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Architektonicko s..." sheetId="2" r:id="rId2"/>
    <sheet name="D.1.4.1 - UT" sheetId="3" r:id="rId3"/>
    <sheet name="D.1.4.2 - VZT" sheetId="4" r:id="rId4"/>
    <sheet name="D.1.4.3 - Silnoproud" sheetId="5" r:id="rId5"/>
    <sheet name="D.1.4.4 - FVE" sheetId="6" r:id="rId6"/>
    <sheet name="D.1.4.5 - Slaboproud" sheetId="7" r:id="rId7"/>
    <sheet name="D.1.4.6 - ZTI" sheetId="8" r:id="rId8"/>
    <sheet name="SO 02.1 - Pergoly PR 01, ..." sheetId="9" r:id="rId9"/>
    <sheet name="SO 02.2 - Opěrné zdi" sheetId="10" r:id="rId10"/>
    <sheet name="SO 02.3 - Zpevněné plochy..." sheetId="11" r:id="rId11"/>
    <sheet name="SO 03 - Oplocení" sheetId="12" r:id="rId12"/>
    <sheet name="SO 05 - sadové úpravy" sheetId="13" r:id="rId13"/>
    <sheet name="IO 01 - kanalizační přípojka" sheetId="14" r:id="rId14"/>
    <sheet name="IO 02 - vodovodní přípojka" sheetId="15" r:id="rId15"/>
    <sheet name="IO 03 - dešťová kanalizace" sheetId="16" r:id="rId16"/>
    <sheet name="IO 07 - Přeložka sítí" sheetId="17" r:id="rId17"/>
    <sheet name="Vybav - Vybavení venkovní..." sheetId="18" r:id="rId18"/>
    <sheet name="VRN - Vedlejší rozpočtové..." sheetId="19" r:id="rId19"/>
  </sheets>
  <definedNames>
    <definedName name="_xlnm.Print_Area" localSheetId="0">'Rekapitulace stavby'!$D$4:$AO$76,'Rekapitulace stavby'!$C$82:$AQ$114</definedName>
    <definedName name="_xlnm.Print_Titles" localSheetId="0">'Rekapitulace stavby'!$92:$92</definedName>
    <definedName name="_xlnm._FilterDatabase" localSheetId="1" hidden="1">'SO 01 - Architektonicko s...'!$C$142:$K$2597</definedName>
    <definedName name="_xlnm.Print_Area" localSheetId="1">'SO 01 - Architektonicko s...'!$C$82:$J$124,'SO 01 - Architektonicko s...'!$C$130:$K$2597</definedName>
    <definedName name="_xlnm.Print_Titles" localSheetId="1">'SO 01 - Architektonicko s...'!$142:$142</definedName>
    <definedName name="_xlnm._FilterDatabase" localSheetId="2" hidden="1">'D.1.4.1 - UT'!$C$119:$K$215</definedName>
    <definedName name="_xlnm.Print_Area" localSheetId="2">'D.1.4.1 - UT'!$C$82:$J$99,'D.1.4.1 - UT'!$C$105:$K$215</definedName>
    <definedName name="_xlnm.Print_Titles" localSheetId="2">'D.1.4.1 - UT'!$119:$119</definedName>
    <definedName name="_xlnm._FilterDatabase" localSheetId="3" hidden="1">'D.1.4.2 - VZT'!$C$132:$K$205</definedName>
    <definedName name="_xlnm.Print_Area" localSheetId="3">'D.1.4.2 - VZT'!$C$82:$J$112,'D.1.4.2 - VZT'!$C$118:$K$205</definedName>
    <definedName name="_xlnm.Print_Titles" localSheetId="3">'D.1.4.2 - VZT'!$132:$132</definedName>
    <definedName name="_xlnm._FilterDatabase" localSheetId="4" hidden="1">'D.1.4.3 - Silnoproud'!$C$126:$K$254</definedName>
    <definedName name="_xlnm.Print_Area" localSheetId="4">'D.1.4.3 - Silnoproud'!$C$82:$J$106,'D.1.4.3 - Silnoproud'!$C$112:$K$254</definedName>
    <definedName name="_xlnm.Print_Titles" localSheetId="4">'D.1.4.3 - Silnoproud'!$126:$126</definedName>
    <definedName name="_xlnm._FilterDatabase" localSheetId="5" hidden="1">'D.1.4.4 - FVE'!$C$122:$K$140</definedName>
    <definedName name="_xlnm.Print_Area" localSheetId="5">'D.1.4.4 - FVE'!$C$82:$J$102,'D.1.4.4 - FVE'!$C$108:$K$140</definedName>
    <definedName name="_xlnm.Print_Titles" localSheetId="5">'D.1.4.4 - FVE'!$122:$122</definedName>
    <definedName name="_xlnm._FilterDatabase" localSheetId="6" hidden="1">'D.1.4.5 - Slaboproud'!$C$119:$K$172</definedName>
    <definedName name="_xlnm.Print_Area" localSheetId="6">'D.1.4.5 - Slaboproud'!$C$82:$J$99,'D.1.4.5 - Slaboproud'!$C$105:$K$172</definedName>
    <definedName name="_xlnm.Print_Titles" localSheetId="6">'D.1.4.5 - Slaboproud'!$119:$119</definedName>
    <definedName name="_xlnm._FilterDatabase" localSheetId="7" hidden="1">'D.1.4.6 - ZTI'!$C$128:$K$298</definedName>
    <definedName name="_xlnm.Print_Area" localSheetId="7">'D.1.4.6 - ZTI'!$C$82:$J$108,'D.1.4.6 - ZTI'!$C$114:$K$298</definedName>
    <definedName name="_xlnm.Print_Titles" localSheetId="7">'D.1.4.6 - ZTI'!$128:$128</definedName>
    <definedName name="_xlnm._FilterDatabase" localSheetId="8" hidden="1">'SO 02.1 - Pergoly PR 01, ...'!$C$125:$K$258</definedName>
    <definedName name="_xlnm.Print_Area" localSheetId="8">'SO 02.1 - Pergoly PR 01, ...'!$C$82:$J$107,'SO 02.1 - Pergoly PR 01, ...'!$C$113:$K$258</definedName>
    <definedName name="_xlnm.Print_Titles" localSheetId="8">'SO 02.1 - Pergoly PR 01, ...'!$125:$125</definedName>
    <definedName name="_xlnm._FilterDatabase" localSheetId="9" hidden="1">'SO 02.2 - Opěrné zdi'!$C$121:$K$189</definedName>
    <definedName name="_xlnm.Print_Area" localSheetId="9">'SO 02.2 - Opěrné zdi'!$C$82:$J$103,'SO 02.2 - Opěrné zdi'!$C$109:$K$189</definedName>
    <definedName name="_xlnm.Print_Titles" localSheetId="9">'SO 02.2 - Opěrné zdi'!$121:$121</definedName>
    <definedName name="_xlnm._FilterDatabase" localSheetId="10" hidden="1">'SO 02.3 - Zpevněné plochy...'!$C$128:$K$550</definedName>
    <definedName name="_xlnm.Print_Area" localSheetId="10">'SO 02.3 - Zpevněné plochy...'!$C$82:$J$110,'SO 02.3 - Zpevněné plochy...'!$C$116:$K$550</definedName>
    <definedName name="_xlnm.Print_Titles" localSheetId="10">'SO 02.3 - Zpevněné plochy...'!$128:$128</definedName>
    <definedName name="_xlnm._FilterDatabase" localSheetId="11" hidden="1">'SO 03 - Oplocení'!$C$123:$K$311</definedName>
    <definedName name="_xlnm.Print_Area" localSheetId="11">'SO 03 - Oplocení'!$C$82:$J$105,'SO 03 - Oplocení'!$C$111:$K$311</definedName>
    <definedName name="_xlnm.Print_Titles" localSheetId="11">'SO 03 - Oplocení'!$123:$123</definedName>
    <definedName name="_xlnm._FilterDatabase" localSheetId="12" hidden="1">'SO 05 - sadové úpravy'!$C$119:$K$259</definedName>
    <definedName name="_xlnm.Print_Area" localSheetId="12">'SO 05 - sadové úpravy'!$C$82:$J$101,'SO 05 - sadové úpravy'!$C$107:$K$259</definedName>
    <definedName name="_xlnm.Print_Titles" localSheetId="12">'SO 05 - sadové úpravy'!$119:$119</definedName>
    <definedName name="_xlnm._FilterDatabase" localSheetId="13" hidden="1">'IO 01 - kanalizační přípojka'!$C$120:$K$289</definedName>
    <definedName name="_xlnm.Print_Area" localSheetId="13">'IO 01 - kanalizační přípojka'!$C$82:$J$102,'IO 01 - kanalizační přípojka'!$C$108:$K$289</definedName>
    <definedName name="_xlnm.Print_Titles" localSheetId="13">'IO 01 - kanalizační přípojka'!$120:$120</definedName>
    <definedName name="_xlnm._FilterDatabase" localSheetId="14" hidden="1">'IO 02 - vodovodní přípojka'!$C$124:$K$224</definedName>
    <definedName name="_xlnm.Print_Area" localSheetId="14">'IO 02 - vodovodní přípojka'!$C$82:$J$106,'IO 02 - vodovodní přípojka'!$C$112:$K$224</definedName>
    <definedName name="_xlnm.Print_Titles" localSheetId="14">'IO 02 - vodovodní přípojka'!$124:$124</definedName>
    <definedName name="_xlnm._FilterDatabase" localSheetId="15" hidden="1">'IO 03 - dešťová kanalizace'!$C$121:$K$323</definedName>
    <definedName name="_xlnm.Print_Area" localSheetId="15">'IO 03 - dešťová kanalizace'!$C$82:$J$103,'IO 03 - dešťová kanalizace'!$C$109:$K$323</definedName>
    <definedName name="_xlnm.Print_Titles" localSheetId="15">'IO 03 - dešťová kanalizace'!$121:$121</definedName>
    <definedName name="_xlnm._FilterDatabase" localSheetId="16" hidden="1">'IO 07 - Přeložka sítí'!$C$124:$K$241</definedName>
    <definedName name="_xlnm.Print_Area" localSheetId="16">'IO 07 - Přeložka sítí'!$C$82:$J$106,'IO 07 - Přeložka sítí'!$C$112:$K$241</definedName>
    <definedName name="_xlnm.Print_Titles" localSheetId="16">'IO 07 - Přeložka sítí'!$124:$124</definedName>
    <definedName name="_xlnm._FilterDatabase" localSheetId="17" hidden="1">'Vybav - Vybavení venkovní...'!$C$116:$K$126</definedName>
    <definedName name="_xlnm.Print_Area" localSheetId="17">'Vybav - Vybavení venkovní...'!$C$82:$J$98,'Vybav - Vybavení venkovní...'!$C$104:$K$126</definedName>
    <definedName name="_xlnm.Print_Titles" localSheetId="17">'Vybav - Vybavení venkovní...'!$116:$116</definedName>
    <definedName name="_xlnm._FilterDatabase" localSheetId="18" hidden="1">'VRN - Vedlejší rozpočtové...'!$C$122:$K$172</definedName>
    <definedName name="_xlnm.Print_Area" localSheetId="18">'VRN - Vedlejší rozpočtové...'!$C$82:$J$104,'VRN - Vedlejší rozpočtové...'!$C$110:$K$172</definedName>
    <definedName name="_xlnm.Print_Titles" localSheetId="18">'VRN - Vedlejší rozpočtové...'!$122:$122</definedName>
  </definedNames>
  <calcPr/>
</workbook>
</file>

<file path=xl/calcChain.xml><?xml version="1.0" encoding="utf-8"?>
<calcChain xmlns="http://schemas.openxmlformats.org/spreadsheetml/2006/main">
  <c i="19" l="1" r="J37"/>
  <c r="J36"/>
  <c i="1" r="AY113"/>
  <c i="19" r="J35"/>
  <c i="1" r="AX113"/>
  <c i="19"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92"/>
  <c r="J17"/>
  <c r="J15"/>
  <c r="E15"/>
  <c r="F91"/>
  <c r="J14"/>
  <c r="J12"/>
  <c r="J117"/>
  <c r="E7"/>
  <c r="E113"/>
  <c i="18" r="J37"/>
  <c r="J36"/>
  <c i="1" r="AY112"/>
  <c i="18" r="J35"/>
  <c i="1" r="AX112"/>
  <c i="18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113"/>
  <c r="J14"/>
  <c r="J12"/>
  <c r="J111"/>
  <c r="E7"/>
  <c r="E107"/>
  <c i="17" r="J37"/>
  <c r="J36"/>
  <c i="1" r="AY111"/>
  <c i="17" r="J35"/>
  <c i="1" r="AX111"/>
  <c i="17" r="BI241"/>
  <c r="BH241"/>
  <c r="BG241"/>
  <c r="BF241"/>
  <c r="T241"/>
  <c r="T240"/>
  <c r="T239"/>
  <c r="R241"/>
  <c r="R240"/>
  <c r="R239"/>
  <c r="P241"/>
  <c r="P240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3"/>
  <c r="BH183"/>
  <c r="BG183"/>
  <c r="BF183"/>
  <c r="T183"/>
  <c r="R183"/>
  <c r="P183"/>
  <c r="BI166"/>
  <c r="BH166"/>
  <c r="BG166"/>
  <c r="BF166"/>
  <c r="T166"/>
  <c r="R166"/>
  <c r="P166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91"/>
  <c r="J14"/>
  <c r="J12"/>
  <c r="J89"/>
  <c r="E7"/>
  <c r="E85"/>
  <c i="16" r="J37"/>
  <c r="J36"/>
  <c i="1" r="AY110"/>
  <c i="16" r="J35"/>
  <c i="1" r="AX110"/>
  <c i="16" r="BI323"/>
  <c r="BH323"/>
  <c r="BG323"/>
  <c r="BF323"/>
  <c r="T323"/>
  <c r="R323"/>
  <c r="P323"/>
  <c r="BI322"/>
  <c r="BH322"/>
  <c r="BG322"/>
  <c r="BF322"/>
  <c r="T322"/>
  <c r="R322"/>
  <c r="P322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2"/>
  <c r="BH292"/>
  <c r="BG292"/>
  <c r="BF292"/>
  <c r="T292"/>
  <c r="R292"/>
  <c r="P292"/>
  <c r="BI286"/>
  <c r="BH286"/>
  <c r="BG286"/>
  <c r="BF286"/>
  <c r="T286"/>
  <c r="R286"/>
  <c r="P286"/>
  <c r="BI280"/>
  <c r="BH280"/>
  <c r="BG280"/>
  <c r="BF280"/>
  <c r="T280"/>
  <c r="R280"/>
  <c r="P280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34"/>
  <c r="BH134"/>
  <c r="BG134"/>
  <c r="BF134"/>
  <c r="T134"/>
  <c r="R134"/>
  <c r="P134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89"/>
  <c r="E7"/>
  <c r="E112"/>
  <c i="15" r="J37"/>
  <c r="J36"/>
  <c i="1" r="AY109"/>
  <c i="15" r="J35"/>
  <c i="1" r="AX109"/>
  <c i="15" r="BI224"/>
  <c r="BH224"/>
  <c r="BG224"/>
  <c r="BF224"/>
  <c r="T224"/>
  <c r="T223"/>
  <c r="T222"/>
  <c r="R224"/>
  <c r="R223"/>
  <c r="R222"/>
  <c r="P224"/>
  <c r="P223"/>
  <c r="P222"/>
  <c r="BI221"/>
  <c r="BH221"/>
  <c r="BG221"/>
  <c r="BF221"/>
  <c r="T221"/>
  <c r="T220"/>
  <c r="R221"/>
  <c r="R220"/>
  <c r="P221"/>
  <c r="P220"/>
  <c r="BI218"/>
  <c r="BH218"/>
  <c r="BG218"/>
  <c r="BF218"/>
  <c r="T218"/>
  <c r="T217"/>
  <c r="R218"/>
  <c r="R217"/>
  <c r="P218"/>
  <c r="P217"/>
  <c r="BI213"/>
  <c r="BH213"/>
  <c r="BG213"/>
  <c r="BF213"/>
  <c r="T213"/>
  <c r="R213"/>
  <c r="P213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T191"/>
  <c r="R192"/>
  <c r="R191"/>
  <c r="P192"/>
  <c r="P191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3"/>
  <c r="BH183"/>
  <c r="BG183"/>
  <c r="BF183"/>
  <c r="T183"/>
  <c r="R183"/>
  <c r="P183"/>
  <c r="BI170"/>
  <c r="BH170"/>
  <c r="BG170"/>
  <c r="BF170"/>
  <c r="T170"/>
  <c r="R170"/>
  <c r="P170"/>
  <c r="BI164"/>
  <c r="BH164"/>
  <c r="BG164"/>
  <c r="BF164"/>
  <c r="T164"/>
  <c r="R164"/>
  <c r="P164"/>
  <c r="BI157"/>
  <c r="BH157"/>
  <c r="BG157"/>
  <c r="BF157"/>
  <c r="T157"/>
  <c r="R157"/>
  <c r="P157"/>
  <c r="BI151"/>
  <c r="BH151"/>
  <c r="BG151"/>
  <c r="BF151"/>
  <c r="T151"/>
  <c r="R151"/>
  <c r="P151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91"/>
  <c r="J14"/>
  <c r="J12"/>
  <c r="J89"/>
  <c r="E7"/>
  <c r="E115"/>
  <c i="14" r="J37"/>
  <c r="J36"/>
  <c i="1" r="AY108"/>
  <c i="14" r="J35"/>
  <c i="1" r="AX108"/>
  <c i="14" r="BI289"/>
  <c r="BH289"/>
  <c r="BG289"/>
  <c r="BF289"/>
  <c r="T289"/>
  <c r="T288"/>
  <c r="R289"/>
  <c r="R288"/>
  <c r="P289"/>
  <c r="P288"/>
  <c r="BI280"/>
  <c r="BH280"/>
  <c r="BG280"/>
  <c r="BF280"/>
  <c r="T280"/>
  <c r="R280"/>
  <c r="P280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16"/>
  <c r="BH216"/>
  <c r="BG216"/>
  <c r="BF216"/>
  <c r="T216"/>
  <c r="R216"/>
  <c r="P216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196"/>
  <c r="BH196"/>
  <c r="BG196"/>
  <c r="BF196"/>
  <c r="T196"/>
  <c r="R196"/>
  <c r="P196"/>
  <c r="BI178"/>
  <c r="BH178"/>
  <c r="BG178"/>
  <c r="BF178"/>
  <c r="T178"/>
  <c r="R178"/>
  <c r="P178"/>
  <c r="BI172"/>
  <c r="BH172"/>
  <c r="BG172"/>
  <c r="BF172"/>
  <c r="T172"/>
  <c r="R172"/>
  <c r="P172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1"/>
  <c r="BH131"/>
  <c r="BG131"/>
  <c r="BF131"/>
  <c r="T131"/>
  <c r="R131"/>
  <c r="P131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115"/>
  <c r="E7"/>
  <c r="E85"/>
  <c i="13" r="R122"/>
  <c r="J37"/>
  <c r="J36"/>
  <c i="1" r="AY107"/>
  <c i="13" r="J35"/>
  <c i="1" r="AX107"/>
  <c i="13" r="BI259"/>
  <c r="BH259"/>
  <c r="BG259"/>
  <c r="BF259"/>
  <c r="T259"/>
  <c r="T258"/>
  <c r="R259"/>
  <c r="R258"/>
  <c r="P259"/>
  <c r="P258"/>
  <c r="BI254"/>
  <c r="BH254"/>
  <c r="BG254"/>
  <c r="BF254"/>
  <c r="T254"/>
  <c r="T253"/>
  <c r="R254"/>
  <c r="R253"/>
  <c r="P254"/>
  <c r="P253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116"/>
  <c r="J14"/>
  <c r="J12"/>
  <c r="J114"/>
  <c r="E7"/>
  <c r="E85"/>
  <c i="12" r="J37"/>
  <c r="J36"/>
  <c i="1" r="AY106"/>
  <c i="12" r="J35"/>
  <c i="1" r="AX106"/>
  <c i="12" r="BI311"/>
  <c r="BH311"/>
  <c r="BG311"/>
  <c r="BF311"/>
  <c r="T311"/>
  <c r="R311"/>
  <c r="P311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92"/>
  <c r="J17"/>
  <c r="J15"/>
  <c r="E15"/>
  <c r="F120"/>
  <c r="J14"/>
  <c r="J12"/>
  <c r="J118"/>
  <c r="E7"/>
  <c r="E114"/>
  <c i="11" r="J37"/>
  <c r="J36"/>
  <c i="1" r="AY105"/>
  <c i="11" r="J35"/>
  <c i="1" r="AX105"/>
  <c i="11" r="BI543"/>
  <c r="BH543"/>
  <c r="BG543"/>
  <c r="BF543"/>
  <c r="T543"/>
  <c r="T534"/>
  <c r="R543"/>
  <c r="R534"/>
  <c r="P543"/>
  <c r="P534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6"/>
  <c r="BH526"/>
  <c r="BG526"/>
  <c r="BF526"/>
  <c r="T526"/>
  <c r="R526"/>
  <c r="P526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2"/>
  <c r="BH512"/>
  <c r="BG512"/>
  <c r="BF512"/>
  <c r="T512"/>
  <c r="R512"/>
  <c r="P512"/>
  <c r="BI511"/>
  <c r="BH511"/>
  <c r="BG511"/>
  <c r="BF511"/>
  <c r="T511"/>
  <c r="R511"/>
  <c r="P511"/>
  <c r="BI508"/>
  <c r="BH508"/>
  <c r="BG508"/>
  <c r="BF508"/>
  <c r="T508"/>
  <c r="R508"/>
  <c r="P508"/>
  <c r="BI499"/>
  <c r="BH499"/>
  <c r="BG499"/>
  <c r="BF499"/>
  <c r="T499"/>
  <c r="R499"/>
  <c r="P499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6"/>
  <c r="BH436"/>
  <c r="BG436"/>
  <c r="BF436"/>
  <c r="T436"/>
  <c r="R436"/>
  <c r="P436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0"/>
  <c r="BH410"/>
  <c r="BG410"/>
  <c r="BF410"/>
  <c r="T410"/>
  <c r="R410"/>
  <c r="P410"/>
  <c r="BI405"/>
  <c r="BH405"/>
  <c r="BG405"/>
  <c r="BF405"/>
  <c r="T405"/>
  <c r="R405"/>
  <c r="P405"/>
  <c r="BI401"/>
  <c r="BH401"/>
  <c r="BG401"/>
  <c r="BF401"/>
  <c r="T401"/>
  <c r="R401"/>
  <c r="P401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R364"/>
  <c r="P364"/>
  <c r="BI363"/>
  <c r="BH363"/>
  <c r="BG363"/>
  <c r="BF363"/>
  <c r="T363"/>
  <c r="R363"/>
  <c r="P363"/>
  <c r="BI360"/>
  <c r="BH360"/>
  <c r="BG360"/>
  <c r="BF360"/>
  <c r="T360"/>
  <c r="R360"/>
  <c r="P360"/>
  <c r="BI353"/>
  <c r="BH353"/>
  <c r="BG353"/>
  <c r="BF353"/>
  <c r="T353"/>
  <c r="R353"/>
  <c r="P353"/>
  <c r="BI352"/>
  <c r="BH352"/>
  <c r="BG352"/>
  <c r="BF352"/>
  <c r="T352"/>
  <c r="R352"/>
  <c r="P352"/>
  <c r="BI349"/>
  <c r="BH349"/>
  <c r="BG349"/>
  <c r="BF349"/>
  <c r="T349"/>
  <c r="R349"/>
  <c r="P349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19"/>
  <c r="BH319"/>
  <c r="BG319"/>
  <c r="BF319"/>
  <c r="T319"/>
  <c r="R319"/>
  <c r="P319"/>
  <c r="BI318"/>
  <c r="BH318"/>
  <c r="BG318"/>
  <c r="BF318"/>
  <c r="T318"/>
  <c r="R318"/>
  <c r="P318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1"/>
  <c r="BH151"/>
  <c r="BG151"/>
  <c r="BF151"/>
  <c r="T151"/>
  <c r="R151"/>
  <c r="P151"/>
  <c r="BI137"/>
  <c r="BH137"/>
  <c r="BG137"/>
  <c r="BF137"/>
  <c r="T137"/>
  <c r="R137"/>
  <c r="P137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125"/>
  <c r="J20"/>
  <c r="J18"/>
  <c r="E18"/>
  <c r="F92"/>
  <c r="J17"/>
  <c r="J15"/>
  <c r="E15"/>
  <c r="F125"/>
  <c r="J14"/>
  <c r="J12"/>
  <c r="J89"/>
  <c r="E7"/>
  <c r="E85"/>
  <c i="10" r="T124"/>
  <c r="J37"/>
  <c r="J36"/>
  <c i="1" r="AY104"/>
  <c i="10" r="J35"/>
  <c i="1" r="AX104"/>
  <c i="10" r="BI189"/>
  <c r="BH189"/>
  <c r="BG189"/>
  <c r="BF189"/>
  <c r="T189"/>
  <c r="T188"/>
  <c r="R189"/>
  <c r="R188"/>
  <c r="P189"/>
  <c r="P188"/>
  <c r="BI184"/>
  <c r="BH184"/>
  <c r="BG184"/>
  <c r="BF184"/>
  <c r="T184"/>
  <c r="T183"/>
  <c r="R184"/>
  <c r="R183"/>
  <c r="P184"/>
  <c r="P183"/>
  <c r="BI177"/>
  <c r="BH177"/>
  <c r="BG177"/>
  <c r="BF177"/>
  <c r="T177"/>
  <c r="T176"/>
  <c r="R177"/>
  <c r="R176"/>
  <c r="P177"/>
  <c r="P176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116"/>
  <c r="E7"/>
  <c r="E85"/>
  <c i="9" r="J37"/>
  <c r="J36"/>
  <c i="1" r="AY103"/>
  <c i="9" r="J35"/>
  <c i="1" r="AX103"/>
  <c i="9" r="BI258"/>
  <c r="BH258"/>
  <c r="BG258"/>
  <c r="BF258"/>
  <c r="T258"/>
  <c r="R258"/>
  <c r="P258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196"/>
  <c r="BH196"/>
  <c r="BG196"/>
  <c r="BF196"/>
  <c r="T196"/>
  <c r="R196"/>
  <c r="P196"/>
  <c r="BI187"/>
  <c r="BH187"/>
  <c r="BG187"/>
  <c r="BF187"/>
  <c r="T187"/>
  <c r="R187"/>
  <c r="P187"/>
  <c r="BI179"/>
  <c r="BH179"/>
  <c r="BG179"/>
  <c r="BF179"/>
  <c r="T179"/>
  <c r="R179"/>
  <c r="P179"/>
  <c r="BI172"/>
  <c r="BH172"/>
  <c r="BG172"/>
  <c r="BF172"/>
  <c r="T172"/>
  <c r="R172"/>
  <c r="P172"/>
  <c r="BI166"/>
  <c r="BH166"/>
  <c r="BG166"/>
  <c r="BF166"/>
  <c r="T166"/>
  <c r="R166"/>
  <c r="P166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29"/>
  <c r="BH129"/>
  <c r="BG129"/>
  <c r="BF129"/>
  <c r="T129"/>
  <c r="T128"/>
  <c r="R129"/>
  <c r="R128"/>
  <c r="P129"/>
  <c r="P128"/>
  <c r="F120"/>
  <c r="E118"/>
  <c r="F89"/>
  <c r="E87"/>
  <c r="J24"/>
  <c r="E24"/>
  <c r="J92"/>
  <c r="J23"/>
  <c r="J21"/>
  <c r="E21"/>
  <c r="J91"/>
  <c r="J20"/>
  <c r="J18"/>
  <c r="E18"/>
  <c r="F123"/>
  <c r="J17"/>
  <c r="J15"/>
  <c r="E15"/>
  <c r="F122"/>
  <c r="J14"/>
  <c r="J12"/>
  <c r="J89"/>
  <c r="E7"/>
  <c r="E116"/>
  <c i="8" r="J39"/>
  <c r="J38"/>
  <c i="1" r="AY102"/>
  <c i="8" r="J37"/>
  <c i="1" r="AX102"/>
  <c i="8"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117"/>
  <c i="7" r="J39"/>
  <c r="J38"/>
  <c i="1" r="AY101"/>
  <c i="7" r="J37"/>
  <c i="1" r="AX101"/>
  <c i="7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E112"/>
  <c r="F91"/>
  <c r="E89"/>
  <c r="J26"/>
  <c r="E26"/>
  <c r="J117"/>
  <c r="J25"/>
  <c r="J23"/>
  <c r="E23"/>
  <c r="J93"/>
  <c r="J22"/>
  <c r="J20"/>
  <c r="E20"/>
  <c r="F117"/>
  <c r="J19"/>
  <c r="J17"/>
  <c r="E17"/>
  <c r="F116"/>
  <c r="J16"/>
  <c r="J14"/>
  <c r="J91"/>
  <c r="E7"/>
  <c r="E85"/>
  <c i="6" r="J39"/>
  <c r="J38"/>
  <c i="1" r="AY100"/>
  <c i="6" r="J37"/>
  <c i="1" r="AX100"/>
  <c i="6"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119"/>
  <c r="J22"/>
  <c r="J20"/>
  <c r="E20"/>
  <c r="F94"/>
  <c r="J19"/>
  <c r="J17"/>
  <c r="E17"/>
  <c r="F119"/>
  <c r="J16"/>
  <c r="J14"/>
  <c r="J117"/>
  <c r="E7"/>
  <c r="E85"/>
  <c i="5" r="J39"/>
  <c r="J38"/>
  <c i="1" r="AY99"/>
  <c i="5" r="J37"/>
  <c i="1" r="AX99"/>
  <c i="5"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1"/>
  <c r="E89"/>
  <c r="J26"/>
  <c r="E26"/>
  <c r="J94"/>
  <c r="J25"/>
  <c r="J23"/>
  <c r="E23"/>
  <c r="J123"/>
  <c r="J22"/>
  <c r="J20"/>
  <c r="E20"/>
  <c r="F94"/>
  <c r="J19"/>
  <c r="J17"/>
  <c r="E17"/>
  <c r="F93"/>
  <c r="J16"/>
  <c r="J14"/>
  <c r="J121"/>
  <c r="E7"/>
  <c r="E115"/>
  <c i="4" r="R198"/>
  <c r="J39"/>
  <c r="J38"/>
  <c i="1" r="AY98"/>
  <c i="4" r="J37"/>
  <c i="1" r="AX98"/>
  <c i="4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6"/>
  <c r="BH136"/>
  <c r="BG136"/>
  <c r="BF136"/>
  <c r="T136"/>
  <c r="R136"/>
  <c r="P136"/>
  <c r="F127"/>
  <c r="E125"/>
  <c r="F91"/>
  <c r="E89"/>
  <c r="J26"/>
  <c r="E26"/>
  <c r="J94"/>
  <c r="J25"/>
  <c r="J23"/>
  <c r="E23"/>
  <c r="J129"/>
  <c r="J22"/>
  <c r="J20"/>
  <c r="E20"/>
  <c r="F130"/>
  <c r="J19"/>
  <c r="J17"/>
  <c r="E17"/>
  <c r="F129"/>
  <c r="J16"/>
  <c r="J14"/>
  <c r="J127"/>
  <c r="E7"/>
  <c r="E121"/>
  <c i="3" r="J39"/>
  <c r="J38"/>
  <c i="1" r="AY97"/>
  <c i="3" r="J37"/>
  <c i="1" r="AX97"/>
  <c i="3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E112"/>
  <c r="F91"/>
  <c r="E89"/>
  <c r="J26"/>
  <c r="E26"/>
  <c r="J117"/>
  <c r="J25"/>
  <c r="J23"/>
  <c r="E23"/>
  <c r="J93"/>
  <c r="J22"/>
  <c r="J20"/>
  <c r="E20"/>
  <c r="F94"/>
  <c r="J19"/>
  <c r="J17"/>
  <c r="E17"/>
  <c r="F116"/>
  <c r="J16"/>
  <c r="J14"/>
  <c r="J114"/>
  <c r="E7"/>
  <c r="E108"/>
  <c i="2" r="J37"/>
  <c r="J36"/>
  <c i="1" r="AY95"/>
  <c i="2" r="J35"/>
  <c i="1" r="AX95"/>
  <c i="2" r="BI2597"/>
  <c r="BH2597"/>
  <c r="BG2597"/>
  <c r="BF2597"/>
  <c r="T2597"/>
  <c r="R2597"/>
  <c r="P2597"/>
  <c r="BI2594"/>
  <c r="BH2594"/>
  <c r="BG2594"/>
  <c r="BF2594"/>
  <c r="T2594"/>
  <c r="R2594"/>
  <c r="P2594"/>
  <c r="BI2591"/>
  <c r="BH2591"/>
  <c r="BG2591"/>
  <c r="BF2591"/>
  <c r="T2591"/>
  <c r="R2591"/>
  <c r="P2591"/>
  <c r="BI2588"/>
  <c r="BH2588"/>
  <c r="BG2588"/>
  <c r="BF2588"/>
  <c r="T2588"/>
  <c r="R2588"/>
  <c r="P2588"/>
  <c r="BI2585"/>
  <c r="BH2585"/>
  <c r="BG2585"/>
  <c r="BF2585"/>
  <c r="T2585"/>
  <c r="R2585"/>
  <c r="P2585"/>
  <c r="BI2582"/>
  <c r="BH2582"/>
  <c r="BG2582"/>
  <c r="BF2582"/>
  <c r="T2582"/>
  <c r="R2582"/>
  <c r="P2582"/>
  <c r="BI2579"/>
  <c r="BH2579"/>
  <c r="BG2579"/>
  <c r="BF2579"/>
  <c r="T2579"/>
  <c r="R2579"/>
  <c r="P2579"/>
  <c r="BI2575"/>
  <c r="BH2575"/>
  <c r="BG2575"/>
  <c r="BF2575"/>
  <c r="T2575"/>
  <c r="R2575"/>
  <c r="P2575"/>
  <c r="BI2571"/>
  <c r="BH2571"/>
  <c r="BG2571"/>
  <c r="BF2571"/>
  <c r="T2571"/>
  <c r="R2571"/>
  <c r="P2571"/>
  <c r="BI2567"/>
  <c r="BH2567"/>
  <c r="BG2567"/>
  <c r="BF2567"/>
  <c r="T2567"/>
  <c r="R2567"/>
  <c r="P2567"/>
  <c r="BI2560"/>
  <c r="BH2560"/>
  <c r="BG2560"/>
  <c r="BF2560"/>
  <c r="T2560"/>
  <c r="R2560"/>
  <c r="P2560"/>
  <c r="BI2552"/>
  <c r="BH2552"/>
  <c r="BG2552"/>
  <c r="BF2552"/>
  <c r="T2552"/>
  <c r="R2552"/>
  <c r="P2552"/>
  <c r="BI2541"/>
  <c r="BH2541"/>
  <c r="BG2541"/>
  <c r="BF2541"/>
  <c r="T2541"/>
  <c r="R2541"/>
  <c r="P2541"/>
  <c r="BI2536"/>
  <c r="BH2536"/>
  <c r="BG2536"/>
  <c r="BF2536"/>
  <c r="T2536"/>
  <c r="R2536"/>
  <c r="P2536"/>
  <c r="BI2530"/>
  <c r="BH2530"/>
  <c r="BG2530"/>
  <c r="BF2530"/>
  <c r="T2530"/>
  <c r="R2530"/>
  <c r="P2530"/>
  <c r="BI2523"/>
  <c r="BH2523"/>
  <c r="BG2523"/>
  <c r="BF2523"/>
  <c r="T2523"/>
  <c r="R2523"/>
  <c r="P2523"/>
  <c r="BI2518"/>
  <c r="BH2518"/>
  <c r="BG2518"/>
  <c r="BF2518"/>
  <c r="T2518"/>
  <c r="R2518"/>
  <c r="P2518"/>
  <c r="BI2513"/>
  <c r="BH2513"/>
  <c r="BG2513"/>
  <c r="BF2513"/>
  <c r="T2513"/>
  <c r="R2513"/>
  <c r="P2513"/>
  <c r="BI2502"/>
  <c r="BH2502"/>
  <c r="BG2502"/>
  <c r="BF2502"/>
  <c r="T2502"/>
  <c r="R2502"/>
  <c r="P2502"/>
  <c r="BI2414"/>
  <c r="BH2414"/>
  <c r="BG2414"/>
  <c r="BF2414"/>
  <c r="T2414"/>
  <c r="R2414"/>
  <c r="P2414"/>
  <c r="BI2412"/>
  <c r="BH2412"/>
  <c r="BG2412"/>
  <c r="BF2412"/>
  <c r="T2412"/>
  <c r="R2412"/>
  <c r="P2412"/>
  <c r="BI2325"/>
  <c r="BH2325"/>
  <c r="BG2325"/>
  <c r="BF2325"/>
  <c r="T2325"/>
  <c r="R2325"/>
  <c r="P2325"/>
  <c r="BI2323"/>
  <c r="BH2323"/>
  <c r="BG2323"/>
  <c r="BF2323"/>
  <c r="T2323"/>
  <c r="R2323"/>
  <c r="P2323"/>
  <c r="BI2292"/>
  <c r="BH2292"/>
  <c r="BG2292"/>
  <c r="BF2292"/>
  <c r="T2292"/>
  <c r="R2292"/>
  <c r="P2292"/>
  <c r="BI2290"/>
  <c r="BH2290"/>
  <c r="BG2290"/>
  <c r="BF2290"/>
  <c r="T2290"/>
  <c r="R2290"/>
  <c r="P2290"/>
  <c r="BI2260"/>
  <c r="BH2260"/>
  <c r="BG2260"/>
  <c r="BF2260"/>
  <c r="T2260"/>
  <c r="R2260"/>
  <c r="P2260"/>
  <c r="BI2237"/>
  <c r="BH2237"/>
  <c r="BG2237"/>
  <c r="BF2237"/>
  <c r="T2237"/>
  <c r="R2237"/>
  <c r="P2237"/>
  <c r="BI2235"/>
  <c r="BH2235"/>
  <c r="BG2235"/>
  <c r="BF2235"/>
  <c r="T2235"/>
  <c r="R2235"/>
  <c r="P2235"/>
  <c r="BI2233"/>
  <c r="BH2233"/>
  <c r="BG2233"/>
  <c r="BF2233"/>
  <c r="T2233"/>
  <c r="R2233"/>
  <c r="P2233"/>
  <c r="BI2230"/>
  <c r="BH2230"/>
  <c r="BG2230"/>
  <c r="BF2230"/>
  <c r="T2230"/>
  <c r="R2230"/>
  <c r="P2230"/>
  <c r="BI2227"/>
  <c r="BH2227"/>
  <c r="BG2227"/>
  <c r="BF2227"/>
  <c r="T2227"/>
  <c r="R2227"/>
  <c r="P2227"/>
  <c r="BI2223"/>
  <c r="BH2223"/>
  <c r="BG2223"/>
  <c r="BF2223"/>
  <c r="T2223"/>
  <c r="R2223"/>
  <c r="P2223"/>
  <c r="BI2220"/>
  <c r="BH2220"/>
  <c r="BG2220"/>
  <c r="BF2220"/>
  <c r="T2220"/>
  <c r="R2220"/>
  <c r="P2220"/>
  <c r="BI2217"/>
  <c r="BH2217"/>
  <c r="BG2217"/>
  <c r="BF2217"/>
  <c r="T2217"/>
  <c r="R2217"/>
  <c r="P2217"/>
  <c r="BI2215"/>
  <c r="BH2215"/>
  <c r="BG2215"/>
  <c r="BF2215"/>
  <c r="T2215"/>
  <c r="R2215"/>
  <c r="P2215"/>
  <c r="BI2213"/>
  <c r="BH2213"/>
  <c r="BG2213"/>
  <c r="BF2213"/>
  <c r="T2213"/>
  <c r="R2213"/>
  <c r="P2213"/>
  <c r="BI2211"/>
  <c r="BH2211"/>
  <c r="BG2211"/>
  <c r="BF2211"/>
  <c r="T2211"/>
  <c r="R2211"/>
  <c r="P2211"/>
  <c r="BI2206"/>
  <c r="BH2206"/>
  <c r="BG2206"/>
  <c r="BF2206"/>
  <c r="T2206"/>
  <c r="R2206"/>
  <c r="P2206"/>
  <c r="BI2204"/>
  <c r="BH2204"/>
  <c r="BG2204"/>
  <c r="BF2204"/>
  <c r="T2204"/>
  <c r="R2204"/>
  <c r="P2204"/>
  <c r="BI2202"/>
  <c r="BH2202"/>
  <c r="BG2202"/>
  <c r="BF2202"/>
  <c r="T2202"/>
  <c r="R2202"/>
  <c r="P2202"/>
  <c r="BI2200"/>
  <c r="BH2200"/>
  <c r="BG2200"/>
  <c r="BF2200"/>
  <c r="T2200"/>
  <c r="R2200"/>
  <c r="P2200"/>
  <c r="BI2196"/>
  <c r="BH2196"/>
  <c r="BG2196"/>
  <c r="BF2196"/>
  <c r="T2196"/>
  <c r="R2196"/>
  <c r="P2196"/>
  <c r="BI2188"/>
  <c r="BH2188"/>
  <c r="BG2188"/>
  <c r="BF2188"/>
  <c r="T2188"/>
  <c r="R2188"/>
  <c r="P2188"/>
  <c r="BI2181"/>
  <c r="BH2181"/>
  <c r="BG2181"/>
  <c r="BF2181"/>
  <c r="T2181"/>
  <c r="R2181"/>
  <c r="P2181"/>
  <c r="BI2167"/>
  <c r="BH2167"/>
  <c r="BG2167"/>
  <c r="BF2167"/>
  <c r="T2167"/>
  <c r="R2167"/>
  <c r="P2167"/>
  <c r="BI2155"/>
  <c r="BH2155"/>
  <c r="BG2155"/>
  <c r="BF2155"/>
  <c r="T2155"/>
  <c r="R2155"/>
  <c r="P2155"/>
  <c r="BI2148"/>
  <c r="BH2148"/>
  <c r="BG2148"/>
  <c r="BF2148"/>
  <c r="T2148"/>
  <c r="R2148"/>
  <c r="P2148"/>
  <c r="BI2147"/>
  <c r="BH2147"/>
  <c r="BG2147"/>
  <c r="BF2147"/>
  <c r="T2147"/>
  <c r="R2147"/>
  <c r="P2147"/>
  <c r="BI2142"/>
  <c r="BH2142"/>
  <c r="BG2142"/>
  <c r="BF2142"/>
  <c r="T2142"/>
  <c r="R2142"/>
  <c r="P2142"/>
  <c r="BI2140"/>
  <c r="BH2140"/>
  <c r="BG2140"/>
  <c r="BF2140"/>
  <c r="T2140"/>
  <c r="R2140"/>
  <c r="P2140"/>
  <c r="BI2133"/>
  <c r="BH2133"/>
  <c r="BG2133"/>
  <c r="BF2133"/>
  <c r="T2133"/>
  <c r="R2133"/>
  <c r="P2133"/>
  <c r="BI2131"/>
  <c r="BH2131"/>
  <c r="BG2131"/>
  <c r="BF2131"/>
  <c r="T2131"/>
  <c r="R2131"/>
  <c r="P2131"/>
  <c r="BI2128"/>
  <c r="BH2128"/>
  <c r="BG2128"/>
  <c r="BF2128"/>
  <c r="T2128"/>
  <c r="R2128"/>
  <c r="P2128"/>
  <c r="BI2126"/>
  <c r="BH2126"/>
  <c r="BG2126"/>
  <c r="BF2126"/>
  <c r="T2126"/>
  <c r="R2126"/>
  <c r="P2126"/>
  <c r="BI2118"/>
  <c r="BH2118"/>
  <c r="BG2118"/>
  <c r="BF2118"/>
  <c r="T2118"/>
  <c r="R2118"/>
  <c r="P2118"/>
  <c r="BI2110"/>
  <c r="BH2110"/>
  <c r="BG2110"/>
  <c r="BF2110"/>
  <c r="T2110"/>
  <c r="R2110"/>
  <c r="P2110"/>
  <c r="BI2102"/>
  <c r="BH2102"/>
  <c r="BG2102"/>
  <c r="BF2102"/>
  <c r="T2102"/>
  <c r="R2102"/>
  <c r="P2102"/>
  <c r="BI2094"/>
  <c r="BH2094"/>
  <c r="BG2094"/>
  <c r="BF2094"/>
  <c r="T2094"/>
  <c r="R2094"/>
  <c r="P2094"/>
  <c r="BI2092"/>
  <c r="BH2092"/>
  <c r="BG2092"/>
  <c r="BF2092"/>
  <c r="T2092"/>
  <c r="R2092"/>
  <c r="P2092"/>
  <c r="BI2090"/>
  <c r="BH2090"/>
  <c r="BG2090"/>
  <c r="BF2090"/>
  <c r="T2090"/>
  <c r="R2090"/>
  <c r="P2090"/>
  <c r="BI2083"/>
  <c r="BH2083"/>
  <c r="BG2083"/>
  <c r="BF2083"/>
  <c r="T2083"/>
  <c r="R2083"/>
  <c r="P2083"/>
  <c r="BI2081"/>
  <c r="BH2081"/>
  <c r="BG2081"/>
  <c r="BF2081"/>
  <c r="T2081"/>
  <c r="R2081"/>
  <c r="P2081"/>
  <c r="BI2074"/>
  <c r="BH2074"/>
  <c r="BG2074"/>
  <c r="BF2074"/>
  <c r="T2074"/>
  <c r="R2074"/>
  <c r="P2074"/>
  <c r="BI2072"/>
  <c r="BH2072"/>
  <c r="BG2072"/>
  <c r="BF2072"/>
  <c r="T2072"/>
  <c r="R2072"/>
  <c r="P2072"/>
  <c r="BI2066"/>
  <c r="BH2066"/>
  <c r="BG2066"/>
  <c r="BF2066"/>
  <c r="T2066"/>
  <c r="R2066"/>
  <c r="P2066"/>
  <c r="BI2064"/>
  <c r="BH2064"/>
  <c r="BG2064"/>
  <c r="BF2064"/>
  <c r="T2064"/>
  <c r="R2064"/>
  <c r="P2064"/>
  <c r="BI2063"/>
  <c r="BH2063"/>
  <c r="BG2063"/>
  <c r="BF2063"/>
  <c r="T2063"/>
  <c r="R2063"/>
  <c r="P2063"/>
  <c r="BI2059"/>
  <c r="BH2059"/>
  <c r="BG2059"/>
  <c r="BF2059"/>
  <c r="T2059"/>
  <c r="R2059"/>
  <c r="P2059"/>
  <c r="BI2053"/>
  <c r="BH2053"/>
  <c r="BG2053"/>
  <c r="BF2053"/>
  <c r="T2053"/>
  <c r="R2053"/>
  <c r="P2053"/>
  <c r="BI2047"/>
  <c r="BH2047"/>
  <c r="BG2047"/>
  <c r="BF2047"/>
  <c r="T2047"/>
  <c r="R2047"/>
  <c r="P2047"/>
  <c r="BI2041"/>
  <c r="BH2041"/>
  <c r="BG2041"/>
  <c r="BF2041"/>
  <c r="T2041"/>
  <c r="R2041"/>
  <c r="P2041"/>
  <c r="BI2035"/>
  <c r="BH2035"/>
  <c r="BG2035"/>
  <c r="BF2035"/>
  <c r="T2035"/>
  <c r="R2035"/>
  <c r="P2035"/>
  <c r="BI2033"/>
  <c r="BH2033"/>
  <c r="BG2033"/>
  <c r="BF2033"/>
  <c r="T2033"/>
  <c r="R2033"/>
  <c r="P2033"/>
  <c r="BI2020"/>
  <c r="BH2020"/>
  <c r="BG2020"/>
  <c r="BF2020"/>
  <c r="T2020"/>
  <c r="R2020"/>
  <c r="P2020"/>
  <c r="BI2006"/>
  <c r="BH2006"/>
  <c r="BG2006"/>
  <c r="BF2006"/>
  <c r="T2006"/>
  <c r="R2006"/>
  <c r="P2006"/>
  <c r="BI1998"/>
  <c r="BH1998"/>
  <c r="BG1998"/>
  <c r="BF1998"/>
  <c r="T1998"/>
  <c r="R1998"/>
  <c r="P1998"/>
  <c r="BI1996"/>
  <c r="BH1996"/>
  <c r="BG1996"/>
  <c r="BF1996"/>
  <c r="T1996"/>
  <c r="R1996"/>
  <c r="P1996"/>
  <c r="BI1982"/>
  <c r="BH1982"/>
  <c r="BG1982"/>
  <c r="BF1982"/>
  <c r="T1982"/>
  <c r="R1982"/>
  <c r="P1982"/>
  <c r="BI1980"/>
  <c r="BH1980"/>
  <c r="BG1980"/>
  <c r="BF1980"/>
  <c r="T1980"/>
  <c r="R1980"/>
  <c r="P1980"/>
  <c r="BI1970"/>
  <c r="BH1970"/>
  <c r="BG1970"/>
  <c r="BF1970"/>
  <c r="T1970"/>
  <c r="R1970"/>
  <c r="P1970"/>
  <c r="BI1956"/>
  <c r="BH1956"/>
  <c r="BG1956"/>
  <c r="BF1956"/>
  <c r="T1956"/>
  <c r="R1956"/>
  <c r="P1956"/>
  <c r="BI1942"/>
  <c r="BH1942"/>
  <c r="BG1942"/>
  <c r="BF1942"/>
  <c r="T1942"/>
  <c r="R1942"/>
  <c r="P1942"/>
  <c r="BI1939"/>
  <c r="BH1939"/>
  <c r="BG1939"/>
  <c r="BF1939"/>
  <c r="T1939"/>
  <c r="R1939"/>
  <c r="P1939"/>
  <c r="BI1936"/>
  <c r="BH1936"/>
  <c r="BG1936"/>
  <c r="BF1936"/>
  <c r="T1936"/>
  <c r="R1936"/>
  <c r="P1936"/>
  <c r="BI1933"/>
  <c r="BH1933"/>
  <c r="BG1933"/>
  <c r="BF1933"/>
  <c r="T1933"/>
  <c r="R1933"/>
  <c r="P1933"/>
  <c r="BI1932"/>
  <c r="BH1932"/>
  <c r="BG1932"/>
  <c r="BF1932"/>
  <c r="T1932"/>
  <c r="R1932"/>
  <c r="P1932"/>
  <c r="BI1930"/>
  <c r="BH1930"/>
  <c r="BG1930"/>
  <c r="BF1930"/>
  <c r="T1930"/>
  <c r="R1930"/>
  <c r="P1930"/>
  <c r="BI1927"/>
  <c r="BH1927"/>
  <c r="BG1927"/>
  <c r="BF1927"/>
  <c r="T1927"/>
  <c r="R1927"/>
  <c r="P1927"/>
  <c r="BI1923"/>
  <c r="BH1923"/>
  <c r="BG1923"/>
  <c r="BF1923"/>
  <c r="T1923"/>
  <c r="R1923"/>
  <c r="P1923"/>
  <c r="BI1921"/>
  <c r="BH1921"/>
  <c r="BG1921"/>
  <c r="BF1921"/>
  <c r="T1921"/>
  <c r="R1921"/>
  <c r="P1921"/>
  <c r="BI1916"/>
  <c r="BH1916"/>
  <c r="BG1916"/>
  <c r="BF1916"/>
  <c r="T1916"/>
  <c r="R1916"/>
  <c r="P1916"/>
  <c r="BI1914"/>
  <c r="BH1914"/>
  <c r="BG1914"/>
  <c r="BF1914"/>
  <c r="T1914"/>
  <c r="R1914"/>
  <c r="P1914"/>
  <c r="BI1913"/>
  <c r="BH1913"/>
  <c r="BG1913"/>
  <c r="BF1913"/>
  <c r="T1913"/>
  <c r="R1913"/>
  <c r="P1913"/>
  <c r="BI1911"/>
  <c r="BH1911"/>
  <c r="BG1911"/>
  <c r="BF1911"/>
  <c r="T1911"/>
  <c r="R1911"/>
  <c r="P1911"/>
  <c r="BI1900"/>
  <c r="BH1900"/>
  <c r="BG1900"/>
  <c r="BF1900"/>
  <c r="T1900"/>
  <c r="R1900"/>
  <c r="P1900"/>
  <c r="BI1889"/>
  <c r="BH1889"/>
  <c r="BG1889"/>
  <c r="BF1889"/>
  <c r="T1889"/>
  <c r="R1889"/>
  <c r="P1889"/>
  <c r="BI1883"/>
  <c r="BH1883"/>
  <c r="BG1883"/>
  <c r="BF1883"/>
  <c r="T1883"/>
  <c r="R1883"/>
  <c r="P1883"/>
  <c r="BI1877"/>
  <c r="BH1877"/>
  <c r="BG1877"/>
  <c r="BF1877"/>
  <c r="T1877"/>
  <c r="R1877"/>
  <c r="P1877"/>
  <c r="BI1870"/>
  <c r="BH1870"/>
  <c r="BG1870"/>
  <c r="BF1870"/>
  <c r="T1870"/>
  <c r="R1870"/>
  <c r="P1870"/>
  <c r="BI1863"/>
  <c r="BH1863"/>
  <c r="BG1863"/>
  <c r="BF1863"/>
  <c r="T1863"/>
  <c r="R1863"/>
  <c r="P1863"/>
  <c r="BI1857"/>
  <c r="BH1857"/>
  <c r="BG1857"/>
  <c r="BF1857"/>
  <c r="T1857"/>
  <c r="R1857"/>
  <c r="P1857"/>
  <c r="BI1851"/>
  <c r="BH1851"/>
  <c r="BG1851"/>
  <c r="BF1851"/>
  <c r="T1851"/>
  <c r="R1851"/>
  <c r="P1851"/>
  <c r="BI1846"/>
  <c r="BH1846"/>
  <c r="BG1846"/>
  <c r="BF1846"/>
  <c r="T1846"/>
  <c r="R1846"/>
  <c r="P1846"/>
  <c r="BI1842"/>
  <c r="BH1842"/>
  <c r="BG1842"/>
  <c r="BF1842"/>
  <c r="T1842"/>
  <c r="R1842"/>
  <c r="P1842"/>
  <c r="BI1839"/>
  <c r="BH1839"/>
  <c r="BG1839"/>
  <c r="BF1839"/>
  <c r="T1839"/>
  <c r="R1839"/>
  <c r="P1839"/>
  <c r="BI1837"/>
  <c r="BH1837"/>
  <c r="BG1837"/>
  <c r="BF1837"/>
  <c r="T1837"/>
  <c r="R1837"/>
  <c r="P1837"/>
  <c r="BI1835"/>
  <c r="BH1835"/>
  <c r="BG1835"/>
  <c r="BF1835"/>
  <c r="T1835"/>
  <c r="R1835"/>
  <c r="P1835"/>
  <c r="BI1833"/>
  <c r="BH1833"/>
  <c r="BG1833"/>
  <c r="BF1833"/>
  <c r="T1833"/>
  <c r="R1833"/>
  <c r="P1833"/>
  <c r="BI1831"/>
  <c r="BH1831"/>
  <c r="BG1831"/>
  <c r="BF1831"/>
  <c r="T1831"/>
  <c r="R1831"/>
  <c r="P1831"/>
  <c r="BI1829"/>
  <c r="BH1829"/>
  <c r="BG1829"/>
  <c r="BF1829"/>
  <c r="T1829"/>
  <c r="R1829"/>
  <c r="P1829"/>
  <c r="BI1827"/>
  <c r="BH1827"/>
  <c r="BG1827"/>
  <c r="BF1827"/>
  <c r="T1827"/>
  <c r="R1827"/>
  <c r="P1827"/>
  <c r="BI1826"/>
  <c r="BH1826"/>
  <c r="BG1826"/>
  <c r="BF1826"/>
  <c r="T1826"/>
  <c r="R1826"/>
  <c r="P1826"/>
  <c r="BI1821"/>
  <c r="BH1821"/>
  <c r="BG1821"/>
  <c r="BF1821"/>
  <c r="T1821"/>
  <c r="R1821"/>
  <c r="P1821"/>
  <c r="BI1816"/>
  <c r="BH1816"/>
  <c r="BG1816"/>
  <c r="BF1816"/>
  <c r="T1816"/>
  <c r="R1816"/>
  <c r="P1816"/>
  <c r="BI1811"/>
  <c r="BH1811"/>
  <c r="BG1811"/>
  <c r="BF1811"/>
  <c r="T1811"/>
  <c r="R1811"/>
  <c r="P1811"/>
  <c r="BI1806"/>
  <c r="BH1806"/>
  <c r="BG1806"/>
  <c r="BF1806"/>
  <c r="T1806"/>
  <c r="R1806"/>
  <c r="P1806"/>
  <c r="BI1801"/>
  <c r="BH1801"/>
  <c r="BG1801"/>
  <c r="BF1801"/>
  <c r="T1801"/>
  <c r="R1801"/>
  <c r="P1801"/>
  <c r="BI1798"/>
  <c r="BH1798"/>
  <c r="BG1798"/>
  <c r="BF1798"/>
  <c r="T1798"/>
  <c r="R1798"/>
  <c r="P1798"/>
  <c r="BI1785"/>
  <c r="BH1785"/>
  <c r="BG1785"/>
  <c r="BF1785"/>
  <c r="T1785"/>
  <c r="R1785"/>
  <c r="P1785"/>
  <c r="BI1771"/>
  <c r="BH1771"/>
  <c r="BG1771"/>
  <c r="BF1771"/>
  <c r="T1771"/>
  <c r="R1771"/>
  <c r="P1771"/>
  <c r="BI1770"/>
  <c r="BH1770"/>
  <c r="BG1770"/>
  <c r="BF1770"/>
  <c r="T1770"/>
  <c r="R1770"/>
  <c r="P1770"/>
  <c r="BI1755"/>
  <c r="BH1755"/>
  <c r="BG1755"/>
  <c r="BF1755"/>
  <c r="T1755"/>
  <c r="R1755"/>
  <c r="P1755"/>
  <c r="BI1754"/>
  <c r="BH1754"/>
  <c r="BG1754"/>
  <c r="BF1754"/>
  <c r="T1754"/>
  <c r="R1754"/>
  <c r="P1754"/>
  <c r="BI1751"/>
  <c r="BH1751"/>
  <c r="BG1751"/>
  <c r="BF1751"/>
  <c r="T1751"/>
  <c r="R1751"/>
  <c r="P1751"/>
  <c r="BI1750"/>
  <c r="BH1750"/>
  <c r="BG1750"/>
  <c r="BF1750"/>
  <c r="T1750"/>
  <c r="R1750"/>
  <c r="P1750"/>
  <c r="BI1735"/>
  <c r="BH1735"/>
  <c r="BG1735"/>
  <c r="BF1735"/>
  <c r="T1735"/>
  <c r="R1735"/>
  <c r="P1735"/>
  <c r="BI1734"/>
  <c r="BH1734"/>
  <c r="BG1734"/>
  <c r="BF1734"/>
  <c r="T1734"/>
  <c r="R1734"/>
  <c r="P1734"/>
  <c r="BI1728"/>
  <c r="BH1728"/>
  <c r="BG1728"/>
  <c r="BF1728"/>
  <c r="T1728"/>
  <c r="R1728"/>
  <c r="P1728"/>
  <c r="BI1708"/>
  <c r="BH1708"/>
  <c r="BG1708"/>
  <c r="BF1708"/>
  <c r="T1708"/>
  <c r="R1708"/>
  <c r="P1708"/>
  <c r="BI1688"/>
  <c r="BH1688"/>
  <c r="BG1688"/>
  <c r="BF1688"/>
  <c r="T1688"/>
  <c r="R1688"/>
  <c r="P1688"/>
  <c r="BI1683"/>
  <c r="BH1683"/>
  <c r="BG1683"/>
  <c r="BF1683"/>
  <c r="T1683"/>
  <c r="R1683"/>
  <c r="P1683"/>
  <c r="BI1679"/>
  <c r="BH1679"/>
  <c r="BG1679"/>
  <c r="BF1679"/>
  <c r="T1679"/>
  <c r="R1679"/>
  <c r="P1679"/>
  <c r="BI1672"/>
  <c r="BH1672"/>
  <c r="BG1672"/>
  <c r="BF1672"/>
  <c r="T1672"/>
  <c r="R1672"/>
  <c r="P1672"/>
  <c r="BI1666"/>
  <c r="BH1666"/>
  <c r="BG1666"/>
  <c r="BF1666"/>
  <c r="T1666"/>
  <c r="R1666"/>
  <c r="P1666"/>
  <c r="BI1660"/>
  <c r="BH1660"/>
  <c r="BG1660"/>
  <c r="BF1660"/>
  <c r="T1660"/>
  <c r="R1660"/>
  <c r="P1660"/>
  <c r="BI1655"/>
  <c r="BH1655"/>
  <c r="BG1655"/>
  <c r="BF1655"/>
  <c r="T1655"/>
  <c r="R1655"/>
  <c r="P1655"/>
  <c r="BI1647"/>
  <c r="BH1647"/>
  <c r="BG1647"/>
  <c r="BF1647"/>
  <c r="T1647"/>
  <c r="R1647"/>
  <c r="P1647"/>
  <c r="BI1640"/>
  <c r="BH1640"/>
  <c r="BG1640"/>
  <c r="BF1640"/>
  <c r="T1640"/>
  <c r="R1640"/>
  <c r="P1640"/>
  <c r="BI1636"/>
  <c r="BH1636"/>
  <c r="BG1636"/>
  <c r="BF1636"/>
  <c r="T1636"/>
  <c r="R1636"/>
  <c r="P1636"/>
  <c r="BI1633"/>
  <c r="BH1633"/>
  <c r="BG1633"/>
  <c r="BF1633"/>
  <c r="T1633"/>
  <c r="R1633"/>
  <c r="P1633"/>
  <c r="BI1625"/>
  <c r="BH1625"/>
  <c r="BG1625"/>
  <c r="BF1625"/>
  <c r="T1625"/>
  <c r="R1625"/>
  <c r="P1625"/>
  <c r="BI1618"/>
  <c r="BH1618"/>
  <c r="BG1618"/>
  <c r="BF1618"/>
  <c r="T1618"/>
  <c r="R1618"/>
  <c r="P1618"/>
  <c r="BI1614"/>
  <c r="BH1614"/>
  <c r="BG1614"/>
  <c r="BF1614"/>
  <c r="T1614"/>
  <c r="R1614"/>
  <c r="P1614"/>
  <c r="BI1610"/>
  <c r="BH1610"/>
  <c r="BG1610"/>
  <c r="BF1610"/>
  <c r="T1610"/>
  <c r="R1610"/>
  <c r="P1610"/>
  <c r="BI1604"/>
  <c r="BH1604"/>
  <c r="BG1604"/>
  <c r="BF1604"/>
  <c r="T1604"/>
  <c r="R1604"/>
  <c r="P1604"/>
  <c r="BI1598"/>
  <c r="BH1598"/>
  <c r="BG1598"/>
  <c r="BF1598"/>
  <c r="T1598"/>
  <c r="R1598"/>
  <c r="P1598"/>
  <c r="BI1592"/>
  <c r="BH1592"/>
  <c r="BG1592"/>
  <c r="BF1592"/>
  <c r="T1592"/>
  <c r="R1592"/>
  <c r="P1592"/>
  <c r="BI1583"/>
  <c r="BH1583"/>
  <c r="BG1583"/>
  <c r="BF1583"/>
  <c r="T1583"/>
  <c r="R1583"/>
  <c r="P1583"/>
  <c r="BI1571"/>
  <c r="BH1571"/>
  <c r="BG1571"/>
  <c r="BF1571"/>
  <c r="T1571"/>
  <c r="R1571"/>
  <c r="P1571"/>
  <c r="BI1570"/>
  <c r="BH1570"/>
  <c r="BG1570"/>
  <c r="BF1570"/>
  <c r="T1570"/>
  <c r="R1570"/>
  <c r="P1570"/>
  <c r="BI1568"/>
  <c r="BH1568"/>
  <c r="BG1568"/>
  <c r="BF1568"/>
  <c r="T1568"/>
  <c r="R1568"/>
  <c r="P1568"/>
  <c r="BI1565"/>
  <c r="BH1565"/>
  <c r="BG1565"/>
  <c r="BF1565"/>
  <c r="T1565"/>
  <c r="R1565"/>
  <c r="P1565"/>
  <c r="BI1564"/>
  <c r="BH1564"/>
  <c r="BG1564"/>
  <c r="BF1564"/>
  <c r="T1564"/>
  <c r="R1564"/>
  <c r="P1564"/>
  <c r="BI1562"/>
  <c r="BH1562"/>
  <c r="BG1562"/>
  <c r="BF1562"/>
  <c r="T1562"/>
  <c r="R1562"/>
  <c r="P1562"/>
  <c r="BI1552"/>
  <c r="BH1552"/>
  <c r="BG1552"/>
  <c r="BF1552"/>
  <c r="T1552"/>
  <c r="R1552"/>
  <c r="P1552"/>
  <c r="BI1545"/>
  <c r="BH1545"/>
  <c r="BG1545"/>
  <c r="BF1545"/>
  <c r="T1545"/>
  <c r="R1545"/>
  <c r="P1545"/>
  <c r="BI1543"/>
  <c r="BH1543"/>
  <c r="BG1543"/>
  <c r="BF1543"/>
  <c r="T1543"/>
  <c r="R1543"/>
  <c r="P1543"/>
  <c r="BI1537"/>
  <c r="BH1537"/>
  <c r="BG1537"/>
  <c r="BF1537"/>
  <c r="T1537"/>
  <c r="R1537"/>
  <c r="P1537"/>
  <c r="BI1531"/>
  <c r="BH1531"/>
  <c r="BG1531"/>
  <c r="BF1531"/>
  <c r="T1531"/>
  <c r="R1531"/>
  <c r="P1531"/>
  <c r="BI1529"/>
  <c r="BH1529"/>
  <c r="BG1529"/>
  <c r="BF1529"/>
  <c r="T1529"/>
  <c r="R1529"/>
  <c r="P1529"/>
  <c r="BI1526"/>
  <c r="BH1526"/>
  <c r="BG1526"/>
  <c r="BF1526"/>
  <c r="T1526"/>
  <c r="R1526"/>
  <c r="P1526"/>
  <c r="BI1524"/>
  <c r="BH1524"/>
  <c r="BG1524"/>
  <c r="BF1524"/>
  <c r="T1524"/>
  <c r="R1524"/>
  <c r="P1524"/>
  <c r="BI1523"/>
  <c r="BH1523"/>
  <c r="BG1523"/>
  <c r="BF1523"/>
  <c r="T1523"/>
  <c r="R1523"/>
  <c r="P1523"/>
  <c r="BI1521"/>
  <c r="BH1521"/>
  <c r="BG1521"/>
  <c r="BF1521"/>
  <c r="T1521"/>
  <c r="R1521"/>
  <c r="P1521"/>
  <c r="BI1519"/>
  <c r="BH1519"/>
  <c r="BG1519"/>
  <c r="BF1519"/>
  <c r="T1519"/>
  <c r="R1519"/>
  <c r="P1519"/>
  <c r="BI1517"/>
  <c r="BH1517"/>
  <c r="BG1517"/>
  <c r="BF1517"/>
  <c r="T1517"/>
  <c r="R1517"/>
  <c r="P1517"/>
  <c r="BI1513"/>
  <c r="BH1513"/>
  <c r="BG1513"/>
  <c r="BF1513"/>
  <c r="T1513"/>
  <c r="R1513"/>
  <c r="P1513"/>
  <c r="BI1508"/>
  <c r="BH1508"/>
  <c r="BG1508"/>
  <c r="BF1508"/>
  <c r="T1508"/>
  <c r="R1508"/>
  <c r="P1508"/>
  <c r="BI1493"/>
  <c r="BH1493"/>
  <c r="BG1493"/>
  <c r="BF1493"/>
  <c r="T1493"/>
  <c r="R1493"/>
  <c r="P1493"/>
  <c r="BI1474"/>
  <c r="BH1474"/>
  <c r="BG1474"/>
  <c r="BF1474"/>
  <c r="T1474"/>
  <c r="R1474"/>
  <c r="P1474"/>
  <c r="BI1472"/>
  <c r="BH1472"/>
  <c r="BG1472"/>
  <c r="BF1472"/>
  <c r="T1472"/>
  <c r="R1472"/>
  <c r="P1472"/>
  <c r="BI1467"/>
  <c r="BH1467"/>
  <c r="BG1467"/>
  <c r="BF1467"/>
  <c r="T1467"/>
  <c r="R1467"/>
  <c r="P1467"/>
  <c r="BI1465"/>
  <c r="BH1465"/>
  <c r="BG1465"/>
  <c r="BF1465"/>
  <c r="T1465"/>
  <c r="R1465"/>
  <c r="P1465"/>
  <c r="BI1461"/>
  <c r="BH1461"/>
  <c r="BG1461"/>
  <c r="BF1461"/>
  <c r="T1461"/>
  <c r="R1461"/>
  <c r="P1461"/>
  <c r="BI1459"/>
  <c r="BH1459"/>
  <c r="BG1459"/>
  <c r="BF1459"/>
  <c r="T1459"/>
  <c r="R1459"/>
  <c r="P1459"/>
  <c r="BI1454"/>
  <c r="BH1454"/>
  <c r="BG1454"/>
  <c r="BF1454"/>
  <c r="T1454"/>
  <c r="R1454"/>
  <c r="P1454"/>
  <c r="BI1443"/>
  <c r="BH1443"/>
  <c r="BG1443"/>
  <c r="BF1443"/>
  <c r="T1443"/>
  <c r="R1443"/>
  <c r="P1443"/>
  <c r="BI1433"/>
  <c r="BH1433"/>
  <c r="BG1433"/>
  <c r="BF1433"/>
  <c r="T1433"/>
  <c r="R1433"/>
  <c r="P1433"/>
  <c r="BI1431"/>
  <c r="BH1431"/>
  <c r="BG1431"/>
  <c r="BF1431"/>
  <c r="T1431"/>
  <c r="R1431"/>
  <c r="P1431"/>
  <c r="BI1430"/>
  <c r="BH1430"/>
  <c r="BG1430"/>
  <c r="BF1430"/>
  <c r="T1430"/>
  <c r="R1430"/>
  <c r="P1430"/>
  <c r="BI1426"/>
  <c r="BH1426"/>
  <c r="BG1426"/>
  <c r="BF1426"/>
  <c r="T1426"/>
  <c r="R1426"/>
  <c r="P1426"/>
  <c r="BI1425"/>
  <c r="BH1425"/>
  <c r="BG1425"/>
  <c r="BF1425"/>
  <c r="T1425"/>
  <c r="R1425"/>
  <c r="P1425"/>
  <c r="BI1422"/>
  <c r="BH1422"/>
  <c r="BG1422"/>
  <c r="BF1422"/>
  <c r="T1422"/>
  <c r="R1422"/>
  <c r="P1422"/>
  <c r="BI1421"/>
  <c r="BH1421"/>
  <c r="BG1421"/>
  <c r="BF1421"/>
  <c r="T1421"/>
  <c r="R1421"/>
  <c r="P1421"/>
  <c r="BI1417"/>
  <c r="BH1417"/>
  <c r="BG1417"/>
  <c r="BF1417"/>
  <c r="T1417"/>
  <c r="R1417"/>
  <c r="P1417"/>
  <c r="BI1414"/>
  <c r="BH1414"/>
  <c r="BG1414"/>
  <c r="BF1414"/>
  <c r="T1414"/>
  <c r="R1414"/>
  <c r="P1414"/>
  <c r="BI1413"/>
  <c r="BH1413"/>
  <c r="BG1413"/>
  <c r="BF1413"/>
  <c r="T1413"/>
  <c r="R1413"/>
  <c r="P1413"/>
  <c r="BI1410"/>
  <c r="BH1410"/>
  <c r="BG1410"/>
  <c r="BF1410"/>
  <c r="T1410"/>
  <c r="R1410"/>
  <c r="P1410"/>
  <c r="BI1406"/>
  <c r="BH1406"/>
  <c r="BG1406"/>
  <c r="BF1406"/>
  <c r="T1406"/>
  <c r="R1406"/>
  <c r="P1406"/>
  <c r="BI1402"/>
  <c r="BH1402"/>
  <c r="BG1402"/>
  <c r="BF1402"/>
  <c r="T1402"/>
  <c r="R1402"/>
  <c r="P1402"/>
  <c r="BI1401"/>
  <c r="BH1401"/>
  <c r="BG1401"/>
  <c r="BF1401"/>
  <c r="T1401"/>
  <c r="R1401"/>
  <c r="P1401"/>
  <c r="BI1398"/>
  <c r="BH1398"/>
  <c r="BG1398"/>
  <c r="BF1398"/>
  <c r="T1398"/>
  <c r="R1398"/>
  <c r="P1398"/>
  <c r="BI1397"/>
  <c r="BH1397"/>
  <c r="BG1397"/>
  <c r="BF1397"/>
  <c r="T1397"/>
  <c r="R1397"/>
  <c r="P1397"/>
  <c r="BI1394"/>
  <c r="BH1394"/>
  <c r="BG1394"/>
  <c r="BF1394"/>
  <c r="T1394"/>
  <c r="R1394"/>
  <c r="P1394"/>
  <c r="BI1393"/>
  <c r="BH1393"/>
  <c r="BG1393"/>
  <c r="BF1393"/>
  <c r="T1393"/>
  <c r="R1393"/>
  <c r="P1393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4"/>
  <c r="BH1384"/>
  <c r="BG1384"/>
  <c r="BF1384"/>
  <c r="T1384"/>
  <c r="R1384"/>
  <c r="P1384"/>
  <c r="BI1382"/>
  <c r="BH1382"/>
  <c r="BG1382"/>
  <c r="BF1382"/>
  <c r="T1382"/>
  <c r="R1382"/>
  <c r="P1382"/>
  <c r="BI1381"/>
  <c r="BH1381"/>
  <c r="BG1381"/>
  <c r="BF1381"/>
  <c r="T1381"/>
  <c r="R1381"/>
  <c r="P1381"/>
  <c r="BI1380"/>
  <c r="BH1380"/>
  <c r="BG1380"/>
  <c r="BF1380"/>
  <c r="T1380"/>
  <c r="R1380"/>
  <c r="P1380"/>
  <c r="BI1378"/>
  <c r="BH1378"/>
  <c r="BG1378"/>
  <c r="BF1378"/>
  <c r="T1378"/>
  <c r="R1378"/>
  <c r="P1378"/>
  <c r="BI1376"/>
  <c r="BH1376"/>
  <c r="BG1376"/>
  <c r="BF1376"/>
  <c r="T1376"/>
  <c r="R1376"/>
  <c r="P1376"/>
  <c r="BI1374"/>
  <c r="BH1374"/>
  <c r="BG1374"/>
  <c r="BF1374"/>
  <c r="T1374"/>
  <c r="R1374"/>
  <c r="P1374"/>
  <c r="BI1371"/>
  <c r="BH1371"/>
  <c r="BG1371"/>
  <c r="BF1371"/>
  <c r="T1371"/>
  <c r="R1371"/>
  <c r="P1371"/>
  <c r="BI1369"/>
  <c r="BH1369"/>
  <c r="BG1369"/>
  <c r="BF1369"/>
  <c r="T1369"/>
  <c r="R1369"/>
  <c r="P1369"/>
  <c r="BI1367"/>
  <c r="BH1367"/>
  <c r="BG1367"/>
  <c r="BF1367"/>
  <c r="T1367"/>
  <c r="R1367"/>
  <c r="P1367"/>
  <c r="BI1366"/>
  <c r="BH1366"/>
  <c r="BG1366"/>
  <c r="BF1366"/>
  <c r="T1366"/>
  <c r="R1366"/>
  <c r="P1366"/>
  <c r="BI1364"/>
  <c r="BH1364"/>
  <c r="BG1364"/>
  <c r="BF1364"/>
  <c r="T1364"/>
  <c r="R1364"/>
  <c r="P1364"/>
  <c r="BI1363"/>
  <c r="BH1363"/>
  <c r="BG1363"/>
  <c r="BF1363"/>
  <c r="T1363"/>
  <c r="R1363"/>
  <c r="P1363"/>
  <c r="BI1353"/>
  <c r="BH1353"/>
  <c r="BG1353"/>
  <c r="BF1353"/>
  <c r="T1353"/>
  <c r="R1353"/>
  <c r="P1353"/>
  <c r="BI1338"/>
  <c r="BH1338"/>
  <c r="BG1338"/>
  <c r="BF1338"/>
  <c r="T1338"/>
  <c r="R1338"/>
  <c r="P1338"/>
  <c r="BI1323"/>
  <c r="BH1323"/>
  <c r="BG1323"/>
  <c r="BF1323"/>
  <c r="T1323"/>
  <c r="R1323"/>
  <c r="P1323"/>
  <c r="BI1322"/>
  <c r="BH1322"/>
  <c r="BG1322"/>
  <c r="BF1322"/>
  <c r="T1322"/>
  <c r="R1322"/>
  <c r="P1322"/>
  <c r="BI1318"/>
  <c r="BH1318"/>
  <c r="BG1318"/>
  <c r="BF1318"/>
  <c r="T1318"/>
  <c r="R1318"/>
  <c r="P1318"/>
  <c r="BI1317"/>
  <c r="BH1317"/>
  <c r="BG1317"/>
  <c r="BF1317"/>
  <c r="T1317"/>
  <c r="R1317"/>
  <c r="P1317"/>
  <c r="BI1315"/>
  <c r="BH1315"/>
  <c r="BG1315"/>
  <c r="BF1315"/>
  <c r="T1315"/>
  <c r="R1315"/>
  <c r="P1315"/>
  <c r="BI1310"/>
  <c r="BH1310"/>
  <c r="BG1310"/>
  <c r="BF1310"/>
  <c r="T1310"/>
  <c r="R1310"/>
  <c r="P1310"/>
  <c r="BI1305"/>
  <c r="BH1305"/>
  <c r="BG1305"/>
  <c r="BF1305"/>
  <c r="T1305"/>
  <c r="R1305"/>
  <c r="P1305"/>
  <c r="BI1301"/>
  <c r="BH1301"/>
  <c r="BG1301"/>
  <c r="BF1301"/>
  <c r="T1301"/>
  <c r="R1301"/>
  <c r="P1301"/>
  <c r="BI1298"/>
  <c r="BH1298"/>
  <c r="BG1298"/>
  <c r="BF1298"/>
  <c r="T1298"/>
  <c r="R1298"/>
  <c r="P1298"/>
  <c r="BI1288"/>
  <c r="BH1288"/>
  <c r="BG1288"/>
  <c r="BF1288"/>
  <c r="T1288"/>
  <c r="R1288"/>
  <c r="P1288"/>
  <c r="BI1278"/>
  <c r="BH1278"/>
  <c r="BG1278"/>
  <c r="BF1278"/>
  <c r="T1278"/>
  <c r="R1278"/>
  <c r="P1278"/>
  <c r="BI1269"/>
  <c r="BH1269"/>
  <c r="BG1269"/>
  <c r="BF1269"/>
  <c r="T1269"/>
  <c r="R1269"/>
  <c r="P1269"/>
  <c r="BI1266"/>
  <c r="BH1266"/>
  <c r="BG1266"/>
  <c r="BF1266"/>
  <c r="T1266"/>
  <c r="R1266"/>
  <c r="P1266"/>
  <c r="BI1262"/>
  <c r="BH1262"/>
  <c r="BG1262"/>
  <c r="BF1262"/>
  <c r="T1262"/>
  <c r="R1262"/>
  <c r="P1262"/>
  <c r="BI1255"/>
  <c r="BH1255"/>
  <c r="BG1255"/>
  <c r="BF1255"/>
  <c r="T1255"/>
  <c r="R1255"/>
  <c r="P1255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39"/>
  <c r="BH1239"/>
  <c r="BG1239"/>
  <c r="BF1239"/>
  <c r="T1239"/>
  <c r="R1239"/>
  <c r="P1239"/>
  <c r="BI1235"/>
  <c r="BH1235"/>
  <c r="BG1235"/>
  <c r="BF1235"/>
  <c r="T1235"/>
  <c r="R1235"/>
  <c r="P1235"/>
  <c r="BI1231"/>
  <c r="BH1231"/>
  <c r="BG1231"/>
  <c r="BF1231"/>
  <c r="T1231"/>
  <c r="R1231"/>
  <c r="P1231"/>
  <c r="BI1226"/>
  <c r="BH1226"/>
  <c r="BG1226"/>
  <c r="BF1226"/>
  <c r="T1226"/>
  <c r="R1226"/>
  <c r="P1226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15"/>
  <c r="BH1215"/>
  <c r="BG1215"/>
  <c r="BF1215"/>
  <c r="T1215"/>
  <c r="R1215"/>
  <c r="P1215"/>
  <c r="BI1213"/>
  <c r="BH1213"/>
  <c r="BG1213"/>
  <c r="BF1213"/>
  <c r="T1213"/>
  <c r="R1213"/>
  <c r="P1213"/>
  <c r="BI1211"/>
  <c r="BH1211"/>
  <c r="BG1211"/>
  <c r="BF1211"/>
  <c r="T1211"/>
  <c r="R1211"/>
  <c r="P1211"/>
  <c r="BI1210"/>
  <c r="BH1210"/>
  <c r="BG1210"/>
  <c r="BF1210"/>
  <c r="T1210"/>
  <c r="R1210"/>
  <c r="P1210"/>
  <c r="BI1206"/>
  <c r="BH1206"/>
  <c r="BG1206"/>
  <c r="BF1206"/>
  <c r="T1206"/>
  <c r="R1206"/>
  <c r="P1206"/>
  <c r="BI1199"/>
  <c r="BH1199"/>
  <c r="BG1199"/>
  <c r="BF1199"/>
  <c r="T1199"/>
  <c r="R1199"/>
  <c r="P1199"/>
  <c r="BI1197"/>
  <c r="BH1197"/>
  <c r="BG1197"/>
  <c r="BF1197"/>
  <c r="T1197"/>
  <c r="R1197"/>
  <c r="P1197"/>
  <c r="BI1195"/>
  <c r="BH1195"/>
  <c r="BG1195"/>
  <c r="BF1195"/>
  <c r="T1195"/>
  <c r="R1195"/>
  <c r="P1195"/>
  <c r="BI1191"/>
  <c r="BH1191"/>
  <c r="BG1191"/>
  <c r="BF1191"/>
  <c r="T1191"/>
  <c r="R1191"/>
  <c r="P1191"/>
  <c r="BI1190"/>
  <c r="BH1190"/>
  <c r="BG1190"/>
  <c r="BF1190"/>
  <c r="T1190"/>
  <c r="R1190"/>
  <c r="P1190"/>
  <c r="BI1189"/>
  <c r="BH1189"/>
  <c r="BG1189"/>
  <c r="BF1189"/>
  <c r="T1189"/>
  <c r="R1189"/>
  <c r="P1189"/>
  <c r="BI1187"/>
  <c r="BH1187"/>
  <c r="BG1187"/>
  <c r="BF1187"/>
  <c r="T1187"/>
  <c r="R1187"/>
  <c r="P1187"/>
  <c r="BI1185"/>
  <c r="BH1185"/>
  <c r="BG1185"/>
  <c r="BF1185"/>
  <c r="T1185"/>
  <c r="R1185"/>
  <c r="P1185"/>
  <c r="BI1183"/>
  <c r="BH1183"/>
  <c r="BG1183"/>
  <c r="BF1183"/>
  <c r="T1183"/>
  <c r="R1183"/>
  <c r="P1183"/>
  <c r="BI1170"/>
  <c r="BH1170"/>
  <c r="BG1170"/>
  <c r="BF1170"/>
  <c r="T1170"/>
  <c r="R1170"/>
  <c r="P1170"/>
  <c r="BI1168"/>
  <c r="BH1168"/>
  <c r="BG1168"/>
  <c r="BF1168"/>
  <c r="T1168"/>
  <c r="R1168"/>
  <c r="P1168"/>
  <c r="BI1156"/>
  <c r="BH1156"/>
  <c r="BG1156"/>
  <c r="BF1156"/>
  <c r="T1156"/>
  <c r="R1156"/>
  <c r="P1156"/>
  <c r="BI1154"/>
  <c r="BH1154"/>
  <c r="BG1154"/>
  <c r="BF1154"/>
  <c r="T1154"/>
  <c r="R1154"/>
  <c r="P1154"/>
  <c r="BI1142"/>
  <c r="BH1142"/>
  <c r="BG1142"/>
  <c r="BF1142"/>
  <c r="T1142"/>
  <c r="R1142"/>
  <c r="P1142"/>
  <c r="BI1140"/>
  <c r="BH1140"/>
  <c r="BG1140"/>
  <c r="BF1140"/>
  <c r="T1140"/>
  <c r="R1140"/>
  <c r="P1140"/>
  <c r="BI1139"/>
  <c r="BH1139"/>
  <c r="BG1139"/>
  <c r="BF1139"/>
  <c r="T1139"/>
  <c r="R1139"/>
  <c r="P1139"/>
  <c r="BI1137"/>
  <c r="BH1137"/>
  <c r="BG1137"/>
  <c r="BF1137"/>
  <c r="T1137"/>
  <c r="R1137"/>
  <c r="P1137"/>
  <c r="BI1134"/>
  <c r="BH1134"/>
  <c r="BG1134"/>
  <c r="BF1134"/>
  <c r="T1134"/>
  <c r="R1134"/>
  <c r="P1134"/>
  <c r="BI1131"/>
  <c r="BH1131"/>
  <c r="BG1131"/>
  <c r="BF1131"/>
  <c r="T1131"/>
  <c r="R1131"/>
  <c r="P1131"/>
  <c r="BI1128"/>
  <c r="BH1128"/>
  <c r="BG1128"/>
  <c r="BF1128"/>
  <c r="T1128"/>
  <c r="R1128"/>
  <c r="P1128"/>
  <c r="BI1125"/>
  <c r="BH1125"/>
  <c r="BG1125"/>
  <c r="BF1125"/>
  <c r="T1125"/>
  <c r="R1125"/>
  <c r="P1125"/>
  <c r="BI1119"/>
  <c r="BH1119"/>
  <c r="BG1119"/>
  <c r="BF1119"/>
  <c r="T1119"/>
  <c r="R1119"/>
  <c r="P1119"/>
  <c r="BI1113"/>
  <c r="BH1113"/>
  <c r="BG1113"/>
  <c r="BF1113"/>
  <c r="T1113"/>
  <c r="R1113"/>
  <c r="P1113"/>
  <c r="BI1107"/>
  <c r="BH1107"/>
  <c r="BG1107"/>
  <c r="BF1107"/>
  <c r="T1107"/>
  <c r="R1107"/>
  <c r="P1107"/>
  <c r="BI1100"/>
  <c r="BH1100"/>
  <c r="BG1100"/>
  <c r="BF1100"/>
  <c r="T1100"/>
  <c r="R1100"/>
  <c r="P1100"/>
  <c r="BI1097"/>
  <c r="BH1097"/>
  <c r="BG1097"/>
  <c r="BF1097"/>
  <c r="T1097"/>
  <c r="R1097"/>
  <c r="P1097"/>
  <c r="BI1092"/>
  <c r="BH1092"/>
  <c r="BG1092"/>
  <c r="BF1092"/>
  <c r="T1092"/>
  <c r="R1092"/>
  <c r="P1092"/>
  <c r="BI1089"/>
  <c r="BH1089"/>
  <c r="BG1089"/>
  <c r="BF1089"/>
  <c r="T1089"/>
  <c r="R1089"/>
  <c r="P1089"/>
  <c r="BI1085"/>
  <c r="BH1085"/>
  <c r="BG1085"/>
  <c r="BF1085"/>
  <c r="T1085"/>
  <c r="R1085"/>
  <c r="P1085"/>
  <c r="BI1082"/>
  <c r="BH1082"/>
  <c r="BG1082"/>
  <c r="BF1082"/>
  <c r="T1082"/>
  <c r="T1081"/>
  <c r="R1082"/>
  <c r="R1081"/>
  <c r="P1082"/>
  <c r="P1081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3"/>
  <c r="BH1073"/>
  <c r="BG1073"/>
  <c r="BF1073"/>
  <c r="T1073"/>
  <c r="R1073"/>
  <c r="P1073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7"/>
  <c r="BH1067"/>
  <c r="BG1067"/>
  <c r="BF1067"/>
  <c r="T1067"/>
  <c r="R1067"/>
  <c r="P1067"/>
  <c r="BI1065"/>
  <c r="BH1065"/>
  <c r="BG1065"/>
  <c r="BF1065"/>
  <c r="T1065"/>
  <c r="R1065"/>
  <c r="P1065"/>
  <c r="BI1057"/>
  <c r="BH1057"/>
  <c r="BG1057"/>
  <c r="BF1057"/>
  <c r="T1057"/>
  <c r="R1057"/>
  <c r="P1057"/>
  <c r="BI1048"/>
  <c r="BH1048"/>
  <c r="BG1048"/>
  <c r="BF1048"/>
  <c r="T1048"/>
  <c r="R1048"/>
  <c r="P1048"/>
  <c r="BI1040"/>
  <c r="BH1040"/>
  <c r="BG1040"/>
  <c r="BF1040"/>
  <c r="T1040"/>
  <c r="R1040"/>
  <c r="P1040"/>
  <c r="BI1038"/>
  <c r="BH1038"/>
  <c r="BG1038"/>
  <c r="BF1038"/>
  <c r="T1038"/>
  <c r="R1038"/>
  <c r="P1038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19"/>
  <c r="BH1019"/>
  <c r="BG1019"/>
  <c r="BF1019"/>
  <c r="T1019"/>
  <c r="R1019"/>
  <c r="P1019"/>
  <c r="BI1014"/>
  <c r="BH1014"/>
  <c r="BG1014"/>
  <c r="BF1014"/>
  <c r="T1014"/>
  <c r="R1014"/>
  <c r="P1014"/>
  <c r="BI1010"/>
  <c r="BH1010"/>
  <c r="BG1010"/>
  <c r="BF1010"/>
  <c r="T1010"/>
  <c r="R1010"/>
  <c r="P1010"/>
  <c r="BI988"/>
  <c r="BH988"/>
  <c r="BG988"/>
  <c r="BF988"/>
  <c r="T988"/>
  <c r="R988"/>
  <c r="P988"/>
  <c r="BI984"/>
  <c r="BH984"/>
  <c r="BG984"/>
  <c r="BF984"/>
  <c r="T984"/>
  <c r="R984"/>
  <c r="P984"/>
  <c r="BI974"/>
  <c r="BH974"/>
  <c r="BG974"/>
  <c r="BF974"/>
  <c r="T974"/>
  <c r="R974"/>
  <c r="P974"/>
  <c r="BI970"/>
  <c r="BH970"/>
  <c r="BG970"/>
  <c r="BF970"/>
  <c r="T970"/>
  <c r="R970"/>
  <c r="P970"/>
  <c r="BI965"/>
  <c r="BH965"/>
  <c r="BG965"/>
  <c r="BF965"/>
  <c r="T965"/>
  <c r="R965"/>
  <c r="P965"/>
  <c r="BI946"/>
  <c r="BH946"/>
  <c r="BG946"/>
  <c r="BF946"/>
  <c r="T946"/>
  <c r="R946"/>
  <c r="P946"/>
  <c r="BI941"/>
  <c r="BH941"/>
  <c r="BG941"/>
  <c r="BF941"/>
  <c r="T941"/>
  <c r="R941"/>
  <c r="P941"/>
  <c r="BI933"/>
  <c r="BH933"/>
  <c r="BG933"/>
  <c r="BF933"/>
  <c r="T933"/>
  <c r="R933"/>
  <c r="P933"/>
  <c r="BI910"/>
  <c r="BH910"/>
  <c r="BG910"/>
  <c r="BF910"/>
  <c r="T910"/>
  <c r="R910"/>
  <c r="P910"/>
  <c r="BI891"/>
  <c r="BH891"/>
  <c r="BG891"/>
  <c r="BF891"/>
  <c r="T891"/>
  <c r="R891"/>
  <c r="P891"/>
  <c r="BI883"/>
  <c r="BH883"/>
  <c r="BG883"/>
  <c r="BF883"/>
  <c r="T883"/>
  <c r="R883"/>
  <c r="P883"/>
  <c r="BI875"/>
  <c r="BH875"/>
  <c r="BG875"/>
  <c r="BF875"/>
  <c r="T875"/>
  <c r="R875"/>
  <c r="P875"/>
  <c r="BI866"/>
  <c r="BH866"/>
  <c r="BG866"/>
  <c r="BF866"/>
  <c r="T866"/>
  <c r="R866"/>
  <c r="P866"/>
  <c r="BI859"/>
  <c r="BH859"/>
  <c r="BG859"/>
  <c r="BF859"/>
  <c r="T859"/>
  <c r="R859"/>
  <c r="P859"/>
  <c r="BI852"/>
  <c r="BH852"/>
  <c r="BG852"/>
  <c r="BF852"/>
  <c r="T852"/>
  <c r="R852"/>
  <c r="P852"/>
  <c r="BI850"/>
  <c r="BH850"/>
  <c r="BG850"/>
  <c r="BF850"/>
  <c r="T850"/>
  <c r="R850"/>
  <c r="P850"/>
  <c r="BI842"/>
  <c r="BH842"/>
  <c r="BG842"/>
  <c r="BF842"/>
  <c r="T842"/>
  <c r="R842"/>
  <c r="P842"/>
  <c r="BI840"/>
  <c r="BH840"/>
  <c r="BG840"/>
  <c r="BF840"/>
  <c r="T840"/>
  <c r="R840"/>
  <c r="P840"/>
  <c r="BI809"/>
  <c r="BH809"/>
  <c r="BG809"/>
  <c r="BF809"/>
  <c r="T809"/>
  <c r="R809"/>
  <c r="P809"/>
  <c r="BI807"/>
  <c r="BH807"/>
  <c r="BG807"/>
  <c r="BF807"/>
  <c r="T807"/>
  <c r="R807"/>
  <c r="P807"/>
  <c r="BI798"/>
  <c r="BH798"/>
  <c r="BG798"/>
  <c r="BF798"/>
  <c r="T798"/>
  <c r="R798"/>
  <c r="P798"/>
  <c r="BI782"/>
  <c r="BH782"/>
  <c r="BG782"/>
  <c r="BF782"/>
  <c r="T782"/>
  <c r="R782"/>
  <c r="P782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46"/>
  <c r="BH746"/>
  <c r="BG746"/>
  <c r="BF746"/>
  <c r="T746"/>
  <c r="R746"/>
  <c r="P746"/>
  <c r="BI718"/>
  <c r="BH718"/>
  <c r="BG718"/>
  <c r="BF718"/>
  <c r="T718"/>
  <c r="R718"/>
  <c r="P718"/>
  <c r="BI695"/>
  <c r="BH695"/>
  <c r="BG695"/>
  <c r="BF695"/>
  <c r="T695"/>
  <c r="R695"/>
  <c r="P695"/>
  <c r="BI690"/>
  <c r="BH690"/>
  <c r="BG690"/>
  <c r="BF690"/>
  <c r="T690"/>
  <c r="R690"/>
  <c r="P690"/>
  <c r="BI617"/>
  <c r="BH617"/>
  <c r="BG617"/>
  <c r="BF617"/>
  <c r="T617"/>
  <c r="R617"/>
  <c r="P617"/>
  <c r="BI609"/>
  <c r="BH609"/>
  <c r="BG609"/>
  <c r="BF609"/>
  <c r="T609"/>
  <c r="R609"/>
  <c r="P609"/>
  <c r="BI586"/>
  <c r="BH586"/>
  <c r="BG586"/>
  <c r="BF586"/>
  <c r="T586"/>
  <c r="R586"/>
  <c r="P586"/>
  <c r="BI585"/>
  <c r="BH585"/>
  <c r="BG585"/>
  <c r="BF585"/>
  <c r="T585"/>
  <c r="R585"/>
  <c r="P585"/>
  <c r="BI571"/>
  <c r="BH571"/>
  <c r="BG571"/>
  <c r="BF571"/>
  <c r="T571"/>
  <c r="R571"/>
  <c r="P571"/>
  <c r="BI556"/>
  <c r="BH556"/>
  <c r="BG556"/>
  <c r="BF556"/>
  <c r="T556"/>
  <c r="R556"/>
  <c r="P556"/>
  <c r="BI544"/>
  <c r="BH544"/>
  <c r="BG544"/>
  <c r="BF544"/>
  <c r="T544"/>
  <c r="R544"/>
  <c r="P544"/>
  <c r="BI543"/>
  <c r="BH543"/>
  <c r="BG543"/>
  <c r="BF543"/>
  <c r="T543"/>
  <c r="R543"/>
  <c r="P543"/>
  <c r="BI535"/>
  <c r="BH535"/>
  <c r="BG535"/>
  <c r="BF535"/>
  <c r="T535"/>
  <c r="R535"/>
  <c r="P535"/>
  <c r="BI534"/>
  <c r="BH534"/>
  <c r="BG534"/>
  <c r="BF534"/>
  <c r="T534"/>
  <c r="R534"/>
  <c r="P534"/>
  <c r="BI526"/>
  <c r="BH526"/>
  <c r="BG526"/>
  <c r="BF526"/>
  <c r="T526"/>
  <c r="R526"/>
  <c r="P526"/>
  <c r="BI516"/>
  <c r="BH516"/>
  <c r="BG516"/>
  <c r="BF516"/>
  <c r="T516"/>
  <c r="R516"/>
  <c r="P516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73"/>
  <c r="BH473"/>
  <c r="BG473"/>
  <c r="BF473"/>
  <c r="T473"/>
  <c r="R473"/>
  <c r="P473"/>
  <c r="BI467"/>
  <c r="BH467"/>
  <c r="BG467"/>
  <c r="BF467"/>
  <c r="T467"/>
  <c r="R467"/>
  <c r="P467"/>
  <c r="BI462"/>
  <c r="BH462"/>
  <c r="BG462"/>
  <c r="BF462"/>
  <c r="T462"/>
  <c r="R462"/>
  <c r="P462"/>
  <c r="BI458"/>
  <c r="BH458"/>
  <c r="BG458"/>
  <c r="BF458"/>
  <c r="T458"/>
  <c r="R458"/>
  <c r="P458"/>
  <c r="BI450"/>
  <c r="BH450"/>
  <c r="BG450"/>
  <c r="BF450"/>
  <c r="T450"/>
  <c r="R450"/>
  <c r="P450"/>
  <c r="BI448"/>
  <c r="BH448"/>
  <c r="BG448"/>
  <c r="BF448"/>
  <c r="T448"/>
  <c r="R448"/>
  <c r="P448"/>
  <c r="BI429"/>
  <c r="BH429"/>
  <c r="BG429"/>
  <c r="BF429"/>
  <c r="T429"/>
  <c r="R429"/>
  <c r="P429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32"/>
  <c r="BH332"/>
  <c r="BG332"/>
  <c r="BF332"/>
  <c r="T332"/>
  <c r="R332"/>
  <c r="P332"/>
  <c r="BI326"/>
  <c r="BH326"/>
  <c r="BG326"/>
  <c r="BF326"/>
  <c r="T326"/>
  <c r="R326"/>
  <c r="P326"/>
  <c r="BI317"/>
  <c r="BH317"/>
  <c r="BG317"/>
  <c r="BF317"/>
  <c r="T317"/>
  <c r="R317"/>
  <c r="P317"/>
  <c r="BI307"/>
  <c r="BH307"/>
  <c r="BG307"/>
  <c r="BF307"/>
  <c r="T307"/>
  <c r="R307"/>
  <c r="P307"/>
  <c r="BI305"/>
  <c r="BH305"/>
  <c r="BG305"/>
  <c r="BF305"/>
  <c r="T305"/>
  <c r="R305"/>
  <c r="P305"/>
  <c r="BI286"/>
  <c r="BH286"/>
  <c r="BG286"/>
  <c r="BF286"/>
  <c r="T286"/>
  <c r="R286"/>
  <c r="P286"/>
  <c r="BI279"/>
  <c r="BH279"/>
  <c r="BG279"/>
  <c r="BF279"/>
  <c r="T279"/>
  <c r="R279"/>
  <c r="P279"/>
  <c r="BI268"/>
  <c r="BH268"/>
  <c r="BG268"/>
  <c r="BF268"/>
  <c r="T268"/>
  <c r="R268"/>
  <c r="P268"/>
  <c r="BI263"/>
  <c r="BH263"/>
  <c r="BG263"/>
  <c r="BF263"/>
  <c r="T263"/>
  <c r="R263"/>
  <c r="P263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5"/>
  <c r="BH245"/>
  <c r="BG245"/>
  <c r="BF245"/>
  <c r="T245"/>
  <c r="R245"/>
  <c r="P245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F137"/>
  <c r="E135"/>
  <c r="F89"/>
  <c r="E87"/>
  <c r="J24"/>
  <c r="E24"/>
  <c r="J140"/>
  <c r="J23"/>
  <c r="J21"/>
  <c r="E21"/>
  <c r="J91"/>
  <c r="J20"/>
  <c r="J18"/>
  <c r="E18"/>
  <c r="F140"/>
  <c r="J17"/>
  <c r="J15"/>
  <c r="E15"/>
  <c r="F139"/>
  <c r="J14"/>
  <c r="J12"/>
  <c r="J89"/>
  <c r="E7"/>
  <c r="E85"/>
  <c i="1" r="L90"/>
  <c r="AM90"/>
  <c r="AM89"/>
  <c r="L89"/>
  <c r="AM87"/>
  <c r="L87"/>
  <c r="L85"/>
  <c r="L84"/>
  <c i="2" r="BK2035"/>
  <c r="BK1914"/>
  <c r="BK1827"/>
  <c r="J1636"/>
  <c r="BK1454"/>
  <c r="BK1323"/>
  <c r="BK1189"/>
  <c r="BK1085"/>
  <c r="BK883"/>
  <c r="J495"/>
  <c r="BK373"/>
  <c r="J223"/>
  <c r="J2204"/>
  <c r="J2102"/>
  <c r="BK1982"/>
  <c r="J1857"/>
  <c r="J1750"/>
  <c r="BK1604"/>
  <c r="BK1508"/>
  <c r="BK1430"/>
  <c r="BK1364"/>
  <c r="J1247"/>
  <c r="J1079"/>
  <c r="J984"/>
  <c r="J852"/>
  <c r="J586"/>
  <c r="J429"/>
  <c r="J250"/>
  <c r="J2131"/>
  <c r="J1956"/>
  <c r="BK1816"/>
  <c r="J1564"/>
  <c r="BK1262"/>
  <c r="J1191"/>
  <c r="J1119"/>
  <c r="J1067"/>
  <c r="J988"/>
  <c r="J718"/>
  <c r="J467"/>
  <c r="BK307"/>
  <c r="BK226"/>
  <c r="BK171"/>
  <c r="J2110"/>
  <c r="J1927"/>
  <c r="J1829"/>
  <c r="BK1618"/>
  <c r="BK1531"/>
  <c r="J1459"/>
  <c r="J1414"/>
  <c r="BK1353"/>
  <c r="J1223"/>
  <c r="J1070"/>
  <c r="J875"/>
  <c r="BK556"/>
  <c r="BK448"/>
  <c r="J229"/>
  <c r="BK2181"/>
  <c r="BK1939"/>
  <c r="J1846"/>
  <c r="BK1688"/>
  <c r="BK1565"/>
  <c r="BK1459"/>
  <c r="BK1384"/>
  <c r="BK1371"/>
  <c r="J1168"/>
  <c r="BK1048"/>
  <c r="BK534"/>
  <c r="J307"/>
  <c r="J186"/>
  <c r="J2200"/>
  <c r="BK2083"/>
  <c r="BK1942"/>
  <c r="BK1798"/>
  <c r="BK1537"/>
  <c r="BK1382"/>
  <c r="J1224"/>
  <c r="J1131"/>
  <c r="BK2591"/>
  <c r="J2575"/>
  <c r="J2560"/>
  <c r="BK2536"/>
  <c r="BK2513"/>
  <c r="BK2412"/>
  <c r="J2292"/>
  <c r="J2235"/>
  <c r="BK2223"/>
  <c r="BK2213"/>
  <c r="BK2202"/>
  <c r="J2126"/>
  <c r="BK1980"/>
  <c r="BK1806"/>
  <c r="J1708"/>
  <c r="J1583"/>
  <c r="J1517"/>
  <c r="BK1394"/>
  <c r="J1231"/>
  <c r="BK1137"/>
  <c r="BK1079"/>
  <c r="J1027"/>
  <c r="J842"/>
  <c r="J571"/>
  <c r="BK477"/>
  <c r="J416"/>
  <c r="BK332"/>
  <c r="J219"/>
  <c i="3" r="BK205"/>
  <c r="BK193"/>
  <c r="BK157"/>
  <c r="J143"/>
  <c r="BK202"/>
  <c r="BK181"/>
  <c r="BK145"/>
  <c r="J215"/>
  <c r="BK183"/>
  <c r="J168"/>
  <c r="J141"/>
  <c r="J206"/>
  <c r="J163"/>
  <c r="BK152"/>
  <c r="BK209"/>
  <c r="J184"/>
  <c r="J139"/>
  <c r="J205"/>
  <c r="J186"/>
  <c r="J154"/>
  <c r="BK126"/>
  <c r="J197"/>
  <c r="J157"/>
  <c r="BK135"/>
  <c r="J200"/>
  <c r="BK159"/>
  <c r="J127"/>
  <c i="4" r="BK194"/>
  <c r="BK169"/>
  <c r="BK181"/>
  <c r="J148"/>
  <c r="BK142"/>
  <c r="BK178"/>
  <c r="BK203"/>
  <c r="BK193"/>
  <c r="BK159"/>
  <c r="BK204"/>
  <c r="J170"/>
  <c r="J147"/>
  <c r="BK168"/>
  <c r="J202"/>
  <c r="BK152"/>
  <c i="5" r="J242"/>
  <c r="BK172"/>
  <c r="BK161"/>
  <c r="BK134"/>
  <c r="BK249"/>
  <c r="J229"/>
  <c r="J198"/>
  <c r="J184"/>
  <c r="J142"/>
  <c r="J221"/>
  <c r="BK194"/>
  <c r="J146"/>
  <c r="BK252"/>
  <c r="BK226"/>
  <c r="J212"/>
  <c r="J197"/>
  <c r="BK187"/>
  <c r="J163"/>
  <c r="BK144"/>
  <c r="BK242"/>
  <c r="J228"/>
  <c r="BK215"/>
  <c r="BK192"/>
  <c r="J172"/>
  <c r="BK155"/>
  <c r="J132"/>
  <c r="J225"/>
  <c r="J215"/>
  <c r="J189"/>
  <c r="J161"/>
  <c r="BK146"/>
  <c r="BK232"/>
  <c r="BK180"/>
  <c r="BK153"/>
  <c r="J165"/>
  <c i="6" r="BK139"/>
  <c r="J134"/>
  <c r="J132"/>
  <c r="J130"/>
  <c i="7" r="BK150"/>
  <c r="J135"/>
  <c r="BK169"/>
  <c r="J148"/>
  <c r="BK158"/>
  <c r="J169"/>
  <c r="J153"/>
  <c r="J134"/>
  <c r="J161"/>
  <c r="J170"/>
  <c r="BK129"/>
  <c r="BK149"/>
  <c r="BK126"/>
  <c i="8" r="BK274"/>
  <c r="J229"/>
  <c r="J161"/>
  <c r="BK280"/>
  <c r="BK196"/>
  <c r="J280"/>
  <c r="BK220"/>
  <c r="J170"/>
  <c r="J262"/>
  <c r="J222"/>
  <c r="BK148"/>
  <c r="BK252"/>
  <c r="BK222"/>
  <c r="J172"/>
  <c r="J282"/>
  <c r="BK230"/>
  <c r="J189"/>
  <c r="J284"/>
  <c r="J184"/>
  <c r="BK246"/>
  <c r="J148"/>
  <c i="9" r="BK226"/>
  <c r="J179"/>
  <c r="J166"/>
  <c r="J221"/>
  <c r="J159"/>
  <c r="BK159"/>
  <c r="BK179"/>
  <c i="11" r="J521"/>
  <c r="BK319"/>
  <c r="BK256"/>
  <c r="J196"/>
  <c r="J161"/>
  <c r="J499"/>
  <c r="J424"/>
  <c r="J348"/>
  <c r="J271"/>
  <c r="BK530"/>
  <c r="BK478"/>
  <c r="BK352"/>
  <c r="J288"/>
  <c r="J204"/>
  <c r="BK455"/>
  <c r="J390"/>
  <c r="J340"/>
  <c r="J241"/>
  <c r="BK533"/>
  <c r="J460"/>
  <c r="BK353"/>
  <c r="J201"/>
  <c r="BK465"/>
  <c r="J345"/>
  <c r="J470"/>
  <c r="BK416"/>
  <c r="BK304"/>
  <c r="BK224"/>
  <c r="J311"/>
  <c r="J250"/>
  <c i="12" r="J310"/>
  <c r="BK254"/>
  <c r="BK310"/>
  <c r="BK287"/>
  <c r="J245"/>
  <c r="BK270"/>
  <c r="J144"/>
  <c r="J284"/>
  <c r="J235"/>
  <c r="BK211"/>
  <c r="J151"/>
  <c r="J278"/>
  <c r="J238"/>
  <c r="BK137"/>
  <c r="J223"/>
  <c r="BK204"/>
  <c r="BK175"/>
  <c i="13" r="BK212"/>
  <c r="F36"/>
  <c i="14" r="J259"/>
  <c r="J165"/>
  <c r="J264"/>
  <c r="BK204"/>
  <c r="BK264"/>
  <c i="15" r="J218"/>
  <c r="BK203"/>
  <c r="BK190"/>
  <c r="J221"/>
  <c r="J190"/>
  <c r="BK128"/>
  <c i="16" r="J268"/>
  <c r="J125"/>
  <c r="BK210"/>
  <c r="BK148"/>
  <c r="J205"/>
  <c r="J164"/>
  <c r="BK297"/>
  <c r="J252"/>
  <c r="BK219"/>
  <c r="BK125"/>
  <c r="BK262"/>
  <c r="J222"/>
  <c r="BK156"/>
  <c r="BK173"/>
  <c i="17" r="J234"/>
  <c r="J199"/>
  <c r="BK150"/>
  <c r="BK230"/>
  <c r="J202"/>
  <c r="J150"/>
  <c r="BK224"/>
  <c r="BK183"/>
  <c i="18" r="BK124"/>
  <c r="J120"/>
  <c r="BK125"/>
  <c i="19" r="J153"/>
  <c r="BK148"/>
  <c r="J126"/>
  <c r="BK160"/>
  <c i="2" r="BK1397"/>
  <c r="J1338"/>
  <c r="BK1288"/>
  <c r="BK1226"/>
  <c r="J1190"/>
  <c r="BK1183"/>
  <c r="BK1235"/>
  <c r="J1185"/>
  <c r="J1100"/>
  <c r="J1057"/>
  <c r="BK941"/>
  <c r="J775"/>
  <c r="J526"/>
  <c r="J408"/>
  <c r="J254"/>
  <c r="J146"/>
  <c r="BK2094"/>
  <c r="BK2020"/>
  <c r="J1833"/>
  <c r="BK1750"/>
  <c r="BK1610"/>
  <c r="J1537"/>
  <c r="BK1493"/>
  <c r="J1433"/>
  <c r="J1410"/>
  <c r="J1367"/>
  <c r="J1278"/>
  <c r="BK1195"/>
  <c r="J974"/>
  <c r="J746"/>
  <c r="BK482"/>
  <c r="J279"/>
  <c r="BK186"/>
  <c r="BK2110"/>
  <c r="BK1936"/>
  <c r="J1821"/>
  <c r="J1604"/>
  <c r="BK1519"/>
  <c r="BK1402"/>
  <c r="BK1381"/>
  <c r="BK1245"/>
  <c r="J1076"/>
  <c r="J807"/>
  <c r="J425"/>
  <c r="J262"/>
  <c r="BK146"/>
  <c r="BK2053"/>
  <c r="J1916"/>
  <c r="BK1735"/>
  <c r="BK1545"/>
  <c r="J1402"/>
  <c r="J1366"/>
  <c r="BK1187"/>
  <c r="BK2594"/>
  <c r="J2585"/>
  <c r="BK2571"/>
  <c r="BK2541"/>
  <c r="BK2523"/>
  <c r="J2502"/>
  <c r="J2325"/>
  <c r="J2260"/>
  <c r="BK2230"/>
  <c r="BK2220"/>
  <c r="BK2204"/>
  <c r="BK2142"/>
  <c r="J2066"/>
  <c r="J1914"/>
  <c r="BK1831"/>
  <c r="BK1785"/>
  <c r="J1647"/>
  <c r="J1598"/>
  <c r="J1523"/>
  <c r="BK1421"/>
  <c r="J1266"/>
  <c r="BK1190"/>
  <c r="BK1119"/>
  <c r="BK1067"/>
  <c r="J946"/>
  <c r="BK746"/>
  <c r="J499"/>
  <c r="BK467"/>
  <c r="BK408"/>
  <c r="BK268"/>
  <c r="BK196"/>
  <c i="3" r="BK208"/>
  <c r="BK191"/>
  <c r="BK163"/>
  <c r="BK133"/>
  <c r="BK196"/>
  <c r="BK179"/>
  <c r="J142"/>
  <c r="BK214"/>
  <c r="BK200"/>
  <c r="J171"/>
  <c r="BK131"/>
  <c r="J201"/>
  <c r="J169"/>
  <c r="J159"/>
  <c r="J133"/>
  <c r="BK198"/>
  <c r="J175"/>
  <c r="J145"/>
  <c r="BK206"/>
  <c r="J190"/>
  <c r="J165"/>
  <c r="BK128"/>
  <c r="J192"/>
  <c r="BK151"/>
  <c r="BK132"/>
  <c r="J173"/>
  <c r="BK153"/>
  <c i="4" r="BK202"/>
  <c r="J172"/>
  <c r="BK156"/>
  <c r="J200"/>
  <c r="BK171"/>
  <c r="J163"/>
  <c r="J192"/>
  <c r="BK157"/>
  <c r="BK199"/>
  <c r="J162"/>
  <c r="BK192"/>
  <c r="J164"/>
  <c r="J136"/>
  <c r="BK144"/>
  <c r="BK160"/>
  <c i="5" r="J243"/>
  <c r="J175"/>
  <c r="J162"/>
  <c r="BK137"/>
  <c r="J251"/>
  <c r="BK234"/>
  <c r="BK206"/>
  <c r="BK197"/>
  <c r="BK150"/>
  <c r="BK135"/>
  <c r="BK196"/>
  <c r="J166"/>
  <c r="J254"/>
  <c r="J235"/>
  <c r="J222"/>
  <c r="BK204"/>
  <c r="BK177"/>
  <c r="J152"/>
  <c r="J130"/>
  <c r="J241"/>
  <c r="BK198"/>
  <c r="J187"/>
  <c r="J169"/>
  <c r="J144"/>
  <c r="J237"/>
  <c r="J217"/>
  <c r="BK201"/>
  <c r="BK181"/>
  <c r="J149"/>
  <c r="BK241"/>
  <c r="J210"/>
  <c r="BK157"/>
  <c i="6" r="J137"/>
  <c r="BK137"/>
  <c r="BK125"/>
  <c r="J129"/>
  <c i="7" r="BK162"/>
  <c r="BK148"/>
  <c r="J126"/>
  <c r="BK160"/>
  <c r="J139"/>
  <c r="J141"/>
  <c r="BK124"/>
  <c r="J146"/>
  <c r="J129"/>
  <c r="BK155"/>
  <c r="J137"/>
  <c r="J172"/>
  <c r="J143"/>
  <c r="J159"/>
  <c r="BK145"/>
  <c r="J128"/>
  <c i="8" r="J297"/>
  <c r="J236"/>
  <c r="J164"/>
  <c r="BK282"/>
  <c r="BK235"/>
  <c r="BK170"/>
  <c r="J294"/>
  <c r="BK254"/>
  <c r="J198"/>
  <c r="J252"/>
  <c r="J196"/>
  <c r="BK290"/>
  <c r="BK239"/>
  <c r="BK214"/>
  <c r="BK132"/>
  <c r="BK248"/>
  <c r="J210"/>
  <c r="BK297"/>
  <c r="J242"/>
  <c r="BK194"/>
  <c r="J224"/>
  <c r="J137"/>
  <c i="9" r="J208"/>
  <c r="J138"/>
  <c r="J136"/>
  <c r="BK245"/>
  <c r="J172"/>
  <c r="BK166"/>
  <c r="J215"/>
  <c r="BK154"/>
  <c i="10" r="J161"/>
  <c r="BK157"/>
  <c r="BK125"/>
  <c r="J136"/>
  <c r="BK149"/>
  <c i="11" r="BK367"/>
  <c r="J268"/>
  <c r="J199"/>
  <c r="J166"/>
  <c r="BK519"/>
  <c r="J484"/>
  <c r="BK417"/>
  <c r="BK349"/>
  <c r="BK303"/>
  <c r="BK161"/>
  <c r="BK487"/>
  <c r="BK401"/>
  <c r="J266"/>
  <c r="J185"/>
  <c r="J434"/>
  <c r="J367"/>
  <c r="J301"/>
  <c r="J238"/>
  <c r="J530"/>
  <c r="J442"/>
  <c r="J343"/>
  <c r="BK132"/>
  <c r="J420"/>
  <c r="BK364"/>
  <c r="BK301"/>
  <c r="BK430"/>
  <c r="J319"/>
  <c r="J247"/>
  <c r="BK318"/>
  <c r="BK283"/>
  <c r="BK215"/>
  <c i="12" r="J297"/>
  <c r="BK248"/>
  <c r="BK306"/>
  <c r="J270"/>
  <c r="BK156"/>
  <c r="BK245"/>
  <c r="J311"/>
  <c r="J257"/>
  <c r="BK198"/>
  <c r="J175"/>
  <c r="J302"/>
  <c r="J260"/>
  <c r="J222"/>
  <c r="J160"/>
  <c r="BK220"/>
  <c r="J198"/>
  <c r="BK160"/>
  <c i="13" r="BK177"/>
  <c r="J240"/>
  <c r="BK204"/>
  <c r="BK156"/>
  <c r="BK218"/>
  <c r="J156"/>
  <c r="J239"/>
  <c r="BK193"/>
  <c r="J136"/>
  <c r="J244"/>
  <c r="BK173"/>
  <c r="BK224"/>
  <c i="14" r="J124"/>
  <c i="15" r="BK224"/>
  <c r="J144"/>
  <c r="J213"/>
  <c r="J183"/>
  <c r="J151"/>
  <c r="BK192"/>
  <c i="16" r="BK202"/>
  <c r="BK246"/>
  <c r="BK185"/>
  <c r="BK301"/>
  <c r="J207"/>
  <c r="J173"/>
  <c r="BK309"/>
  <c r="BK280"/>
  <c r="BK247"/>
  <c r="J231"/>
  <c r="J160"/>
  <c r="BK292"/>
  <c r="J256"/>
  <c r="BK199"/>
  <c r="J199"/>
  <c i="17" r="BK166"/>
  <c r="BK232"/>
  <c r="J209"/>
  <c r="J139"/>
  <c r="BK189"/>
  <c r="J222"/>
  <c r="J183"/>
  <c r="J134"/>
  <c r="BK199"/>
  <c r="J161"/>
  <c i="18" r="BK122"/>
  <c r="J119"/>
  <c i="19" r="BK172"/>
  <c r="J143"/>
  <c r="J137"/>
  <c r="J134"/>
  <c r="BK126"/>
  <c i="2" r="BK2167"/>
  <c r="BK2006"/>
  <c r="J1863"/>
  <c r="J1801"/>
  <c r="J1529"/>
  <c r="J1386"/>
  <c r="BK1247"/>
  <c r="BK1170"/>
  <c r="BK1071"/>
  <c r="BK910"/>
  <c r="J617"/>
  <c r="J387"/>
  <c r="J233"/>
  <c r="J196"/>
  <c r="J2155"/>
  <c r="BK2090"/>
  <c r="J1933"/>
  <c r="BK1842"/>
  <c r="J1683"/>
  <c r="J1543"/>
  <c r="BK1474"/>
  <c r="BK1425"/>
  <c r="BK1301"/>
  <c r="BK1131"/>
  <c r="J1048"/>
  <c r="J883"/>
  <c r="BK775"/>
  <c r="J516"/>
  <c r="BK396"/>
  <c r="BK238"/>
  <c r="J2083"/>
  <c r="BK1927"/>
  <c r="BK1821"/>
  <c r="J1614"/>
  <c r="BK1433"/>
  <c r="BK1363"/>
  <c r="BK1231"/>
  <c r="J1137"/>
  <c r="BK1073"/>
  <c r="J1014"/>
  <c r="J850"/>
  <c r="J695"/>
  <c r="J497"/>
  <c r="J258"/>
  <c r="J182"/>
  <c r="BK2126"/>
  <c r="J2063"/>
  <c r="J1921"/>
  <c r="J1816"/>
  <c r="BK1633"/>
  <c r="BK1564"/>
  <c r="J1521"/>
  <c r="J1421"/>
  <c r="J1393"/>
  <c r="BK1269"/>
  <c r="BK1139"/>
  <c r="BK852"/>
  <c r="J543"/>
  <c r="J420"/>
  <c r="J245"/>
  <c r="J162"/>
  <c r="J1970"/>
  <c r="BK1900"/>
  <c r="BK1754"/>
  <c r="J1562"/>
  <c r="J1431"/>
  <c r="BK1386"/>
  <c r="J1315"/>
  <c r="BK1156"/>
  <c r="BK984"/>
  <c r="J373"/>
  <c r="BK254"/>
  <c r="BK162"/>
  <c r="J2094"/>
  <c r="BK2033"/>
  <c r="J1842"/>
  <c r="J1570"/>
  <c r="BK1465"/>
  <c r="J1310"/>
  <c r="J1170"/>
  <c r="BK2588"/>
  <c r="J2582"/>
  <c r="BK2552"/>
  <c r="J2530"/>
  <c r="BK2502"/>
  <c r="BK2323"/>
  <c r="BK2260"/>
  <c r="J2230"/>
  <c r="J2220"/>
  <c r="J2211"/>
  <c r="BK2131"/>
  <c r="BK2064"/>
  <c r="J1939"/>
  <c r="BK1835"/>
  <c r="J1734"/>
  <c r="J1618"/>
  <c r="J1552"/>
  <c r="J1426"/>
  <c r="J1388"/>
  <c r="BK1211"/>
  <c r="J1113"/>
  <c r="BK1065"/>
  <c r="BK988"/>
  <c r="BK850"/>
  <c r="J556"/>
  <c r="BK493"/>
  <c r="BK420"/>
  <c r="BK263"/>
  <c r="BK223"/>
  <c i="3" r="J209"/>
  <c r="J189"/>
  <c r="J161"/>
  <c r="BK134"/>
  <c r="BK204"/>
  <c r="BK175"/>
  <c r="J135"/>
  <c r="J214"/>
  <c r="BK182"/>
  <c r="J166"/>
  <c r="BK124"/>
  <c r="BK189"/>
  <c r="BK177"/>
  <c r="J160"/>
  <c r="J140"/>
  <c r="BK212"/>
  <c r="BK185"/>
  <c r="J148"/>
  <c r="J203"/>
  <c r="BK180"/>
  <c r="BK148"/>
  <c r="BK121"/>
  <c r="BK147"/>
  <c r="BK123"/>
  <c r="BK162"/>
  <c r="BK141"/>
  <c i="4" r="BK190"/>
  <c r="J145"/>
  <c r="J193"/>
  <c r="J190"/>
  <c r="J199"/>
  <c r="BK170"/>
  <c r="BK195"/>
  <c i="5" r="BK243"/>
  <c r="J224"/>
  <c r="BK191"/>
  <c r="BK156"/>
  <c r="BK138"/>
  <c r="J208"/>
  <c r="J168"/>
  <c r="J143"/>
  <c r="J246"/>
  <c r="BK225"/>
  <c r="J209"/>
  <c r="BK184"/>
  <c r="BK166"/>
  <c r="BK140"/>
  <c r="J240"/>
  <c r="BK231"/>
  <c r="BK214"/>
  <c r="BK195"/>
  <c r="J181"/>
  <c r="J153"/>
  <c r="BK235"/>
  <c r="BK222"/>
  <c r="J214"/>
  <c r="J192"/>
  <c r="BK168"/>
  <c r="BK143"/>
  <c r="J226"/>
  <c r="BK175"/>
  <c r="J150"/>
  <c i="6" r="BK132"/>
  <c r="BK129"/>
  <c r="J139"/>
  <c r="BK131"/>
  <c i="7" r="J151"/>
  <c r="J131"/>
  <c r="BK165"/>
  <c r="BK141"/>
  <c r="BK144"/>
  <c r="BK128"/>
  <c r="J155"/>
  <c r="J165"/>
  <c r="J147"/>
  <c r="J123"/>
  <c r="J145"/>
  <c r="J168"/>
  <c r="BK146"/>
  <c r="BK123"/>
  <c i="8" r="BK270"/>
  <c r="J234"/>
  <c r="J152"/>
  <c r="BK250"/>
  <c r="BK184"/>
  <c r="BK298"/>
  <c r="J260"/>
  <c r="J204"/>
  <c r="BK266"/>
  <c r="BK198"/>
  <c r="BK292"/>
  <c r="J248"/>
  <c r="J212"/>
  <c r="J272"/>
  <c r="J228"/>
  <c r="J202"/>
  <c r="BK276"/>
  <c r="J230"/>
  <c r="BK136"/>
  <c r="BK202"/>
  <c r="J141"/>
  <c i="9" r="J210"/>
  <c r="BK247"/>
  <c r="J226"/>
  <c r="J234"/>
  <c r="J129"/>
  <c r="J154"/>
  <c r="BK172"/>
  <c i="10" r="J189"/>
  <c r="J125"/>
  <c r="BK145"/>
  <c r="BK132"/>
  <c r="J184"/>
  <c r="BK168"/>
  <c i="11" r="BK470"/>
  <c r="BK279"/>
  <c r="BK211"/>
  <c r="BK190"/>
  <c r="J132"/>
  <c r="BK420"/>
  <c r="J326"/>
  <c r="BK266"/>
  <c r="J190"/>
  <c r="BK508"/>
  <c r="J410"/>
  <c r="J292"/>
  <c r="J533"/>
  <c r="J436"/>
  <c r="BK386"/>
  <c r="BK311"/>
  <c r="BK261"/>
  <c r="BK535"/>
  <c r="J445"/>
  <c r="J386"/>
  <c r="BK188"/>
  <c r="J478"/>
  <c r="J380"/>
  <c r="BK288"/>
  <c r="BK425"/>
  <c r="J329"/>
  <c r="BK250"/>
  <c r="J299"/>
  <c r="J224"/>
  <c i="12" r="J306"/>
  <c r="J251"/>
  <c r="J303"/>
  <c r="BK276"/>
  <c r="J232"/>
  <c r="J279"/>
  <c r="BK182"/>
  <c r="BK271"/>
  <c r="BK214"/>
  <c r="J182"/>
  <c r="J127"/>
  <c r="J271"/>
  <c r="BK242"/>
  <c r="BK164"/>
  <c r="BK221"/>
  <c r="BK201"/>
  <c r="BK169"/>
  <c i="13" r="J218"/>
  <c r="J144"/>
  <c r="J227"/>
  <c r="J173"/>
  <c r="BK238"/>
  <c r="J177"/>
  <c r="BK254"/>
  <c r="J224"/>
  <c r="J157"/>
  <c r="J125"/>
  <c r="J212"/>
  <c r="BK235"/>
  <c r="J184"/>
  <c r="BK140"/>
  <c i="14" r="BK172"/>
  <c r="J216"/>
  <c r="J254"/>
  <c r="BK196"/>
  <c r="BK269"/>
  <c r="BK159"/>
  <c r="BK178"/>
  <c r="BK216"/>
  <c i="15" r="BK157"/>
  <c r="J128"/>
  <c r="BK187"/>
  <c r="J205"/>
  <c r="BK151"/>
  <c i="16" r="J323"/>
  <c r="J148"/>
  <c r="BK238"/>
  <c r="J169"/>
  <c r="J249"/>
  <c r="BK179"/>
  <c r="J313"/>
  <c r="J286"/>
  <c r="J246"/>
  <c r="J214"/>
  <c r="BK305"/>
  <c r="BK240"/>
  <c r="J152"/>
  <c i="17" r="J237"/>
  <c r="BK222"/>
  <c r="J189"/>
  <c r="J219"/>
  <c r="BK209"/>
  <c r="BK161"/>
  <c r="BK219"/>
  <c r="J166"/>
  <c i="18" r="BK119"/>
  <c r="BK121"/>
  <c r="J124"/>
  <c i="19" r="J138"/>
  <c r="BK166"/>
  <c r="BK155"/>
  <c r="J167"/>
  <c i="2" r="BK2133"/>
  <c r="J1980"/>
  <c r="BK1837"/>
  <c r="BK1672"/>
  <c r="J1467"/>
  <c r="BK1374"/>
  <c r="BK1224"/>
  <c r="BK1082"/>
  <c r="J891"/>
  <c r="BK535"/>
  <c r="BK404"/>
  <c r="BK257"/>
  <c r="BK217"/>
  <c r="BK167"/>
  <c r="BK2118"/>
  <c r="J1998"/>
  <c r="J1883"/>
  <c r="J1826"/>
  <c r="BK1647"/>
  <c r="J1376"/>
  <c r="J1323"/>
  <c r="J1226"/>
  <c r="BK1113"/>
  <c r="J1038"/>
  <c r="J866"/>
  <c r="BK609"/>
  <c r="BK458"/>
  <c r="BK326"/>
  <c r="J2147"/>
  <c r="J2059"/>
  <c r="BK1863"/>
  <c r="J1771"/>
  <c r="J1401"/>
  <c r="BK1366"/>
  <c r="J1317"/>
  <c r="J1262"/>
  <c r="J1206"/>
  <c r="BK1185"/>
  <c r="J1353"/>
  <c r="J1298"/>
  <c r="J1210"/>
  <c r="J1154"/>
  <c r="BK1107"/>
  <c r="BK1040"/>
  <c r="J965"/>
  <c r="BK798"/>
  <c r="J609"/>
  <c r="BK473"/>
  <c r="BK317"/>
  <c r="J217"/>
  <c r="BK156"/>
  <c r="J2118"/>
  <c r="J2033"/>
  <c r="BK1883"/>
  <c r="BK1846"/>
  <c r="BK1636"/>
  <c r="BK1571"/>
  <c r="J1526"/>
  <c r="J1474"/>
  <c r="J1430"/>
  <c r="J1413"/>
  <c r="BK1369"/>
  <c r="J1305"/>
  <c r="J1211"/>
  <c r="BK1097"/>
  <c r="J970"/>
  <c r="J782"/>
  <c r="J534"/>
  <c r="BK412"/>
  <c r="J263"/>
  <c r="J208"/>
  <c r="J2196"/>
  <c r="J2092"/>
  <c r="BK1932"/>
  <c r="J1785"/>
  <c r="BK1660"/>
  <c r="BK1568"/>
  <c r="J1508"/>
  <c r="J1422"/>
  <c r="BK1393"/>
  <c r="BK1338"/>
  <c r="BK1191"/>
  <c r="J1139"/>
  <c r="J1040"/>
  <c r="BK777"/>
  <c r="BK383"/>
  <c r="J305"/>
  <c r="BK178"/>
  <c r="BK2196"/>
  <c r="BK2072"/>
  <c r="BK1933"/>
  <c r="BK1811"/>
  <c r="J1655"/>
  <c r="BK1523"/>
  <c r="BK1388"/>
  <c r="J1318"/>
  <c r="J1197"/>
  <c r="BK2597"/>
  <c r="J2588"/>
  <c r="BK2579"/>
  <c r="BK2567"/>
  <c r="J2541"/>
  <c r="BK2518"/>
  <c r="BK2325"/>
  <c r="J2290"/>
  <c r="BK2235"/>
  <c r="J2227"/>
  <c r="BK2217"/>
  <c r="J2213"/>
  <c r="BK2200"/>
  <c r="BK2102"/>
  <c r="J2006"/>
  <c r="BK1877"/>
  <c r="J1827"/>
  <c r="BK1770"/>
  <c r="J1688"/>
  <c r="J1610"/>
  <c r="J1545"/>
  <c r="BK1461"/>
  <c r="BK1414"/>
  <c r="BK1367"/>
  <c r="J1222"/>
  <c r="BK1168"/>
  <c r="BK1076"/>
  <c r="BK1010"/>
  <c r="BK866"/>
  <c r="J690"/>
  <c r="BK543"/>
  <c r="BK487"/>
  <c r="BK425"/>
  <c r="BK378"/>
  <c r="J253"/>
  <c r="BK191"/>
  <c i="3" r="BK195"/>
  <c r="BK170"/>
  <c r="J153"/>
  <c r="J130"/>
  <c r="J199"/>
  <c r="BK187"/>
  <c r="BK155"/>
  <c r="J132"/>
  <c r="BK211"/>
  <c r="J174"/>
  <c r="J146"/>
  <c r="J126"/>
  <c r="J196"/>
  <c r="J179"/>
  <c r="J162"/>
  <c r="BK156"/>
  <c r="J124"/>
  <c r="BK201"/>
  <c r="BK186"/>
  <c r="J172"/>
  <c r="J151"/>
  <c r="BK210"/>
  <c r="J194"/>
  <c r="J176"/>
  <c r="BK138"/>
  <c r="J208"/>
  <c r="J182"/>
  <c r="J167"/>
  <c r="BK136"/>
  <c r="BK203"/>
  <c r="BK166"/>
  <c r="BK142"/>
  <c i="4" r="BK201"/>
  <c r="J182"/>
  <c r="J159"/>
  <c r="J203"/>
  <c r="BK177"/>
  <c r="J153"/>
  <c r="BK162"/>
  <c r="BK182"/>
  <c r="BK164"/>
  <c r="J180"/>
  <c r="J149"/>
  <c r="J142"/>
  <c r="BK172"/>
  <c r="BK149"/>
  <c r="BK143"/>
  <c r="J155"/>
  <c r="J169"/>
  <c i="5" r="J249"/>
  <c r="BK238"/>
  <c r="BK170"/>
  <c r="BK152"/>
  <c r="J129"/>
  <c r="BK246"/>
  <c r="J233"/>
  <c r="J223"/>
  <c r="J204"/>
  <c r="J193"/>
  <c r="BK149"/>
  <c r="BK132"/>
  <c r="BK218"/>
  <c r="J177"/>
  <c r="J160"/>
  <c r="J131"/>
  <c r="BK227"/>
  <c r="BK211"/>
  <c r="J199"/>
  <c r="BK193"/>
  <c r="J171"/>
  <c r="J155"/>
  <c r="J136"/>
  <c r="BK247"/>
  <c r="J236"/>
  <c r="J220"/>
  <c r="BK208"/>
  <c r="J196"/>
  <c r="J182"/>
  <c r="BK151"/>
  <c r="J135"/>
  <c r="J232"/>
  <c r="J218"/>
  <c r="BK209"/>
  <c r="BK186"/>
  <c r="J156"/>
  <c r="J176"/>
  <c r="J151"/>
  <c r="J139"/>
  <c i="6" r="J128"/>
  <c r="J140"/>
  <c r="BK130"/>
  <c r="J131"/>
  <c r="J127"/>
  <c i="7" r="BK161"/>
  <c r="BK142"/>
  <c r="BK122"/>
  <c r="BK156"/>
  <c r="J150"/>
  <c r="J122"/>
  <c r="BK137"/>
  <c r="J167"/>
  <c r="J149"/>
  <c r="BK130"/>
  <c r="J160"/>
  <c r="J140"/>
  <c r="J132"/>
  <c r="BK168"/>
  <c r="BK133"/>
  <c r="J156"/>
  <c r="BK134"/>
  <c r="BK131"/>
  <c i="8" r="J298"/>
  <c r="J238"/>
  <c r="BK193"/>
  <c r="BK295"/>
  <c r="J276"/>
  <c r="J220"/>
  <c r="BK155"/>
  <c r="BK272"/>
  <c r="BK234"/>
  <c r="J194"/>
  <c r="BK268"/>
  <c r="J240"/>
  <c r="J182"/>
  <c r="J270"/>
  <c r="BK242"/>
  <c r="BK224"/>
  <c r="BK161"/>
  <c r="J268"/>
  <c r="BK226"/>
  <c r="BK204"/>
  <c r="BK172"/>
  <c r="J246"/>
  <c r="BK200"/>
  <c r="BK164"/>
  <c r="J237"/>
  <c r="J155"/>
  <c i="9" r="BK234"/>
  <c r="BK187"/>
  <c r="BK151"/>
  <c r="J247"/>
  <c r="BK196"/>
  <c r="BK136"/>
  <c r="J158"/>
  <c r="BK210"/>
  <c r="BK129"/>
  <c i="10" r="BK140"/>
  <c r="BK153"/>
  <c r="BK161"/>
  <c r="BK177"/>
  <c r="BK143"/>
  <c i="11" r="J520"/>
  <c r="BK450"/>
  <c r="J300"/>
  <c r="BK232"/>
  <c r="BK201"/>
  <c r="J170"/>
  <c r="J527"/>
  <c r="J491"/>
  <c r="BK434"/>
  <c r="J363"/>
  <c r="J318"/>
  <c r="J543"/>
  <c r="BK512"/>
  <c r="J430"/>
  <c r="J374"/>
  <c r="BK268"/>
  <c r="BK247"/>
  <c r="BK484"/>
  <c r="J425"/>
  <c r="J360"/>
  <c r="J304"/>
  <c r="J253"/>
  <c r="BK137"/>
  <c r="J512"/>
  <c r="BK395"/>
  <c r="J349"/>
  <c r="BK171"/>
  <c r="BK473"/>
  <c r="BK374"/>
  <c r="J335"/>
  <c r="J465"/>
  <c r="BK390"/>
  <c r="J276"/>
  <c r="J188"/>
  <c r="BK300"/>
  <c r="J232"/>
  <c r="J151"/>
  <c i="12" r="J240"/>
  <c r="J201"/>
  <c r="BK290"/>
  <c r="J263"/>
  <c r="BK140"/>
  <c r="J221"/>
  <c r="BK302"/>
  <c r="J276"/>
  <c r="J220"/>
  <c r="J191"/>
  <c r="J169"/>
  <c r="BK279"/>
  <c r="J248"/>
  <c r="BK229"/>
  <c r="J134"/>
  <c r="BK217"/>
  <c r="J185"/>
  <c r="J137"/>
  <c i="13" r="BK169"/>
  <c r="BK136"/>
  <c r="BK184"/>
  <c r="J259"/>
  <c r="J238"/>
  <c r="J215"/>
  <c r="BK155"/>
  <c r="J123"/>
  <c r="BK239"/>
  <c r="J132"/>
  <c r="J219"/>
  <c r="BK157"/>
  <c r="BK132"/>
  <c i="14" r="J204"/>
  <c r="J249"/>
  <c r="J280"/>
  <c r="BK244"/>
  <c r="J178"/>
  <c r="BK124"/>
  <c r="J196"/>
  <c r="J244"/>
  <c i="2" r="BK2074"/>
  <c r="BK1930"/>
  <c r="BK1851"/>
  <c r="BK1728"/>
  <c r="BK1614"/>
  <c r="J1397"/>
  <c r="J1301"/>
  <c r="J1213"/>
  <c r="J1107"/>
  <c r="J1019"/>
  <c r="BK516"/>
  <c r="J396"/>
  <c r="J226"/>
  <c r="BK203"/>
  <c r="BK2188"/>
  <c r="BK2081"/>
  <c r="BK1913"/>
  <c r="J1851"/>
  <c r="J1728"/>
  <c r="BK1529"/>
  <c r="J1465"/>
  <c r="J1371"/>
  <c r="BK1298"/>
  <c r="BK1142"/>
  <c r="J1089"/>
  <c r="BK970"/>
  <c r="J840"/>
  <c r="J482"/>
  <c r="J391"/>
  <c r="J2142"/>
  <c r="J2020"/>
  <c r="BK1839"/>
  <c r="BK1570"/>
  <c r="BK1413"/>
  <c r="J1378"/>
  <c r="J1364"/>
  <c r="BK1318"/>
  <c r="J1243"/>
  <c r="BK1197"/>
  <c r="BK1154"/>
  <c r="BK1305"/>
  <c r="BK1206"/>
  <c r="J1142"/>
  <c r="BK1092"/>
  <c r="BK1019"/>
  <c r="BK809"/>
  <c r="BK617"/>
  <c r="BK499"/>
  <c r="J400"/>
  <c r="BK253"/>
  <c i="14" r="J236"/>
  <c r="BK254"/>
  <c r="J269"/>
  <c r="BK207"/>
  <c r="BK141"/>
  <c r="BK279"/>
  <c r="J279"/>
  <c i="15" r="J203"/>
  <c r="J192"/>
  <c r="J132"/>
  <c r="BK132"/>
  <c r="J207"/>
  <c r="J187"/>
  <c r="J138"/>
  <c i="16" r="J297"/>
  <c r="BK164"/>
  <c r="BK214"/>
  <c r="J179"/>
  <c r="BK252"/>
  <c r="BK160"/>
  <c r="BK268"/>
  <c r="J234"/>
  <c r="J210"/>
  <c r="BK296"/>
  <c r="BK249"/>
  <c r="J185"/>
  <c r="J183"/>
  <c i="17" r="BK227"/>
  <c r="J192"/>
  <c r="J144"/>
  <c r="J224"/>
  <c r="BK205"/>
  <c r="BK155"/>
  <c r="J207"/>
  <c r="J155"/>
  <c i="18" r="J126"/>
  <c r="BK126"/>
  <c i="19" r="BK167"/>
  <c r="BK169"/>
  <c r="J159"/>
  <c r="J169"/>
  <c r="J150"/>
  <c i="2" r="J2140"/>
  <c r="J1996"/>
  <c r="BK1923"/>
  <c r="BK1833"/>
  <c r="BK1683"/>
  <c r="J1633"/>
  <c r="BK1426"/>
  <c r="J1369"/>
  <c r="BK1215"/>
  <c r="J1156"/>
  <c r="BK1074"/>
  <c r="BK974"/>
  <c r="J779"/>
  <c r="J477"/>
  <c r="J383"/>
  <c r="BK229"/>
  <c r="BK208"/>
  <c i="1" r="AS96"/>
  <c i="2" r="J1798"/>
  <c r="J1592"/>
  <c r="J1519"/>
  <c r="J1443"/>
  <c r="J1390"/>
  <c r="J1363"/>
  <c r="BK1266"/>
  <c r="J1187"/>
  <c r="J1125"/>
  <c r="J1071"/>
  <c r="J1030"/>
  <c r="BK875"/>
  <c r="BK807"/>
  <c r="BK544"/>
  <c r="J462"/>
  <c r="J404"/>
  <c r="BK258"/>
  <c r="J2133"/>
  <c r="BK2063"/>
  <c r="J1932"/>
  <c r="BK1829"/>
  <c r="BK1666"/>
  <c r="BK1552"/>
  <c r="J1417"/>
  <c r="J1239"/>
  <c r="BK1317"/>
  <c r="BK1239"/>
  <c r="J1195"/>
  <c r="BK1125"/>
  <c r="BK1070"/>
  <c r="BK946"/>
  <c r="J777"/>
  <c r="J535"/>
  <c r="BK429"/>
  <c r="BK305"/>
  <c r="BK173"/>
  <c r="J2181"/>
  <c r="BK2041"/>
  <c r="BK1911"/>
  <c r="BK1771"/>
  <c r="J1625"/>
  <c r="BK1543"/>
  <c r="BK1517"/>
  <c r="BK1422"/>
  <c r="BK1398"/>
  <c r="BK1322"/>
  <c r="BK1222"/>
  <c r="BK1057"/>
  <c r="BK779"/>
  <c r="J487"/>
  <c r="J369"/>
  <c r="BK182"/>
  <c r="BK2140"/>
  <c r="BK1956"/>
  <c r="J1806"/>
  <c r="BK1640"/>
  <c r="BK1472"/>
  <c r="J1394"/>
  <c r="J1374"/>
  <c r="J1235"/>
  <c r="J1069"/>
  <c r="BK695"/>
  <c r="BK369"/>
  <c r="BK250"/>
  <c r="J156"/>
  <c r="J2167"/>
  <c r="BK1998"/>
  <c r="J1831"/>
  <c r="BK1592"/>
  <c r="J1493"/>
  <c r="BK1376"/>
  <c r="BK1199"/>
  <c r="J2594"/>
  <c r="BK2582"/>
  <c r="J2571"/>
  <c r="J2552"/>
  <c r="J2523"/>
  <c r="BK2414"/>
  <c r="J2323"/>
  <c r="J2237"/>
  <c r="BK2227"/>
  <c r="J2217"/>
  <c r="BK2206"/>
  <c r="BK2147"/>
  <c r="BK2059"/>
  <c r="BK1921"/>
  <c r="BK1857"/>
  <c r="BK1801"/>
  <c r="J1679"/>
  <c r="J1565"/>
  <c r="J1454"/>
  <c r="BK1401"/>
  <c r="J1245"/>
  <c r="J1183"/>
  <c r="J1082"/>
  <c r="BK1030"/>
  <c r="J910"/>
  <c r="BK782"/>
  <c r="BK497"/>
  <c r="J448"/>
  <c r="BK387"/>
  <c r="BK245"/>
  <c r="J178"/>
  <c i="3" r="BK199"/>
  <c r="BK164"/>
  <c r="J147"/>
  <c r="BK127"/>
  <c r="J188"/>
  <c r="BK169"/>
  <c r="J131"/>
  <c r="J212"/>
  <c r="J178"/>
  <c r="J144"/>
  <c r="BK207"/>
  <c r="J185"/>
  <c r="J164"/>
  <c r="BK154"/>
  <c r="J122"/>
  <c r="BK192"/>
  <c r="J152"/>
  <c r="J136"/>
  <c r="BK197"/>
  <c r="BK178"/>
  <c r="BK139"/>
  <c r="J210"/>
  <c r="BK171"/>
  <c r="BK137"/>
  <c r="BK122"/>
  <c r="BK160"/>
  <c i="4" r="J205"/>
  <c r="J179"/>
  <c r="BK151"/>
  <c r="BK197"/>
  <c r="J156"/>
  <c r="BK161"/>
  <c r="BK175"/>
  <c r="J201"/>
  <c r="J161"/>
  <c r="BK147"/>
  <c r="BK179"/>
  <c r="J157"/>
  <c r="J197"/>
  <c r="J143"/>
  <c r="J168"/>
  <c i="5" r="BK244"/>
  <c r="BK182"/>
  <c r="BK142"/>
  <c r="BK253"/>
  <c r="BK212"/>
  <c r="J203"/>
  <c r="J190"/>
  <c r="BK148"/>
  <c r="BK254"/>
  <c r="BK207"/>
  <c r="BK167"/>
  <c r="J137"/>
  <c r="J244"/>
  <c r="BK217"/>
  <c r="J194"/>
  <c r="BK179"/>
  <c r="BK160"/>
  <c r="J141"/>
  <c r="J238"/>
  <c r="BK221"/>
  <c r="BK205"/>
  <c r="BK189"/>
  <c r="BK164"/>
  <c r="J138"/>
  <c r="J227"/>
  <c r="BK216"/>
  <c r="J202"/>
  <c r="BK185"/>
  <c r="J148"/>
  <c r="BK233"/>
  <c r="J186"/>
  <c r="BK165"/>
  <c r="J183"/>
  <c i="6" r="BK126"/>
  <c r="BK136"/>
  <c r="J125"/>
  <c r="J126"/>
  <c i="7" r="BK147"/>
  <c r="BK172"/>
  <c r="J158"/>
  <c r="J142"/>
  <c r="BK127"/>
  <c r="J154"/>
  <c r="BK166"/>
  <c r="BK152"/>
  <c r="J136"/>
  <c r="BK167"/>
  <c r="BK171"/>
  <c r="BK154"/>
  <c r="BK132"/>
  <c i="8" r="J266"/>
  <c r="BK228"/>
  <c r="BK284"/>
  <c r="J226"/>
  <c r="BK167"/>
  <c r="J278"/>
  <c r="J235"/>
  <c r="J193"/>
  <c r="BK256"/>
  <c r="BK260"/>
  <c r="BK229"/>
  <c r="BK205"/>
  <c r="J292"/>
  <c r="BK244"/>
  <c r="J205"/>
  <c r="J254"/>
  <c r="J167"/>
  <c r="BK238"/>
  <c r="BK189"/>
  <c i="9" r="J245"/>
  <c r="J196"/>
  <c r="BK239"/>
  <c r="BK258"/>
  <c r="BK208"/>
  <c r="J228"/>
  <c r="BK221"/>
  <c r="J147"/>
  <c i="10" r="J157"/>
  <c r="J140"/>
  <c r="BK164"/>
  <c r="J153"/>
  <c i="11" r="BK543"/>
  <c r="BK436"/>
  <c r="BK276"/>
  <c r="J215"/>
  <c r="BK185"/>
  <c r="J535"/>
  <c r="BK440"/>
  <c r="J368"/>
  <c r="BK292"/>
  <c r="BK204"/>
  <c r="BK521"/>
  <c r="BK445"/>
  <c r="J332"/>
  <c r="BK196"/>
  <c r="J473"/>
  <c r="BK405"/>
  <c r="J352"/>
  <c r="J283"/>
  <c r="BK170"/>
  <c r="J526"/>
  <c r="J405"/>
  <c r="BK238"/>
  <c r="J511"/>
  <c r="J416"/>
  <c r="BK343"/>
  <c r="BK460"/>
  <c r="BK368"/>
  <c r="J273"/>
  <c r="J337"/>
  <c r="J279"/>
  <c r="J208"/>
  <c i="12" r="J266"/>
  <c r="BK232"/>
  <c r="J300"/>
  <c r="BK267"/>
  <c r="BK148"/>
  <c r="BK208"/>
  <c r="J294"/>
  <c r="J267"/>
  <c r="J217"/>
  <c r="J178"/>
  <c r="BK300"/>
  <c r="BK263"/>
  <c r="BK240"/>
  <c r="BK228"/>
  <c r="BK127"/>
  <c r="BK222"/>
  <c r="J204"/>
  <c r="BK178"/>
  <c i="13" r="BK219"/>
  <c r="J155"/>
  <c r="BK252"/>
  <c r="J220"/>
  <c r="J182"/>
  <c r="BK144"/>
  <c r="J208"/>
  <c r="J140"/>
  <c r="BK240"/>
  <c r="BK217"/>
  <c r="BK152"/>
  <c r="BK259"/>
  <c r="BK182"/>
  <c r="BK231"/>
  <c r="J189"/>
  <c r="J152"/>
  <c i="14" r="J224"/>
  <c r="BK165"/>
  <c r="BK153"/>
  <c r="BK224"/>
  <c r="J131"/>
  <c r="BK227"/>
  <c r="BK289"/>
  <c r="J172"/>
  <c i="15" r="BK138"/>
  <c r="BK213"/>
  <c r="J224"/>
  <c r="BK206"/>
  <c r="BK164"/>
  <c r="J197"/>
  <c i="16" r="J292"/>
  <c r="J134"/>
  <c r="J236"/>
  <c r="BK323"/>
  <c r="J219"/>
  <c r="BK183"/>
  <c r="BK322"/>
  <c r="BK274"/>
  <c r="J240"/>
  <c r="BK205"/>
  <c r="J301"/>
  <c r="J248"/>
  <c r="BK169"/>
  <c i="17" r="J230"/>
  <c r="J231"/>
  <c r="BK204"/>
  <c r="BK234"/>
  <c r="J232"/>
  <c r="J203"/>
  <c r="BK139"/>
  <c r="BK203"/>
  <c r="BK134"/>
  <c i="18" r="J123"/>
  <c r="J121"/>
  <c i="19" r="BK163"/>
  <c r="J166"/>
  <c r="BK134"/>
  <c r="BK150"/>
  <c r="J163"/>
  <c r="BK143"/>
  <c i="2" r="J2090"/>
  <c r="J1942"/>
  <c r="J1839"/>
  <c r="J1660"/>
  <c r="BK1431"/>
  <c r="J1288"/>
  <c r="BK1210"/>
  <c r="BK1100"/>
  <c r="BK1029"/>
  <c r="BK842"/>
  <c r="BK450"/>
  <c r="J326"/>
  <c r="BK219"/>
  <c r="J171"/>
  <c r="J2128"/>
  <c r="BK2066"/>
  <c r="J1900"/>
  <c r="J1835"/>
  <c r="J1666"/>
  <c r="J1472"/>
  <c r="J1406"/>
  <c r="BK1315"/>
  <c r="J1134"/>
  <c r="J1073"/>
  <c r="J1010"/>
  <c r="BK859"/>
  <c r="BK571"/>
  <c r="BK286"/>
  <c r="J2081"/>
  <c r="J1936"/>
  <c r="J1837"/>
  <c r="BK1655"/>
  <c r="BK1513"/>
  <c r="J1199"/>
  <c r="J1322"/>
  <c r="BK1249"/>
  <c r="J1189"/>
  <c r="J1097"/>
  <c r="BK1027"/>
  <c r="BK891"/>
  <c r="BK585"/>
  <c r="J450"/>
  <c r="BK279"/>
  <c r="J203"/>
  <c r="BK2211"/>
  <c r="BK2092"/>
  <c r="J1930"/>
  <c r="J1877"/>
  <c r="J1755"/>
  <c r="BK1598"/>
  <c r="J1524"/>
  <c r="BK1443"/>
  <c r="J1384"/>
  <c r="J1255"/>
  <c r="BK1140"/>
  <c r="J1029"/>
  <c r="J798"/>
  <c r="J493"/>
  <c r="J378"/>
  <c r="BK213"/>
  <c r="J2148"/>
  <c r="BK2047"/>
  <c r="BK1870"/>
  <c r="BK1708"/>
  <c r="BK1526"/>
  <c r="BK1417"/>
  <c r="J1382"/>
  <c r="BK1255"/>
  <c r="J1065"/>
  <c r="J544"/>
  <c r="J317"/>
  <c r="J191"/>
  <c r="BK150"/>
  <c r="J2035"/>
  <c r="J1923"/>
  <c r="BK1751"/>
  <c r="BK1562"/>
  <c r="BK1410"/>
  <c r="J1269"/>
  <c r="J1140"/>
  <c r="J2591"/>
  <c r="J2579"/>
  <c r="J2567"/>
  <c r="BK2530"/>
  <c r="J2513"/>
  <c r="J2412"/>
  <c r="BK2290"/>
  <c r="BK2233"/>
  <c r="J2223"/>
  <c r="J2215"/>
  <c r="BK2155"/>
  <c r="J2072"/>
  <c r="BK1996"/>
  <c r="BK1889"/>
  <c r="J1811"/>
  <c r="J1751"/>
  <c r="J1640"/>
  <c r="J1568"/>
  <c r="J1513"/>
  <c r="BK1406"/>
  <c r="J1249"/>
  <c r="J1128"/>
  <c r="J1074"/>
  <c r="BK1014"/>
  <c r="J859"/>
  <c r="BK586"/>
  <c r="BK495"/>
  <c r="J412"/>
  <c r="J286"/>
  <c r="BK233"/>
  <c r="J173"/>
  <c i="3" r="J202"/>
  <c r="BK176"/>
  <c r="J150"/>
  <c r="J129"/>
  <c r="BK194"/>
  <c r="BK146"/>
  <c r="BK215"/>
  <c r="J207"/>
  <c r="BK150"/>
  <c r="J128"/>
  <c r="J193"/>
  <c r="BK168"/>
  <c r="BK158"/>
  <c r="BK129"/>
  <c r="J195"/>
  <c r="J180"/>
  <c r="J138"/>
  <c r="J204"/>
  <c r="J187"/>
  <c r="J134"/>
  <c r="BK188"/>
  <c r="BK165"/>
  <c r="BK130"/>
  <c r="BK172"/>
  <c r="J158"/>
  <c i="4" r="J204"/>
  <c r="BK180"/>
  <c r="BK153"/>
  <c r="J175"/>
  <c r="BK136"/>
  <c r="BK155"/>
  <c r="J144"/>
  <c r="BK174"/>
  <c r="J151"/>
  <c r="J195"/>
  <c r="J177"/>
  <c r="J160"/>
  <c r="J171"/>
  <c r="BK183"/>
  <c i="5" r="BK245"/>
  <c r="BK237"/>
  <c r="J164"/>
  <c r="BK139"/>
  <c r="J252"/>
  <c r="J211"/>
  <c r="BK199"/>
  <c r="J157"/>
  <c r="BK129"/>
  <c r="J216"/>
  <c r="BK171"/>
  <c r="J140"/>
  <c r="J250"/>
  <c r="BK228"/>
  <c r="BK219"/>
  <c r="BK202"/>
  <c r="J185"/>
  <c r="J167"/>
  <c r="J145"/>
  <c r="BK251"/>
  <c r="BK239"/>
  <c r="BK229"/>
  <c r="J206"/>
  <c r="BK190"/>
  <c r="BK162"/>
  <c r="BK141"/>
  <c r="J231"/>
  <c r="BK220"/>
  <c r="J213"/>
  <c r="BK200"/>
  <c r="J154"/>
  <c r="J134"/>
  <c r="J207"/>
  <c r="BK169"/>
  <c r="J191"/>
  <c i="6" r="BK135"/>
  <c r="J135"/>
  <c r="BK140"/>
  <c r="BK128"/>
  <c i="7" r="J157"/>
  <c r="BK136"/>
  <c r="J166"/>
  <c r="J152"/>
  <c r="J124"/>
  <c r="J130"/>
  <c r="J162"/>
  <c r="BK143"/>
  <c r="J163"/>
  <c r="J127"/>
  <c r="BK164"/>
  <c r="BK170"/>
  <c r="BK151"/>
  <c r="J133"/>
  <c r="J121"/>
  <c i="8" r="BK240"/>
  <c r="BK206"/>
  <c r="J290"/>
  <c r="J264"/>
  <c r="BK210"/>
  <c r="J132"/>
  <c r="BK237"/>
  <c r="J208"/>
  <c r="BK278"/>
  <c r="J244"/>
  <c r="J180"/>
  <c r="J274"/>
  <c r="BK236"/>
  <c r="J206"/>
  <c r="BK294"/>
  <c r="J250"/>
  <c r="J216"/>
  <c r="BK182"/>
  <c r="BK241"/>
  <c r="BK141"/>
  <c r="J214"/>
  <c i="9" r="BK217"/>
  <c r="BK158"/>
  <c r="BK141"/>
  <c r="BK215"/>
  <c r="J239"/>
  <c r="J141"/>
  <c r="J144"/>
  <c i="10" r="BK136"/>
  <c r="J177"/>
  <c r="BK189"/>
  <c r="J143"/>
  <c r="BK184"/>
  <c i="11" r="J481"/>
  <c r="J302"/>
  <c r="BK218"/>
  <c r="J171"/>
  <c r="J137"/>
  <c r="J487"/>
  <c r="BK410"/>
  <c r="BK337"/>
  <c r="J256"/>
  <c r="BK526"/>
  <c r="J455"/>
  <c r="BK329"/>
  <c r="J218"/>
  <c r="BK481"/>
  <c r="BK424"/>
  <c r="BK345"/>
  <c r="BK273"/>
  <c r="J235"/>
  <c r="BK527"/>
  <c r="J440"/>
  <c r="BK241"/>
  <c r="BK151"/>
  <c r="BK442"/>
  <c r="BK360"/>
  <c r="BK468"/>
  <c r="BK335"/>
  <c r="BK229"/>
  <c r="BK326"/>
  <c r="J291"/>
  <c r="BK199"/>
  <c i="12" r="J242"/>
  <c r="BK311"/>
  <c r="BK297"/>
  <c r="BK260"/>
  <c r="BK303"/>
  <c r="BK185"/>
  <c r="J290"/>
  <c r="BK251"/>
  <c r="J208"/>
  <c r="BK134"/>
  <c r="J254"/>
  <c r="J148"/>
  <c r="J211"/>
  <c r="BK223"/>
  <c r="J214"/>
  <c r="BK191"/>
  <c r="J164"/>
  <c i="13" r="BK220"/>
  <c r="J161"/>
  <c r="BK244"/>
  <c r="BK215"/>
  <c r="BK161"/>
  <c r="BK128"/>
  <c r="J169"/>
  <c r="J252"/>
  <c r="J231"/>
  <c r="BK165"/>
  <c r="J128"/>
  <c r="BK227"/>
  <c r="J204"/>
  <c r="J165"/>
  <c i="14" r="BK230"/>
  <c r="J227"/>
  <c r="BK274"/>
  <c r="BK236"/>
  <c r="BK147"/>
  <c r="BK259"/>
  <c r="J274"/>
  <c r="J141"/>
  <c r="J153"/>
  <c i="15" r="J206"/>
  <c r="BK205"/>
  <c r="BK221"/>
  <c r="BK197"/>
  <c r="J157"/>
  <c r="J164"/>
  <c i="16" r="BK236"/>
  <c r="BK256"/>
  <c r="BK191"/>
  <c r="J309"/>
  <c r="J191"/>
  <c r="BK134"/>
  <c r="J296"/>
  <c r="BK248"/>
  <c r="BK222"/>
  <c r="J322"/>
  <c r="J280"/>
  <c r="BK231"/>
  <c r="J189"/>
  <c i="17" r="BK237"/>
  <c r="BK208"/>
  <c r="J204"/>
  <c r="J241"/>
  <c r="J208"/>
  <c r="BK192"/>
  <c r="J227"/>
  <c r="BK202"/>
  <c r="BK144"/>
  <c i="18" r="J125"/>
  <c r="BK120"/>
  <c i="19" r="J172"/>
  <c r="BK159"/>
  <c r="BK138"/>
  <c r="J145"/>
  <c r="BK153"/>
  <c i="2" r="J2053"/>
  <c r="J1982"/>
  <c r="J1889"/>
  <c r="J1754"/>
  <c r="J1571"/>
  <c r="BK1390"/>
  <c r="BK1278"/>
  <c r="BK1089"/>
  <c r="BK933"/>
  <c r="J585"/>
  <c r="BK416"/>
  <c r="BK262"/>
  <c r="J213"/>
  <c r="J2202"/>
  <c r="J2047"/>
  <c r="J1870"/>
  <c r="BK1755"/>
  <c r="J1672"/>
  <c r="BK1524"/>
  <c r="J1461"/>
  <c r="J1381"/>
  <c r="BK1310"/>
  <c r="J1215"/>
  <c r="BK1128"/>
  <c r="BK1069"/>
  <c r="J941"/>
  <c r="BK690"/>
  <c r="J473"/>
  <c r="J332"/>
  <c r="BK2148"/>
  <c r="J2064"/>
  <c r="BK1916"/>
  <c r="BK1734"/>
  <c r="BK1134"/>
  <c r="J809"/>
  <c r="BK718"/>
  <c r="BK400"/>
  <c r="J238"/>
  <c r="J150"/>
  <c r="J2074"/>
  <c r="J1913"/>
  <c r="J1770"/>
  <c r="BK1583"/>
  <c r="BK1467"/>
  <c r="J1398"/>
  <c r="BK1378"/>
  <c r="BK1243"/>
  <c r="J1092"/>
  <c r="J933"/>
  <c r="BK462"/>
  <c r="J268"/>
  <c r="J167"/>
  <c r="J2188"/>
  <c r="BK1970"/>
  <c r="BK1679"/>
  <c r="BK1521"/>
  <c r="BK1380"/>
  <c r="BK1223"/>
  <c r="J2597"/>
  <c r="BK2585"/>
  <c r="BK2575"/>
  <c r="BK2560"/>
  <c r="J2536"/>
  <c r="J2518"/>
  <c r="J2414"/>
  <c r="BK2292"/>
  <c r="BK2237"/>
  <c r="J2233"/>
  <c r="BK2215"/>
  <c r="J2206"/>
  <c r="BK2128"/>
  <c r="J2041"/>
  <c r="J1911"/>
  <c r="BK1826"/>
  <c r="J1735"/>
  <c r="BK1625"/>
  <c r="J1531"/>
  <c r="J1425"/>
  <c r="J1380"/>
  <c r="BK1213"/>
  <c r="J1085"/>
  <c r="BK1038"/>
  <c r="BK965"/>
  <c r="BK840"/>
  <c r="BK526"/>
  <c r="J458"/>
  <c r="BK391"/>
  <c r="J257"/>
  <c i="3" r="J211"/>
  <c r="J181"/>
  <c r="BK149"/>
  <c r="J125"/>
  <c r="BK190"/>
  <c r="J170"/>
  <c r="J137"/>
  <c r="J213"/>
  <c r="BK173"/>
  <c r="BK143"/>
  <c r="J121"/>
  <c r="J183"/>
  <c r="BK161"/>
  <c r="BK144"/>
  <c r="BK213"/>
  <c r="J191"/>
  <c r="J177"/>
  <c r="J149"/>
  <c r="J198"/>
  <c r="BK184"/>
  <c r="J155"/>
  <c r="J123"/>
  <c r="BK174"/>
  <c r="J156"/>
  <c r="BK125"/>
  <c r="BK167"/>
  <c r="BK140"/>
  <c i="4" r="BK200"/>
  <c r="BK163"/>
  <c r="BK205"/>
  <c r="J174"/>
  <c r="J178"/>
  <c r="J181"/>
  <c r="J152"/>
  <c r="J194"/>
  <c r="BK148"/>
  <c r="J183"/>
  <c r="J167"/>
  <c r="BK145"/>
  <c r="BK167"/>
  <c i="5" r="BK183"/>
  <c r="BK163"/>
  <c r="BK131"/>
  <c r="J247"/>
  <c r="BK236"/>
  <c r="BK213"/>
  <c r="J200"/>
  <c r="BK188"/>
  <c r="BK145"/>
  <c r="J245"/>
  <c r="BK176"/>
  <c r="BK159"/>
  <c r="J253"/>
  <c r="J239"/>
  <c r="BK224"/>
  <c r="J201"/>
  <c r="J180"/>
  <c r="BK154"/>
  <c r="BK250"/>
  <c r="J234"/>
  <c r="J219"/>
  <c r="BK203"/>
  <c r="J188"/>
  <c r="J170"/>
  <c r="BK147"/>
  <c r="BK130"/>
  <c r="BK223"/>
  <c r="BK210"/>
  <c r="J195"/>
  <c r="J179"/>
  <c r="J147"/>
  <c r="BK240"/>
  <c r="J205"/>
  <c r="J159"/>
  <c r="BK136"/>
  <c i="6" r="BK127"/>
  <c r="BK134"/>
  <c r="J136"/>
  <c i="7" r="BK163"/>
  <c r="BK140"/>
  <c r="J171"/>
  <c r="BK153"/>
  <c r="BK125"/>
  <c r="BK135"/>
  <c r="BK159"/>
  <c r="BK139"/>
  <c r="J164"/>
  <c r="J138"/>
  <c r="BK121"/>
  <c r="J144"/>
  <c r="BK157"/>
  <c r="BK138"/>
  <c r="J125"/>
  <c i="8" r="J258"/>
  <c r="BK218"/>
  <c r="J136"/>
  <c r="J239"/>
  <c r="BK180"/>
  <c r="J295"/>
  <c r="BK262"/>
  <c r="BK212"/>
  <c r="BK137"/>
  <c r="J200"/>
  <c r="J144"/>
  <c r="BK264"/>
  <c r="J241"/>
  <c r="BK216"/>
  <c r="BK152"/>
  <c r="J256"/>
  <c r="J218"/>
  <c r="J176"/>
  <c r="BK258"/>
  <c r="BK208"/>
  <c r="BK144"/>
  <c r="BK176"/>
  <c i="9" r="J258"/>
  <c r="J151"/>
  <c r="BK228"/>
  <c r="J217"/>
  <c r="BK147"/>
  <c r="BK144"/>
  <c r="J187"/>
  <c r="BK138"/>
  <c i="10" r="J164"/>
  <c r="J168"/>
  <c r="J145"/>
  <c r="J149"/>
  <c r="J132"/>
  <c i="11" r="BK499"/>
  <c r="J364"/>
  <c r="BK271"/>
  <c r="BK208"/>
  <c r="BK175"/>
  <c r="BK511"/>
  <c r="J468"/>
  <c r="J395"/>
  <c r="BK332"/>
  <c r="BK291"/>
  <c r="BK253"/>
  <c r="J519"/>
  <c r="J417"/>
  <c r="BK340"/>
  <c r="J261"/>
  <c r="BK520"/>
  <c r="J450"/>
  <c r="J353"/>
  <c r="J303"/>
  <c r="J244"/>
  <c r="BK166"/>
  <c r="J508"/>
  <c r="BK363"/>
  <c r="BK235"/>
  <c r="BK491"/>
  <c r="J401"/>
  <c r="BK348"/>
  <c r="BK244"/>
  <c r="BK380"/>
  <c r="BK299"/>
  <c r="J211"/>
  <c r="BK302"/>
  <c r="J229"/>
  <c r="J175"/>
  <c i="12" r="BK278"/>
  <c r="J229"/>
  <c r="BK294"/>
  <c r="BK266"/>
  <c r="BK144"/>
  <c r="BK238"/>
  <c r="J287"/>
  <c r="J228"/>
  <c r="BK188"/>
  <c r="J156"/>
  <c r="BK284"/>
  <c r="BK257"/>
  <c r="BK235"/>
  <c r="J140"/>
  <c r="J188"/>
  <c r="BK151"/>
  <c i="13" r="BK189"/>
  <c r="BK125"/>
  <c r="J254"/>
  <c r="J235"/>
  <c r="J193"/>
  <c r="J154"/>
  <c r="J217"/>
  <c r="BK148"/>
  <c r="J247"/>
  <c r="BK208"/>
  <c r="J148"/>
  <c r="BK247"/>
  <c r="J196"/>
  <c r="BK123"/>
  <c r="BK196"/>
  <c r="BK154"/>
  <c i="14" r="J207"/>
  <c r="BK131"/>
  <c r="J289"/>
  <c r="BK249"/>
  <c r="J159"/>
  <c r="J230"/>
  <c r="J147"/>
  <c r="BK280"/>
  <c i="15" r="BK207"/>
  <c r="BK183"/>
  <c r="J170"/>
  <c r="BK218"/>
  <c r="BK170"/>
  <c r="BK144"/>
  <c i="16" r="BK234"/>
  <c r="J247"/>
  <c r="J202"/>
  <c r="BK286"/>
  <c r="BK189"/>
  <c r="BK152"/>
  <c r="J305"/>
  <c r="J262"/>
  <c r="J238"/>
  <c r="BK313"/>
  <c r="J274"/>
  <c r="BK207"/>
  <c r="J156"/>
  <c i="17" r="BK241"/>
  <c r="BK212"/>
  <c r="J128"/>
  <c r="BK231"/>
  <c r="BK207"/>
  <c r="BK128"/>
  <c r="J205"/>
  <c r="J212"/>
  <c i="18" r="J122"/>
  <c r="BK123"/>
  <c i="19" r="J160"/>
  <c r="J155"/>
  <c r="BK145"/>
  <c r="BK137"/>
  <c r="J148"/>
  <c i="2" l="1" r="P145"/>
  <c r="P306"/>
  <c r="BK466"/>
  <c r="J466"/>
  <c r="J101"/>
  <c r="T466"/>
  <c r="BK1141"/>
  <c r="J1141"/>
  <c r="J107"/>
  <c r="R1141"/>
  <c r="BK1370"/>
  <c r="J1370"/>
  <c r="J109"/>
  <c r="BK1389"/>
  <c r="J1389"/>
  <c r="J111"/>
  <c r="P1544"/>
  <c r="BK1941"/>
  <c r="R2034"/>
  <c r="R2236"/>
  <c i="4" r="R135"/>
  <c r="BK154"/>
  <c r="J154"/>
  <c r="J103"/>
  <c r="P158"/>
  <c r="P166"/>
  <c r="T176"/>
  <c r="BK198"/>
  <c r="J198"/>
  <c r="J111"/>
  <c i="5" r="R128"/>
  <c r="T174"/>
  <c r="P248"/>
  <c i="6" r="BK133"/>
  <c r="J133"/>
  <c r="J100"/>
  <c r="BK138"/>
  <c r="J138"/>
  <c r="J101"/>
  <c i="7" r="P120"/>
  <c i="1" r="AU101"/>
  <c i="8" r="BK131"/>
  <c r="J131"/>
  <c r="J100"/>
  <c r="T131"/>
  <c r="T130"/>
  <c r="BK245"/>
  <c r="J245"/>
  <c r="J105"/>
  <c r="BK291"/>
  <c r="J291"/>
  <c r="J107"/>
  <c i="9" r="T153"/>
  <c r="R216"/>
  <c r="T227"/>
  <c i="10" r="P124"/>
  <c r="P123"/>
  <c r="P122"/>
  <c i="1" r="AU104"/>
  <c i="14" r="T215"/>
  <c i="15" r="R196"/>
  <c i="16" r="R124"/>
  <c r="P201"/>
  <c r="P321"/>
  <c i="2" r="BK195"/>
  <c r="J195"/>
  <c r="J99"/>
  <c r="BK608"/>
  <c r="J608"/>
  <c r="J102"/>
  <c r="R1018"/>
  <c r="T1248"/>
  <c r="BK1377"/>
  <c r="J1377"/>
  <c r="J110"/>
  <c r="T1377"/>
  <c r="BK1432"/>
  <c r="J1432"/>
  <c r="J112"/>
  <c r="BK1460"/>
  <c r="J1460"/>
  <c r="J113"/>
  <c r="T1460"/>
  <c r="R1525"/>
  <c r="P1828"/>
  <c r="BK2093"/>
  <c r="J2093"/>
  <c r="J120"/>
  <c r="T2093"/>
  <c r="T2214"/>
  <c r="R2501"/>
  <c i="3" r="T120"/>
  <c i="4" r="BK135"/>
  <c r="J135"/>
  <c r="J100"/>
  <c r="R146"/>
  <c r="T158"/>
  <c r="P176"/>
  <c r="T198"/>
  <c i="5" r="BK128"/>
  <c r="R133"/>
  <c r="R158"/>
  <c r="P230"/>
  <c i="6" r="P133"/>
  <c i="7" r="BK120"/>
  <c r="J120"/>
  <c r="J98"/>
  <c i="8" r="BK160"/>
  <c r="J160"/>
  <c r="J103"/>
  <c r="R211"/>
  <c r="P283"/>
  <c i="9" r="P153"/>
  <c r="BK216"/>
  <c r="J216"/>
  <c r="J104"/>
  <c r="R227"/>
  <c i="11" r="BK131"/>
  <c r="J131"/>
  <c r="J98"/>
  <c r="P184"/>
  <c r="P195"/>
  <c r="P287"/>
  <c r="BK419"/>
  <c r="J419"/>
  <c r="J106"/>
  <c r="T419"/>
  <c r="T435"/>
  <c i="12" r="BK126"/>
  <c r="J126"/>
  <c r="J98"/>
  <c r="T126"/>
  <c r="P174"/>
  <c r="BK293"/>
  <c r="J293"/>
  <c r="J101"/>
  <c r="T301"/>
  <c i="14" r="P215"/>
  <c i="15" r="R127"/>
  <c r="R126"/>
  <c r="R125"/>
  <c r="T196"/>
  <c i="16" r="T230"/>
  <c i="17" r="P198"/>
  <c r="P229"/>
  <c i="3" r="BK120"/>
  <c r="J120"/>
  <c i="4" r="P146"/>
  <c r="R150"/>
  <c r="BK158"/>
  <c r="J158"/>
  <c r="J104"/>
  <c r="BK173"/>
  <c r="J173"/>
  <c r="J107"/>
  <c r="R173"/>
  <c r="P191"/>
  <c i="7" r="R120"/>
  <c i="9" r="BK135"/>
  <c r="J135"/>
  <c r="J99"/>
  <c r="BK153"/>
  <c r="J153"/>
  <c r="J102"/>
  <c r="R209"/>
  <c r="T216"/>
  <c r="P246"/>
  <c i="10" r="BK124"/>
  <c i="11" r="T131"/>
  <c r="BK195"/>
  <c r="J195"/>
  <c r="J100"/>
  <c r="T287"/>
  <c r="P441"/>
  <c i="12" r="T181"/>
  <c r="BK301"/>
  <c r="J301"/>
  <c r="J102"/>
  <c r="T305"/>
  <c r="T304"/>
  <c i="13" r="BK122"/>
  <c r="J122"/>
  <c r="J98"/>
  <c i="14" r="BK215"/>
  <c r="J215"/>
  <c r="J100"/>
  <c i="15" r="BK127"/>
  <c r="J127"/>
  <c r="J98"/>
  <c i="16" r="R230"/>
  <c i="17" r="BK198"/>
  <c r="J198"/>
  <c r="J100"/>
  <c r="R218"/>
  <c i="18" r="R118"/>
  <c r="R117"/>
  <c i="2" r="BK145"/>
  <c r="T195"/>
  <c r="R608"/>
  <c r="BK1084"/>
  <c r="J1084"/>
  <c r="J106"/>
  <c r="BK1248"/>
  <c r="J1248"/>
  <c r="J108"/>
  <c r="P1389"/>
  <c r="T1544"/>
  <c r="R1941"/>
  <c r="P2093"/>
  <c r="P2214"/>
  <c r="BK2501"/>
  <c r="J2501"/>
  <c r="J123"/>
  <c i="3" r="P120"/>
  <c i="1" r="AU97"/>
  <c i="4" r="BK146"/>
  <c r="J146"/>
  <c r="J101"/>
  <c r="T150"/>
  <c r="R158"/>
  <c r="T166"/>
  <c r="T173"/>
  <c r="BK191"/>
  <c r="J191"/>
  <c r="J109"/>
  <c r="P198"/>
  <c i="5" r="BK133"/>
  <c r="J133"/>
  <c r="J100"/>
  <c r="R174"/>
  <c r="BK248"/>
  <c r="J248"/>
  <c r="J105"/>
  <c i="6" r="BK124"/>
  <c r="BK123"/>
  <c r="J123"/>
  <c r="J98"/>
  <c r="T133"/>
  <c i="7" r="T120"/>
  <c i="8" r="R160"/>
  <c r="T245"/>
  <c r="P291"/>
  <c i="9" r="R135"/>
  <c r="R127"/>
  <c r="T135"/>
  <c r="T127"/>
  <c r="BK209"/>
  <c r="J209"/>
  <c r="J103"/>
  <c r="T209"/>
  <c r="P227"/>
  <c r="T246"/>
  <c i="11" r="R131"/>
  <c r="R184"/>
  <c r="R195"/>
  <c r="T195"/>
  <c r="R200"/>
  <c r="BK278"/>
  <c r="J278"/>
  <c r="J102"/>
  <c r="T278"/>
  <c r="P415"/>
  <c r="R415"/>
  <c r="P419"/>
  <c r="BK435"/>
  <c r="J435"/>
  <c r="J107"/>
  <c r="P435"/>
  <c i="12" r="BK181"/>
  <c r="J181"/>
  <c r="J100"/>
  <c r="R301"/>
  <c i="14" r="BK123"/>
  <c r="R215"/>
  <c i="15" r="BK196"/>
  <c r="J196"/>
  <c r="J101"/>
  <c i="16" r="BK124"/>
  <c r="J124"/>
  <c r="J98"/>
  <c r="P230"/>
  <c r="T321"/>
  <c i="17" r="P127"/>
  <c r="P126"/>
  <c r="R229"/>
  <c i="19" r="BK125"/>
  <c r="J125"/>
  <c r="J98"/>
  <c r="BK144"/>
  <c r="J144"/>
  <c r="J100"/>
  <c i="2" r="R195"/>
  <c r="T608"/>
  <c r="T1084"/>
  <c r="T1141"/>
  <c r="P1370"/>
  <c r="P1377"/>
  <c r="T1389"/>
  <c r="R1432"/>
  <c r="P1460"/>
  <c r="BK1525"/>
  <c r="J1525"/>
  <c r="J114"/>
  <c r="T1525"/>
  <c r="R1828"/>
  <c r="BK2034"/>
  <c r="J2034"/>
  <c r="J119"/>
  <c r="P2236"/>
  <c i="3" r="R120"/>
  <c i="4" r="P135"/>
  <c r="P150"/>
  <c r="P154"/>
  <c r="BK166"/>
  <c r="R176"/>
  <c i="5" r="P128"/>
  <c r="T133"/>
  <c r="P158"/>
  <c r="BK230"/>
  <c r="J230"/>
  <c r="J104"/>
  <c r="T248"/>
  <c i="6" r="T124"/>
  <c r="R138"/>
  <c i="8" r="P131"/>
  <c r="P130"/>
  <c r="BK211"/>
  <c r="J211"/>
  <c r="J104"/>
  <c r="P211"/>
  <c r="BK283"/>
  <c r="J283"/>
  <c r="J106"/>
  <c r="R291"/>
  <c i="9" r="P135"/>
  <c r="P127"/>
  <c i="11" r="P131"/>
  <c r="T184"/>
  <c r="R287"/>
  <c r="T441"/>
  <c r="T418"/>
  <c i="12" r="P181"/>
  <c r="P301"/>
  <c i="13" r="T122"/>
  <c r="T121"/>
  <c r="T120"/>
  <c i="14" r="R123"/>
  <c r="R122"/>
  <c r="R121"/>
  <c i="15" r="P127"/>
  <c i="17" r="T198"/>
  <c r="T229"/>
  <c i="18" r="BK118"/>
  <c r="J118"/>
  <c r="J97"/>
  <c i="19" r="P125"/>
  <c r="R144"/>
  <c i="2" r="BK306"/>
  <c r="J306"/>
  <c r="J100"/>
  <c r="P608"/>
  <c r="T1018"/>
  <c r="P1248"/>
  <c r="R1370"/>
  <c r="R1377"/>
  <c r="R1544"/>
  <c r="P1941"/>
  <c r="T2034"/>
  <c r="R2093"/>
  <c r="BK2214"/>
  <c r="J2214"/>
  <c r="J121"/>
  <c r="R2214"/>
  <c r="P2501"/>
  <c i="4" r="T135"/>
  <c r="BK150"/>
  <c r="J150"/>
  <c r="J102"/>
  <c r="R154"/>
  <c r="BK176"/>
  <c r="J176"/>
  <c r="J108"/>
  <c r="T191"/>
  <c i="5" r="BK174"/>
  <c r="J174"/>
  <c r="J103"/>
  <c r="R230"/>
  <c i="6" r="P124"/>
  <c r="P138"/>
  <c i="8" r="T160"/>
  <c r="T211"/>
  <c r="R283"/>
  <c i="9" r="R153"/>
  <c r="P216"/>
  <c r="BK246"/>
  <c r="J246"/>
  <c r="J106"/>
  <c i="11" r="BK200"/>
  <c r="J200"/>
  <c r="J101"/>
  <c r="T200"/>
  <c r="R278"/>
  <c r="BK415"/>
  <c r="J415"/>
  <c r="J104"/>
  <c r="T415"/>
  <c r="R419"/>
  <c r="R435"/>
  <c i="12" r="P126"/>
  <c r="P125"/>
  <c r="BK174"/>
  <c r="J174"/>
  <c r="J99"/>
  <c r="T174"/>
  <c r="P293"/>
  <c r="BK305"/>
  <c r="J305"/>
  <c r="J104"/>
  <c i="16" r="BK230"/>
  <c r="J230"/>
  <c r="J101"/>
  <c i="17" r="BK127"/>
  <c r="J127"/>
  <c r="J98"/>
  <c r="R198"/>
  <c r="P218"/>
  <c r="P217"/>
  <c i="18" r="P118"/>
  <c r="P117"/>
  <c i="1" r="AU112"/>
  <c i="19" r="T144"/>
  <c i="2" r="P195"/>
  <c r="R306"/>
  <c r="R466"/>
  <c r="P1018"/>
  <c r="P1084"/>
  <c r="R1248"/>
  <c r="T1370"/>
  <c r="R1389"/>
  <c r="P1432"/>
  <c r="T1432"/>
  <c r="R1460"/>
  <c r="P1525"/>
  <c r="BK1828"/>
  <c r="J1828"/>
  <c r="J116"/>
  <c r="T1941"/>
  <c r="BK2236"/>
  <c r="J2236"/>
  <c r="J122"/>
  <c r="T2501"/>
  <c i="4" r="T146"/>
  <c r="T154"/>
  <c r="R166"/>
  <c r="R165"/>
  <c r="P173"/>
  <c r="R191"/>
  <c i="5" r="T128"/>
  <c r="P174"/>
  <c r="P173"/>
  <c r="R248"/>
  <c i="6" r="R133"/>
  <c i="8" r="R131"/>
  <c r="R130"/>
  <c r="R245"/>
  <c r="T291"/>
  <c i="9" r="P209"/>
  <c r="BK227"/>
  <c r="J227"/>
  <c r="J105"/>
  <c r="R246"/>
  <c i="10" r="R124"/>
  <c r="R123"/>
  <c r="R122"/>
  <c i="11" r="P200"/>
  <c r="P278"/>
  <c r="BK441"/>
  <c r="J441"/>
  <c r="J108"/>
  <c i="12" r="R126"/>
  <c r="R174"/>
  <c r="R293"/>
  <c r="R305"/>
  <c r="R304"/>
  <c i="14" r="T123"/>
  <c r="T122"/>
  <c r="T121"/>
  <c i="15" r="T127"/>
  <c r="T126"/>
  <c r="T125"/>
  <c r="P196"/>
  <c i="16" r="T124"/>
  <c r="T123"/>
  <c r="T122"/>
  <c r="T201"/>
  <c r="BK321"/>
  <c r="J321"/>
  <c r="J102"/>
  <c i="17" r="T127"/>
  <c r="T126"/>
  <c r="T125"/>
  <c r="T218"/>
  <c r="T217"/>
  <c i="19" r="T125"/>
  <c r="R152"/>
  <c i="2" r="R145"/>
  <c r="R144"/>
  <c r="T145"/>
  <c r="T306"/>
  <c r="P466"/>
  <c r="BK1018"/>
  <c r="J1018"/>
  <c r="J103"/>
  <c r="R1084"/>
  <c r="P1141"/>
  <c r="BK1544"/>
  <c r="J1544"/>
  <c r="J115"/>
  <c r="T1828"/>
  <c r="P2034"/>
  <c r="T2236"/>
  <c i="5" r="P133"/>
  <c r="P127"/>
  <c i="1" r="AU99"/>
  <c i="5" r="BK158"/>
  <c r="J158"/>
  <c r="J101"/>
  <c r="T158"/>
  <c r="T230"/>
  <c i="6" r="R124"/>
  <c r="R123"/>
  <c r="T138"/>
  <c i="8" r="P160"/>
  <c r="P159"/>
  <c r="P245"/>
  <c r="T283"/>
  <c i="11" r="BK184"/>
  <c r="J184"/>
  <c r="J99"/>
  <c r="BK287"/>
  <c r="J287"/>
  <c r="J103"/>
  <c r="R441"/>
  <c i="12" r="R181"/>
  <c r="T293"/>
  <c r="P305"/>
  <c r="P304"/>
  <c i="13" r="P122"/>
  <c r="P121"/>
  <c r="P120"/>
  <c i="1" r="AU107"/>
  <c i="14" r="P123"/>
  <c r="P122"/>
  <c r="P121"/>
  <c i="1" r="AU108"/>
  <c i="16" r="P124"/>
  <c r="P123"/>
  <c r="P122"/>
  <c i="1" r="AU110"/>
  <c i="16" r="BK201"/>
  <c r="J201"/>
  <c r="J99"/>
  <c r="R201"/>
  <c r="R321"/>
  <c i="17" r="R127"/>
  <c r="R126"/>
  <c r="BK218"/>
  <c r="J218"/>
  <c r="J102"/>
  <c r="BK229"/>
  <c r="J229"/>
  <c r="J103"/>
  <c i="18" r="T118"/>
  <c r="T117"/>
  <c i="19" r="R125"/>
  <c r="P144"/>
  <c r="BK152"/>
  <c r="J152"/>
  <c r="J101"/>
  <c r="P152"/>
  <c r="T152"/>
  <c r="BK165"/>
  <c r="J165"/>
  <c r="J102"/>
  <c r="P165"/>
  <c r="R165"/>
  <c r="T165"/>
  <c i="13" r="R121"/>
  <c r="R120"/>
  <c i="10" r="T123"/>
  <c r="T122"/>
  <c r="BK183"/>
  <c r="J183"/>
  <c r="J101"/>
  <c i="2" r="BK1081"/>
  <c r="J1081"/>
  <c r="J104"/>
  <c i="4" r="BK196"/>
  <c r="J196"/>
  <c r="J110"/>
  <c i="10" r="BK167"/>
  <c r="J167"/>
  <c r="J99"/>
  <c i="9" r="BK128"/>
  <c r="J128"/>
  <c r="J98"/>
  <c r="BK150"/>
  <c r="J150"/>
  <c r="J100"/>
  <c i="15" r="BK217"/>
  <c r="J217"/>
  <c r="J102"/>
  <c i="17" r="BK191"/>
  <c r="J191"/>
  <c r="J99"/>
  <c i="10" r="BK176"/>
  <c r="J176"/>
  <c r="J100"/>
  <c i="15" r="BK189"/>
  <c r="J189"/>
  <c r="J99"/>
  <c r="BK223"/>
  <c r="J223"/>
  <c r="J105"/>
  <c i="11" r="BK534"/>
  <c r="J534"/>
  <c r="J109"/>
  <c i="13" r="BK253"/>
  <c r="J253"/>
  <c r="J99"/>
  <c i="8" r="BK154"/>
  <c r="J154"/>
  <c r="J101"/>
  <c i="15" r="BK220"/>
  <c r="J220"/>
  <c r="J103"/>
  <c i="19" r="BK142"/>
  <c r="J142"/>
  <c r="J99"/>
  <c i="10" r="BK188"/>
  <c r="J188"/>
  <c r="J102"/>
  <c i="13" r="BK258"/>
  <c r="J258"/>
  <c r="J100"/>
  <c i="14" r="BK206"/>
  <c r="J206"/>
  <c r="J99"/>
  <c r="BK288"/>
  <c r="J288"/>
  <c r="J101"/>
  <c i="15" r="BK191"/>
  <c r="J191"/>
  <c r="J100"/>
  <c i="16" r="BK221"/>
  <c r="J221"/>
  <c r="J100"/>
  <c i="17" r="BK240"/>
  <c r="J240"/>
  <c r="J105"/>
  <c i="19" r="BK171"/>
  <c r="J171"/>
  <c r="J103"/>
  <c r="E85"/>
  <c r="J91"/>
  <c r="J120"/>
  <c r="BE137"/>
  <c r="BE138"/>
  <c i="18" r="BK117"/>
  <c r="J117"/>
  <c r="J96"/>
  <c i="19" r="F119"/>
  <c r="BE134"/>
  <c r="BE145"/>
  <c r="BE155"/>
  <c r="BE159"/>
  <c r="J89"/>
  <c r="F120"/>
  <c r="BE143"/>
  <c r="BE167"/>
  <c r="BE160"/>
  <c r="BE126"/>
  <c r="BE153"/>
  <c r="BE163"/>
  <c r="BE148"/>
  <c r="BE150"/>
  <c r="BE166"/>
  <c r="BE169"/>
  <c r="BE172"/>
  <c i="17" r="BK217"/>
  <c r="J217"/>
  <c r="J101"/>
  <c i="18" r="F92"/>
  <c r="J113"/>
  <c r="J92"/>
  <c r="F91"/>
  <c r="BE119"/>
  <c r="BE126"/>
  <c r="J89"/>
  <c r="BE120"/>
  <c r="BE123"/>
  <c r="BE124"/>
  <c r="BE125"/>
  <c r="E85"/>
  <c i="17" r="BK126"/>
  <c r="J126"/>
  <c r="J97"/>
  <c i="18" r="BE121"/>
  <c r="BE122"/>
  <c i="17" r="J122"/>
  <c r="BE134"/>
  <c r="BE199"/>
  <c r="BE203"/>
  <c r="BE227"/>
  <c r="J91"/>
  <c r="J119"/>
  <c r="BE128"/>
  <c r="BE150"/>
  <c r="BE161"/>
  <c r="BE204"/>
  <c r="BE208"/>
  <c r="BE234"/>
  <c r="BE237"/>
  <c i="16" r="BK123"/>
  <c r="J123"/>
  <c r="J97"/>
  <c i="17" r="F92"/>
  <c r="E115"/>
  <c r="BE202"/>
  <c r="BE212"/>
  <c r="BE219"/>
  <c r="BE224"/>
  <c r="BE231"/>
  <c r="BE241"/>
  <c r="BE222"/>
  <c r="F121"/>
  <c r="BE207"/>
  <c r="BE230"/>
  <c r="BE144"/>
  <c r="BE155"/>
  <c r="BE166"/>
  <c r="BE183"/>
  <c r="BE189"/>
  <c r="BE205"/>
  <c r="BE209"/>
  <c r="BE139"/>
  <c r="BE192"/>
  <c r="BE232"/>
  <c i="16" r="J116"/>
  <c r="BE125"/>
  <c r="BE164"/>
  <c r="BE169"/>
  <c r="BE185"/>
  <c r="BE205"/>
  <c r="BE305"/>
  <c i="15" r="BK126"/>
  <c r="J126"/>
  <c r="J97"/>
  <c i="16" r="BE148"/>
  <c r="BE173"/>
  <c r="BE202"/>
  <c r="BE214"/>
  <c r="BE234"/>
  <c r="BE274"/>
  <c r="BE286"/>
  <c r="E85"/>
  <c r="J92"/>
  <c r="F119"/>
  <c r="BE134"/>
  <c r="BE219"/>
  <c r="BE231"/>
  <c r="BE236"/>
  <c r="BE240"/>
  <c r="BE246"/>
  <c r="BE262"/>
  <c r="BE268"/>
  <c r="BE292"/>
  <c r="BE301"/>
  <c r="BE309"/>
  <c r="BE323"/>
  <c r="J91"/>
  <c r="F118"/>
  <c r="BE183"/>
  <c r="BE248"/>
  <c r="BE249"/>
  <c r="BE252"/>
  <c r="BE256"/>
  <c r="BE296"/>
  <c r="BE160"/>
  <c r="BE247"/>
  <c r="BE280"/>
  <c r="BE297"/>
  <c r="BE313"/>
  <c r="BE189"/>
  <c r="BE191"/>
  <c r="BE199"/>
  <c r="BE207"/>
  <c r="BE152"/>
  <c r="BE156"/>
  <c r="BE179"/>
  <c r="BE210"/>
  <c r="BE222"/>
  <c r="BE238"/>
  <c r="BE322"/>
  <c i="14" r="J123"/>
  <c r="J98"/>
  <c i="15" r="J121"/>
  <c r="BE151"/>
  <c r="BE206"/>
  <c r="F92"/>
  <c r="BE144"/>
  <c r="BE157"/>
  <c r="BE170"/>
  <c r="BE187"/>
  <c r="BE192"/>
  <c r="BE197"/>
  <c r="BE213"/>
  <c r="BE218"/>
  <c r="E85"/>
  <c r="J119"/>
  <c r="BE128"/>
  <c r="BE203"/>
  <c r="BE205"/>
  <c r="J122"/>
  <c r="BE183"/>
  <c r="BE207"/>
  <c r="BE221"/>
  <c r="F121"/>
  <c r="BE132"/>
  <c r="BE138"/>
  <c r="BE190"/>
  <c r="BE164"/>
  <c r="BE224"/>
  <c i="13" r="BK121"/>
  <c r="BK120"/>
  <c r="J120"/>
  <c r="J96"/>
  <c i="14" r="F92"/>
  <c r="BE131"/>
  <c r="BE196"/>
  <c r="E111"/>
  <c r="BE216"/>
  <c r="BE227"/>
  <c r="BE230"/>
  <c r="BE249"/>
  <c r="J89"/>
  <c r="J117"/>
  <c r="BE207"/>
  <c r="J92"/>
  <c r="BE147"/>
  <c r="BE153"/>
  <c r="BE159"/>
  <c r="BE165"/>
  <c r="BE172"/>
  <c r="BE178"/>
  <c r="BE204"/>
  <c r="BE224"/>
  <c r="BE244"/>
  <c r="BE254"/>
  <c r="BE280"/>
  <c r="BE289"/>
  <c r="F91"/>
  <c r="BE236"/>
  <c r="BE124"/>
  <c r="BE141"/>
  <c r="BE259"/>
  <c r="BE264"/>
  <c r="BE269"/>
  <c r="BE274"/>
  <c r="BE279"/>
  <c i="12" r="BK125"/>
  <c i="13" r="J89"/>
  <c r="E110"/>
  <c r="J117"/>
  <c r="BE128"/>
  <c r="BE136"/>
  <c r="BE148"/>
  <c r="BE155"/>
  <c r="BE156"/>
  <c r="BE220"/>
  <c r="BE252"/>
  <c i="12" r="BK304"/>
  <c r="J304"/>
  <c r="J103"/>
  <c i="13" r="J91"/>
  <c r="F117"/>
  <c r="BE177"/>
  <c r="BE193"/>
  <c r="BE208"/>
  <c r="BE217"/>
  <c r="BE218"/>
  <c r="F91"/>
  <c r="BE161"/>
  <c r="BE173"/>
  <c r="BE204"/>
  <c r="BE219"/>
  <c r="BE224"/>
  <c r="BE227"/>
  <c r="BE231"/>
  <c r="BE235"/>
  <c r="BE238"/>
  <c r="BE239"/>
  <c r="BE240"/>
  <c r="BE244"/>
  <c r="BE254"/>
  <c r="BE144"/>
  <c r="BE182"/>
  <c r="BE215"/>
  <c r="BE125"/>
  <c r="BE132"/>
  <c r="BE140"/>
  <c r="BE152"/>
  <c r="BE169"/>
  <c r="BE189"/>
  <c r="BE196"/>
  <c r="BE212"/>
  <c r="BE247"/>
  <c r="BE259"/>
  <c r="BE123"/>
  <c r="BE154"/>
  <c r="BE157"/>
  <c r="BE165"/>
  <c r="BE184"/>
  <c i="1" r="BC107"/>
  <c i="12" r="J89"/>
  <c r="F121"/>
  <c r="BE140"/>
  <c r="BE148"/>
  <c r="BE201"/>
  <c r="BE221"/>
  <c r="BE222"/>
  <c r="E85"/>
  <c r="F91"/>
  <c r="J121"/>
  <c r="BE134"/>
  <c r="BE156"/>
  <c r="BE160"/>
  <c r="BE204"/>
  <c i="11" r="BK130"/>
  <c r="J130"/>
  <c r="J97"/>
  <c i="12" r="BE164"/>
  <c r="BE188"/>
  <c r="BE191"/>
  <c r="BE198"/>
  <c r="BE217"/>
  <c r="BE251"/>
  <c r="BE297"/>
  <c r="BE306"/>
  <c r="BE311"/>
  <c r="J120"/>
  <c r="BE127"/>
  <c r="BE137"/>
  <c r="BE144"/>
  <c r="BE151"/>
  <c r="BE169"/>
  <c r="BE175"/>
  <c r="BE178"/>
  <c r="BE182"/>
  <c r="BE185"/>
  <c r="BE220"/>
  <c r="BE248"/>
  <c r="BE254"/>
  <c r="BE270"/>
  <c r="BE300"/>
  <c r="BE211"/>
  <c r="BE232"/>
  <c r="BE235"/>
  <c r="BE240"/>
  <c r="BE242"/>
  <c r="BE257"/>
  <c r="BE290"/>
  <c r="BE214"/>
  <c r="BE223"/>
  <c r="BE228"/>
  <c r="BE229"/>
  <c r="BE238"/>
  <c r="BE260"/>
  <c r="BE263"/>
  <c r="BE266"/>
  <c r="BE267"/>
  <c r="BE276"/>
  <c r="BE278"/>
  <c r="BE279"/>
  <c r="BE284"/>
  <c r="BE287"/>
  <c r="BE294"/>
  <c r="BE302"/>
  <c r="BE303"/>
  <c r="BE310"/>
  <c r="BE208"/>
  <c r="BE245"/>
  <c r="BE271"/>
  <c i="11" r="E119"/>
  <c r="J126"/>
  <c r="BE166"/>
  <c r="BE211"/>
  <c r="BE235"/>
  <c r="BE238"/>
  <c r="BE241"/>
  <c r="BE256"/>
  <c r="BE303"/>
  <c r="BE304"/>
  <c r="J91"/>
  <c r="J123"/>
  <c r="BE137"/>
  <c r="BE218"/>
  <c r="BE261"/>
  <c r="BE292"/>
  <c r="BE332"/>
  <c r="BE353"/>
  <c r="BE364"/>
  <c r="BE367"/>
  <c r="BE405"/>
  <c r="BE410"/>
  <c r="BE450"/>
  <c r="BE455"/>
  <c r="BE481"/>
  <c r="BE253"/>
  <c r="BE340"/>
  <c r="BE363"/>
  <c r="BE390"/>
  <c r="BE434"/>
  <c r="BE484"/>
  <c r="BE487"/>
  <c i="10" r="J124"/>
  <c r="J98"/>
  <c i="11" r="BE190"/>
  <c r="BE204"/>
  <c r="BE224"/>
  <c r="BE229"/>
  <c r="BE352"/>
  <c r="BE360"/>
  <c r="BE368"/>
  <c r="BE374"/>
  <c r="BE380"/>
  <c r="BE416"/>
  <c r="BE417"/>
  <c r="BE499"/>
  <c r="BE521"/>
  <c r="F126"/>
  <c r="BE161"/>
  <c r="BE188"/>
  <c r="BE215"/>
  <c r="BE232"/>
  <c r="BE266"/>
  <c r="BE268"/>
  <c r="BE271"/>
  <c r="BE291"/>
  <c r="BE300"/>
  <c r="BE302"/>
  <c r="BE343"/>
  <c r="BE349"/>
  <c r="BE395"/>
  <c r="BE401"/>
  <c r="BE420"/>
  <c r="BE430"/>
  <c r="BE445"/>
  <c r="BE478"/>
  <c r="BE491"/>
  <c r="BE519"/>
  <c r="BE171"/>
  <c r="BE199"/>
  <c r="BE208"/>
  <c r="BE244"/>
  <c r="BE279"/>
  <c r="BE283"/>
  <c r="BE299"/>
  <c r="BE301"/>
  <c r="BE311"/>
  <c r="BE318"/>
  <c r="BE319"/>
  <c r="BE326"/>
  <c r="BE337"/>
  <c r="BE345"/>
  <c r="BE424"/>
  <c r="BE425"/>
  <c r="BE436"/>
  <c r="BE440"/>
  <c r="BE442"/>
  <c r="BE460"/>
  <c r="BE465"/>
  <c r="BE468"/>
  <c r="BE470"/>
  <c r="BE473"/>
  <c r="BE511"/>
  <c r="BE520"/>
  <c r="BE527"/>
  <c r="BE533"/>
  <c r="BE535"/>
  <c r="BE247"/>
  <c r="BE250"/>
  <c r="BE273"/>
  <c r="BE276"/>
  <c r="BE288"/>
  <c r="BE335"/>
  <c r="BE508"/>
  <c r="BE512"/>
  <c r="BE543"/>
  <c r="F91"/>
  <c r="BE132"/>
  <c r="BE151"/>
  <c r="BE170"/>
  <c r="BE175"/>
  <c r="BE185"/>
  <c r="BE196"/>
  <c r="BE201"/>
  <c r="BE329"/>
  <c r="BE348"/>
  <c r="BE386"/>
  <c r="BE526"/>
  <c r="BE530"/>
  <c i="9" r="BK152"/>
  <c r="J152"/>
  <c r="J101"/>
  <c i="10" r="F91"/>
  <c r="BE125"/>
  <c r="BE189"/>
  <c r="E112"/>
  <c r="BE140"/>
  <c r="BE177"/>
  <c r="J91"/>
  <c r="BE157"/>
  <c r="BE161"/>
  <c r="BE168"/>
  <c r="F92"/>
  <c r="BE164"/>
  <c r="J89"/>
  <c r="J92"/>
  <c r="BE136"/>
  <c r="BE149"/>
  <c r="BE184"/>
  <c r="BE132"/>
  <c r="BE143"/>
  <c r="BE145"/>
  <c r="BE153"/>
  <c i="9" r="F92"/>
  <c r="J120"/>
  <c r="J123"/>
  <c r="BE141"/>
  <c r="BE158"/>
  <c r="BE196"/>
  <c r="BE208"/>
  <c i="8" r="BK130"/>
  <c r="J130"/>
  <c r="J99"/>
  <c i="9" r="E85"/>
  <c r="F91"/>
  <c r="BE136"/>
  <c r="BE179"/>
  <c r="BE226"/>
  <c r="J122"/>
  <c r="BE138"/>
  <c r="BE144"/>
  <c r="BE166"/>
  <c r="BE210"/>
  <c r="BE217"/>
  <c r="BE151"/>
  <c r="BE172"/>
  <c r="BE187"/>
  <c r="BE234"/>
  <c r="BE239"/>
  <c r="BE258"/>
  <c r="BE129"/>
  <c r="BE154"/>
  <c r="BE228"/>
  <c r="BE245"/>
  <c i="8" r="BK159"/>
  <c r="J159"/>
  <c r="J102"/>
  <c i="9" r="BE147"/>
  <c r="BE159"/>
  <c r="BE215"/>
  <c r="BE221"/>
  <c r="BE247"/>
  <c i="8" r="BE167"/>
  <c r="BE200"/>
  <c r="BE206"/>
  <c r="BE220"/>
  <c r="BE228"/>
  <c r="BE229"/>
  <c r="BE240"/>
  <c r="BE148"/>
  <c r="BE205"/>
  <c r="BE226"/>
  <c r="BE234"/>
  <c r="BE236"/>
  <c r="BE264"/>
  <c r="BE280"/>
  <c r="F126"/>
  <c r="BE136"/>
  <c r="BE141"/>
  <c r="BE212"/>
  <c r="BE222"/>
  <c r="BE260"/>
  <c r="BE262"/>
  <c r="BE276"/>
  <c r="BE284"/>
  <c r="J91"/>
  <c r="BE144"/>
  <c r="BE182"/>
  <c r="BE184"/>
  <c r="BE198"/>
  <c r="BE250"/>
  <c r="BE137"/>
  <c r="BE193"/>
  <c r="BE208"/>
  <c r="BE218"/>
  <c r="BE235"/>
  <c r="BE237"/>
  <c r="BE238"/>
  <c r="BE272"/>
  <c r="BE274"/>
  <c r="BE282"/>
  <c r="BE294"/>
  <c r="BE132"/>
  <c r="BE152"/>
  <c r="BE164"/>
  <c r="BE210"/>
  <c r="BE224"/>
  <c r="BE239"/>
  <c r="BE270"/>
  <c r="BE292"/>
  <c r="BE297"/>
  <c r="E85"/>
  <c r="BE161"/>
  <c r="BE189"/>
  <c r="BE202"/>
  <c r="BE204"/>
  <c r="BE214"/>
  <c r="BE216"/>
  <c r="BE230"/>
  <c r="BE242"/>
  <c r="BE244"/>
  <c r="BE252"/>
  <c r="BE254"/>
  <c r="BE256"/>
  <c r="BE258"/>
  <c r="BE266"/>
  <c r="BE268"/>
  <c r="BE278"/>
  <c r="BE155"/>
  <c r="BE170"/>
  <c r="BE172"/>
  <c r="BE176"/>
  <c r="BE180"/>
  <c r="BE194"/>
  <c r="BE196"/>
  <c r="BE241"/>
  <c r="BE246"/>
  <c r="BE248"/>
  <c r="BE290"/>
  <c r="BE295"/>
  <c r="BE298"/>
  <c i="7" r="E108"/>
  <c r="BE144"/>
  <c r="BE150"/>
  <c r="BE153"/>
  <c r="BE161"/>
  <c r="BE163"/>
  <c r="BE166"/>
  <c r="BE167"/>
  <c r="J94"/>
  <c r="BE122"/>
  <c r="BE123"/>
  <c r="BE124"/>
  <c r="BE125"/>
  <c r="BE126"/>
  <c r="BE127"/>
  <c r="BE128"/>
  <c r="BE138"/>
  <c r="BE154"/>
  <c r="BE169"/>
  <c r="BE170"/>
  <c r="BE171"/>
  <c r="BE172"/>
  <c r="F93"/>
  <c r="J114"/>
  <c r="BE129"/>
  <c r="BE162"/>
  <c r="BE121"/>
  <c r="BE136"/>
  <c r="BE137"/>
  <c r="BE142"/>
  <c r="BE147"/>
  <c r="BE148"/>
  <c r="BE151"/>
  <c r="BE152"/>
  <c r="BE156"/>
  <c r="BE157"/>
  <c r="BE158"/>
  <c r="F94"/>
  <c r="J116"/>
  <c r="BE131"/>
  <c r="BE132"/>
  <c r="BE133"/>
  <c r="BE134"/>
  <c r="BE140"/>
  <c r="BE145"/>
  <c r="BE146"/>
  <c r="BE149"/>
  <c r="BE155"/>
  <c r="BE164"/>
  <c i="6" r="J124"/>
  <c r="J99"/>
  <c i="7" r="BE135"/>
  <c r="BE159"/>
  <c r="BE168"/>
  <c r="BE130"/>
  <c r="BE139"/>
  <c r="BE141"/>
  <c r="BE143"/>
  <c r="BE160"/>
  <c r="BE165"/>
  <c i="5" r="BK173"/>
  <c r="J173"/>
  <c r="J102"/>
  <c i="6" r="J94"/>
  <c r="F120"/>
  <c r="J93"/>
  <c r="E111"/>
  <c r="BE129"/>
  <c r="BE130"/>
  <c r="F93"/>
  <c r="BE137"/>
  <c r="BE126"/>
  <c r="J91"/>
  <c r="BE127"/>
  <c r="BE128"/>
  <c r="BE132"/>
  <c r="BE139"/>
  <c i="5" r="J128"/>
  <c r="J99"/>
  <c i="6" r="BE135"/>
  <c r="BE136"/>
  <c r="BE140"/>
  <c r="BE125"/>
  <c r="BE131"/>
  <c r="BE134"/>
  <c i="5" r="F123"/>
  <c r="BE137"/>
  <c r="BE143"/>
  <c r="BE144"/>
  <c r="BE145"/>
  <c r="BE154"/>
  <c r="BE166"/>
  <c r="BE167"/>
  <c r="BE175"/>
  <c r="BE177"/>
  <c r="BE195"/>
  <c r="BE211"/>
  <c r="BE213"/>
  <c r="BE215"/>
  <c i="4" r="J166"/>
  <c r="J106"/>
  <c i="5" r="BE129"/>
  <c r="BE146"/>
  <c r="BE160"/>
  <c r="BE161"/>
  <c r="BE163"/>
  <c r="BE172"/>
  <c r="BE184"/>
  <c r="BE243"/>
  <c r="J91"/>
  <c r="J124"/>
  <c r="BE130"/>
  <c r="BE131"/>
  <c r="BE142"/>
  <c r="BE165"/>
  <c r="BE176"/>
  <c r="BE182"/>
  <c r="BE183"/>
  <c r="BE188"/>
  <c r="BE193"/>
  <c r="BE194"/>
  <c r="BE203"/>
  <c r="BE219"/>
  <c r="BE224"/>
  <c r="BE226"/>
  <c r="BE229"/>
  <c r="BE136"/>
  <c r="BE139"/>
  <c r="BE140"/>
  <c r="BE191"/>
  <c r="BE197"/>
  <c r="BE199"/>
  <c r="BE207"/>
  <c r="BE209"/>
  <c r="BE212"/>
  <c r="BE217"/>
  <c r="BE218"/>
  <c r="BE223"/>
  <c r="BE225"/>
  <c r="BE227"/>
  <c r="BE228"/>
  <c r="BE240"/>
  <c i="4" r="BK134"/>
  <c i="5" r="E85"/>
  <c r="F124"/>
  <c r="BE132"/>
  <c r="BE134"/>
  <c r="BE138"/>
  <c r="BE147"/>
  <c r="BE148"/>
  <c r="BE164"/>
  <c r="BE190"/>
  <c r="BE196"/>
  <c r="BE198"/>
  <c r="BE200"/>
  <c r="BE208"/>
  <c r="BE214"/>
  <c r="BE216"/>
  <c r="BE220"/>
  <c r="BE221"/>
  <c r="BE233"/>
  <c r="BE237"/>
  <c r="BE238"/>
  <c r="BE246"/>
  <c r="BE253"/>
  <c r="J93"/>
  <c r="BE141"/>
  <c r="BE149"/>
  <c r="BE152"/>
  <c r="BE153"/>
  <c r="BE155"/>
  <c r="BE162"/>
  <c r="BE181"/>
  <c r="BE204"/>
  <c r="BE231"/>
  <c r="BE236"/>
  <c r="BE239"/>
  <c r="BE247"/>
  <c r="BE151"/>
  <c r="BE169"/>
  <c r="BE170"/>
  <c r="BE171"/>
  <c r="BE187"/>
  <c r="BE192"/>
  <c r="BE201"/>
  <c r="BE202"/>
  <c r="BE205"/>
  <c r="BE206"/>
  <c r="BE210"/>
  <c r="BE222"/>
  <c r="BE232"/>
  <c r="BE235"/>
  <c r="BE242"/>
  <c r="BE244"/>
  <c r="BE245"/>
  <c r="BE249"/>
  <c r="BE250"/>
  <c r="BE252"/>
  <c r="BE254"/>
  <c r="BE135"/>
  <c r="BE150"/>
  <c r="BE156"/>
  <c r="BE157"/>
  <c r="BE159"/>
  <c r="BE168"/>
  <c r="BE179"/>
  <c r="BE180"/>
  <c r="BE185"/>
  <c r="BE186"/>
  <c r="BE189"/>
  <c r="BE234"/>
  <c r="BE241"/>
  <c r="BE251"/>
  <c i="4" r="J130"/>
  <c r="BE143"/>
  <c r="BE147"/>
  <c r="BE153"/>
  <c r="BE157"/>
  <c r="BE161"/>
  <c r="BE170"/>
  <c r="BE174"/>
  <c r="BE177"/>
  <c r="BE190"/>
  <c r="BE205"/>
  <c i="3" r="J98"/>
  <c i="4" r="F93"/>
  <c r="BE162"/>
  <c r="BE169"/>
  <c r="BE178"/>
  <c r="BE182"/>
  <c r="BE192"/>
  <c r="J93"/>
  <c r="BE144"/>
  <c r="BE148"/>
  <c r="BE163"/>
  <c r="E85"/>
  <c r="F94"/>
  <c r="BE160"/>
  <c r="BE197"/>
  <c r="BE200"/>
  <c r="J91"/>
  <c r="BE136"/>
  <c r="BE168"/>
  <c r="BE179"/>
  <c r="BE183"/>
  <c r="BE204"/>
  <c r="BE152"/>
  <c r="BE156"/>
  <c r="BE159"/>
  <c r="BE172"/>
  <c r="BE175"/>
  <c r="BE181"/>
  <c r="BE194"/>
  <c r="BE195"/>
  <c r="BE201"/>
  <c r="BE202"/>
  <c r="BE203"/>
  <c r="BE142"/>
  <c r="BE145"/>
  <c r="BE149"/>
  <c r="BE151"/>
  <c r="BE164"/>
  <c r="BE167"/>
  <c r="BE180"/>
  <c r="BE155"/>
  <c r="BE171"/>
  <c r="BE193"/>
  <c r="BE199"/>
  <c i="2" r="J145"/>
  <c r="J98"/>
  <c r="BK1083"/>
  <c r="J1083"/>
  <c r="J105"/>
  <c i="3" r="J91"/>
  <c r="BE123"/>
  <c r="BE125"/>
  <c r="BE130"/>
  <c r="BE132"/>
  <c r="BE133"/>
  <c r="BE145"/>
  <c r="BE163"/>
  <c r="BE169"/>
  <c r="BE170"/>
  <c r="BE175"/>
  <c r="BE177"/>
  <c r="BE182"/>
  <c r="BE187"/>
  <c r="BE190"/>
  <c r="BE195"/>
  <c r="BE198"/>
  <c r="BE209"/>
  <c r="F117"/>
  <c r="BE134"/>
  <c r="BE140"/>
  <c r="BE141"/>
  <c r="BE155"/>
  <c r="BE185"/>
  <c r="BE193"/>
  <c r="BE206"/>
  <c i="2" r="J1941"/>
  <c r="J118"/>
  <c i="3" r="F93"/>
  <c r="BE124"/>
  <c r="BE131"/>
  <c r="BE144"/>
  <c r="BE152"/>
  <c r="BE174"/>
  <c r="BE179"/>
  <c r="BE181"/>
  <c r="BE202"/>
  <c r="BE212"/>
  <c r="J94"/>
  <c r="BE142"/>
  <c r="BE143"/>
  <c r="BE146"/>
  <c r="BE147"/>
  <c r="BE158"/>
  <c r="BE165"/>
  <c r="BE168"/>
  <c r="BE183"/>
  <c r="BE194"/>
  <c r="BE196"/>
  <c r="BE197"/>
  <c r="BE208"/>
  <c r="BE211"/>
  <c r="BE126"/>
  <c r="BE127"/>
  <c r="BE128"/>
  <c r="BE137"/>
  <c r="BE138"/>
  <c r="BE151"/>
  <c r="BE159"/>
  <c r="BE160"/>
  <c r="BE161"/>
  <c r="BE164"/>
  <c r="BE172"/>
  <c r="BE199"/>
  <c r="E85"/>
  <c r="BE122"/>
  <c r="BE135"/>
  <c r="BE136"/>
  <c r="BE153"/>
  <c r="BE176"/>
  <c r="BE180"/>
  <c r="BE188"/>
  <c r="BE189"/>
  <c r="BE191"/>
  <c r="BE205"/>
  <c r="BE210"/>
  <c r="BE213"/>
  <c r="BE214"/>
  <c r="BE215"/>
  <c r="J116"/>
  <c r="BE129"/>
  <c r="BE139"/>
  <c r="BE148"/>
  <c r="BE149"/>
  <c r="BE150"/>
  <c r="BE157"/>
  <c r="BE166"/>
  <c r="BE167"/>
  <c r="BE171"/>
  <c r="BE178"/>
  <c r="BE184"/>
  <c r="BE186"/>
  <c r="BE200"/>
  <c r="BE201"/>
  <c r="BE121"/>
  <c r="BE154"/>
  <c r="BE156"/>
  <c r="BE162"/>
  <c r="BE173"/>
  <c r="BE192"/>
  <c r="BE203"/>
  <c r="BE204"/>
  <c r="BE207"/>
  <c i="2" r="F91"/>
  <c r="E133"/>
  <c r="J137"/>
  <c r="BE150"/>
  <c r="BE162"/>
  <c r="BE203"/>
  <c r="BE213"/>
  <c r="BE223"/>
  <c r="BE238"/>
  <c r="BE250"/>
  <c r="BE254"/>
  <c r="BE262"/>
  <c r="BE279"/>
  <c r="BE369"/>
  <c r="BE373"/>
  <c r="BE383"/>
  <c r="BE404"/>
  <c r="BE429"/>
  <c r="BE450"/>
  <c r="BE462"/>
  <c r="BE534"/>
  <c r="BE544"/>
  <c r="BE585"/>
  <c r="BE617"/>
  <c r="BE718"/>
  <c r="BE809"/>
  <c r="BE852"/>
  <c r="BE883"/>
  <c r="BE891"/>
  <c r="BE974"/>
  <c r="BE1019"/>
  <c r="BE1070"/>
  <c r="BE1073"/>
  <c r="BE1092"/>
  <c r="BE1100"/>
  <c r="BE1125"/>
  <c r="BE1128"/>
  <c r="BE1199"/>
  <c r="BE1278"/>
  <c r="BE1288"/>
  <c r="BE1301"/>
  <c r="BE1323"/>
  <c r="BE1338"/>
  <c r="BE1381"/>
  <c r="BE1382"/>
  <c r="BE1384"/>
  <c r="BE1398"/>
  <c r="BE1430"/>
  <c r="BE1433"/>
  <c r="BE1519"/>
  <c r="BE1521"/>
  <c r="BE1562"/>
  <c r="BE1571"/>
  <c r="BE1592"/>
  <c r="BE1604"/>
  <c r="BE1633"/>
  <c r="BE1636"/>
  <c r="BE1655"/>
  <c r="BE1660"/>
  <c r="BE1666"/>
  <c r="BE1672"/>
  <c r="BE1728"/>
  <c r="BE1750"/>
  <c r="BE1755"/>
  <c r="BE1816"/>
  <c r="BE1821"/>
  <c r="BE1829"/>
  <c r="BE1833"/>
  <c r="BE1842"/>
  <c r="BE1846"/>
  <c r="BE1851"/>
  <c r="BE1863"/>
  <c r="BE1883"/>
  <c r="BE1936"/>
  <c r="BE1942"/>
  <c r="BE1956"/>
  <c r="BE1970"/>
  <c r="BE2063"/>
  <c r="BE2094"/>
  <c r="BE2140"/>
  <c r="BE2196"/>
  <c r="BE2211"/>
  <c r="BE2213"/>
  <c r="BE2215"/>
  <c r="BE2217"/>
  <c r="BE2220"/>
  <c r="BE2223"/>
  <c r="BE2227"/>
  <c r="BE2230"/>
  <c r="BE2233"/>
  <c r="BE2235"/>
  <c r="BE2237"/>
  <c r="BE2260"/>
  <c r="BE2290"/>
  <c r="BE2292"/>
  <c r="BE2323"/>
  <c r="BE2325"/>
  <c r="BE2412"/>
  <c r="BE2414"/>
  <c r="BE2502"/>
  <c r="BE2513"/>
  <c r="BE2518"/>
  <c r="BE2523"/>
  <c r="BE2530"/>
  <c r="BE2536"/>
  <c r="BE2541"/>
  <c r="BE2552"/>
  <c r="BE2560"/>
  <c r="BE2567"/>
  <c r="BE2571"/>
  <c r="BE2575"/>
  <c r="BE2579"/>
  <c r="BE2582"/>
  <c r="BE2585"/>
  <c r="BE2588"/>
  <c r="BE2591"/>
  <c r="BE2594"/>
  <c r="BE2597"/>
  <c r="BE1156"/>
  <c r="BE1206"/>
  <c r="BE1235"/>
  <c r="BE1255"/>
  <c r="BE1262"/>
  <c r="BE1369"/>
  <c r="BE1371"/>
  <c r="BE1386"/>
  <c r="BE1394"/>
  <c r="BE1406"/>
  <c r="BE1517"/>
  <c r="BE1531"/>
  <c r="BE1754"/>
  <c r="BE2081"/>
  <c r="BE2118"/>
  <c r="BE171"/>
  <c r="BE173"/>
  <c r="BE182"/>
  <c r="BE253"/>
  <c r="BE258"/>
  <c r="BE326"/>
  <c r="BE332"/>
  <c r="BE378"/>
  <c r="BE412"/>
  <c r="BE416"/>
  <c r="BE458"/>
  <c r="BE467"/>
  <c r="BE526"/>
  <c r="BE543"/>
  <c r="BE746"/>
  <c r="BE775"/>
  <c r="BE910"/>
  <c r="BE1030"/>
  <c r="BE1038"/>
  <c r="BE1057"/>
  <c r="BE1074"/>
  <c r="BE1107"/>
  <c r="BE1189"/>
  <c r="BE1190"/>
  <c r="BE1197"/>
  <c r="BE1211"/>
  <c r="BE1215"/>
  <c r="BE1247"/>
  <c r="BE1322"/>
  <c r="BE1366"/>
  <c r="BE1524"/>
  <c r="BE1543"/>
  <c r="BE1564"/>
  <c r="BE1683"/>
  <c r="BE1751"/>
  <c r="BE1837"/>
  <c r="BE1839"/>
  <c r="BE1889"/>
  <c r="BE1914"/>
  <c r="BE1916"/>
  <c r="BE1921"/>
  <c r="BE1923"/>
  <c r="BE1927"/>
  <c r="BE1930"/>
  <c r="BE1933"/>
  <c r="BE1982"/>
  <c r="BE2020"/>
  <c r="BE2102"/>
  <c r="BE2133"/>
  <c r="BE2167"/>
  <c r="BE2200"/>
  <c r="BE2204"/>
  <c r="F92"/>
  <c r="J139"/>
  <c r="BE146"/>
  <c r="BE167"/>
  <c r="BE191"/>
  <c r="BE196"/>
  <c r="BE217"/>
  <c r="BE226"/>
  <c r="BE233"/>
  <c r="BE408"/>
  <c r="BE495"/>
  <c r="BE497"/>
  <c r="BE516"/>
  <c r="BE535"/>
  <c r="BE690"/>
  <c r="BE695"/>
  <c r="BE850"/>
  <c r="BE866"/>
  <c r="BE933"/>
  <c r="BE1040"/>
  <c r="BE1076"/>
  <c r="BE1089"/>
  <c r="BE1131"/>
  <c r="BE1154"/>
  <c r="BE1185"/>
  <c r="BE1191"/>
  <c r="BE1213"/>
  <c r="BE1226"/>
  <c r="BE1231"/>
  <c r="BE1239"/>
  <c r="BE1243"/>
  <c r="BE1266"/>
  <c r="BE1298"/>
  <c r="BE1315"/>
  <c r="BE1317"/>
  <c r="BE1364"/>
  <c r="BE1374"/>
  <c r="BE1376"/>
  <c r="BE1378"/>
  <c r="BE1380"/>
  <c r="BE1397"/>
  <c r="BE1513"/>
  <c r="BE1529"/>
  <c r="BE1565"/>
  <c r="BE1568"/>
  <c r="BE1570"/>
  <c r="BE1583"/>
  <c r="BE1647"/>
  <c r="BE1688"/>
  <c r="BE1734"/>
  <c r="BE1735"/>
  <c r="BE1770"/>
  <c r="BE1826"/>
  <c r="BE1827"/>
  <c r="BE1857"/>
  <c r="BE1900"/>
  <c r="BE1932"/>
  <c r="BE1996"/>
  <c r="BE1998"/>
  <c r="BE2006"/>
  <c r="BE2047"/>
  <c r="BE2053"/>
  <c r="BE2074"/>
  <c r="BE2090"/>
  <c r="BE2188"/>
  <c r="BE2206"/>
  <c r="J92"/>
  <c r="BE208"/>
  <c r="BE219"/>
  <c r="BE229"/>
  <c r="BE257"/>
  <c r="BE268"/>
  <c r="BE286"/>
  <c r="BE387"/>
  <c r="BE396"/>
  <c r="BE420"/>
  <c r="BE425"/>
  <c r="BE586"/>
  <c r="BE807"/>
  <c r="BE842"/>
  <c r="BE984"/>
  <c r="BE1010"/>
  <c r="BE1029"/>
  <c r="BE1048"/>
  <c r="BE1065"/>
  <c r="BE1069"/>
  <c r="BE1071"/>
  <c r="BE1079"/>
  <c r="BE1085"/>
  <c r="BE1113"/>
  <c r="BE1187"/>
  <c r="BE1195"/>
  <c r="BE1245"/>
  <c r="BE1134"/>
  <c r="BE1137"/>
  <c r="BE1139"/>
  <c r="BE1142"/>
  <c r="BE1170"/>
  <c r="BE1222"/>
  <c r="BE1224"/>
  <c r="BE1310"/>
  <c r="BE1390"/>
  <c r="BE1393"/>
  <c r="BE1431"/>
  <c r="BE1467"/>
  <c r="BE1472"/>
  <c r="BE1474"/>
  <c r="BE1508"/>
  <c r="BE1545"/>
  <c r="BE1598"/>
  <c r="BE1640"/>
  <c r="BE1801"/>
  <c r="BE1806"/>
  <c r="BE1831"/>
  <c r="BE2035"/>
  <c r="BE2126"/>
  <c r="BE2128"/>
  <c r="BE2181"/>
  <c r="BE477"/>
  <c r="BE556"/>
  <c r="BE779"/>
  <c r="BE782"/>
  <c r="BE798"/>
  <c r="BE965"/>
  <c r="BE988"/>
  <c r="BE1067"/>
  <c r="BE1082"/>
  <c r="BE1119"/>
  <c r="BE1168"/>
  <c r="BE1183"/>
  <c r="BE1210"/>
  <c r="BE1318"/>
  <c r="BE1367"/>
  <c r="BE1401"/>
  <c r="BE1402"/>
  <c r="BE1414"/>
  <c r="BE1417"/>
  <c r="BE1421"/>
  <c r="BE1422"/>
  <c r="BE1426"/>
  <c r="BE1454"/>
  <c r="BE1459"/>
  <c r="BE1493"/>
  <c r="BE1523"/>
  <c r="BE1537"/>
  <c r="BE1552"/>
  <c r="BE1610"/>
  <c r="BE1614"/>
  <c r="BE1618"/>
  <c r="BE1625"/>
  <c r="BE1939"/>
  <c r="BE1980"/>
  <c r="BE2092"/>
  <c r="BE2110"/>
  <c r="BE2148"/>
  <c r="BE156"/>
  <c r="BE178"/>
  <c r="BE186"/>
  <c r="BE245"/>
  <c r="BE263"/>
  <c r="BE305"/>
  <c r="BE307"/>
  <c r="BE317"/>
  <c r="BE391"/>
  <c r="BE400"/>
  <c r="BE448"/>
  <c r="BE473"/>
  <c r="BE482"/>
  <c r="BE487"/>
  <c r="BE493"/>
  <c r="BE499"/>
  <c r="BE571"/>
  <c r="BE609"/>
  <c r="BE777"/>
  <c r="BE840"/>
  <c r="BE859"/>
  <c r="BE875"/>
  <c r="BE941"/>
  <c r="BE946"/>
  <c r="BE970"/>
  <c r="BE1014"/>
  <c r="BE1027"/>
  <c r="BE1097"/>
  <c r="BE1140"/>
  <c r="BE1223"/>
  <c r="BE1249"/>
  <c r="BE1269"/>
  <c r="BE1305"/>
  <c r="BE1353"/>
  <c r="BE1363"/>
  <c r="BE1388"/>
  <c r="BE1410"/>
  <c r="BE1413"/>
  <c r="BE1425"/>
  <c r="BE1443"/>
  <c r="BE1461"/>
  <c r="BE1465"/>
  <c r="BE1526"/>
  <c r="BE1679"/>
  <c r="BE1708"/>
  <c r="BE1771"/>
  <c r="BE1785"/>
  <c r="BE1798"/>
  <c r="BE1811"/>
  <c r="BE1835"/>
  <c r="BE1870"/>
  <c r="BE1877"/>
  <c r="BE1911"/>
  <c r="BE1913"/>
  <c r="BE2033"/>
  <c r="BE2041"/>
  <c r="BE2059"/>
  <c r="BE2064"/>
  <c r="BE2066"/>
  <c r="BE2072"/>
  <c r="BE2083"/>
  <c r="BE2131"/>
  <c r="BE2142"/>
  <c r="BE2147"/>
  <c r="BE2155"/>
  <c r="BE2202"/>
  <c i="3" r="J32"/>
  <c i="2" r="F34"/>
  <c i="1" r="BA95"/>
  <c i="2" r="F35"/>
  <c i="1" r="BB95"/>
  <c i="12" r="F35"/>
  <c i="1" r="BB106"/>
  <c i="13" r="F34"/>
  <c i="1" r="BA107"/>
  <c i="15" r="F35"/>
  <c i="1" r="BB109"/>
  <c i="16" r="J34"/>
  <c i="1" r="AW110"/>
  <c i="17" r="F37"/>
  <c i="1" r="BD111"/>
  <c i="18" r="F36"/>
  <c i="1" r="BC112"/>
  <c i="19" r="F34"/>
  <c i="1" r="BA113"/>
  <c i="3" r="F36"/>
  <c i="1" r="BA97"/>
  <c i="4" r="F36"/>
  <c i="1" r="BA98"/>
  <c i="4" r="J36"/>
  <c i="1" r="AW98"/>
  <c i="4" r="F37"/>
  <c i="1" r="BB98"/>
  <c i="5" r="F36"/>
  <c i="1" r="BA99"/>
  <c i="5" r="J36"/>
  <c i="1" r="AW99"/>
  <c i="5" r="F37"/>
  <c i="1" r="BB99"/>
  <c i="6" r="J36"/>
  <c i="1" r="AW100"/>
  <c i="6" r="F36"/>
  <c i="1" r="BA100"/>
  <c i="6" r="F39"/>
  <c i="1" r="BD100"/>
  <c i="7" r="J36"/>
  <c i="1" r="AW101"/>
  <c i="7" r="F37"/>
  <c i="1" r="BB101"/>
  <c i="8" r="F36"/>
  <c i="1" r="BA102"/>
  <c i="8" r="F37"/>
  <c i="1" r="BB102"/>
  <c i="9" r="J34"/>
  <c i="1" r="AW103"/>
  <c i="9" r="F35"/>
  <c i="1" r="BB103"/>
  <c i="10" r="F35"/>
  <c i="1" r="BB104"/>
  <c i="11" r="J34"/>
  <c i="1" r="AW105"/>
  <c i="12" r="F36"/>
  <c i="1" r="BC106"/>
  <c i="14" r="J34"/>
  <c i="1" r="AW108"/>
  <c i="15" r="F37"/>
  <c i="1" r="BD109"/>
  <c i="15" r="F36"/>
  <c i="1" r="BC109"/>
  <c i="17" r="J34"/>
  <c i="1" r="AW111"/>
  <c i="18" r="F34"/>
  <c i="1" r="BA112"/>
  <c i="18" r="F35"/>
  <c i="1" r="BB112"/>
  <c i="19" r="J34"/>
  <c i="1" r="AW113"/>
  <c i="5" r="F38"/>
  <c i="1" r="BC99"/>
  <c i="6" r="F37"/>
  <c i="1" r="BB100"/>
  <c i="6" r="F38"/>
  <c i="1" r="BC100"/>
  <c i="7" r="F36"/>
  <c i="1" r="BA101"/>
  <c i="7" r="F38"/>
  <c i="1" r="BC101"/>
  <c i="6" r="J32"/>
  <c i="7" r="F39"/>
  <c i="1" r="BD101"/>
  <c i="8" r="F39"/>
  <c i="1" r="BD102"/>
  <c i="7" r="J32"/>
  <c i="9" r="F34"/>
  <c i="1" r="BA103"/>
  <c i="9" r="F37"/>
  <c i="1" r="BD103"/>
  <c i="10" r="F34"/>
  <c i="1" r="BA104"/>
  <c i="10" r="J34"/>
  <c i="1" r="AW104"/>
  <c i="10" r="F37"/>
  <c i="1" r="BD104"/>
  <c i="11" r="F36"/>
  <c i="1" r="BC105"/>
  <c i="12" r="F37"/>
  <c i="1" r="BD106"/>
  <c i="14" r="F35"/>
  <c i="1" r="BB108"/>
  <c i="16" r="F36"/>
  <c i="1" r="BC110"/>
  <c i="17" r="F34"/>
  <c i="1" r="BA111"/>
  <c i="18" r="F37"/>
  <c i="1" r="BD112"/>
  <c i="18" r="J34"/>
  <c i="1" r="AW112"/>
  <c i="19" r="F36"/>
  <c i="1" r="BC113"/>
  <c i="2" r="J34"/>
  <c i="1" r="AW95"/>
  <c i="11" r="F37"/>
  <c i="1" r="BD105"/>
  <c i="13" r="F37"/>
  <c i="1" r="BD107"/>
  <c i="14" r="F36"/>
  <c i="1" r="BC108"/>
  <c i="2" r="F36"/>
  <c i="1" r="BC95"/>
  <c i="12" r="F34"/>
  <c i="1" r="BA106"/>
  <c i="13" r="J34"/>
  <c i="1" r="AW107"/>
  <c i="15" r="J34"/>
  <c i="1" r="AW109"/>
  <c i="16" r="F35"/>
  <c i="1" r="BB110"/>
  <c i="17" r="F35"/>
  <c i="1" r="BB111"/>
  <c i="19" r="F35"/>
  <c i="1" r="BB113"/>
  <c r="AS94"/>
  <c i="3" r="F38"/>
  <c i="1" r="BC97"/>
  <c i="3" r="J36"/>
  <c i="1" r="AW97"/>
  <c i="3" r="F37"/>
  <c i="1" r="BB97"/>
  <c i="3" r="F39"/>
  <c i="1" r="BD97"/>
  <c i="4" r="F38"/>
  <c i="1" r="BC98"/>
  <c i="4" r="F39"/>
  <c i="1" r="BD98"/>
  <c i="5" r="F39"/>
  <c i="1" r="BD99"/>
  <c i="8" r="J36"/>
  <c i="1" r="AW102"/>
  <c i="8" r="F38"/>
  <c i="1" r="BC102"/>
  <c i="9" r="F36"/>
  <c i="1" r="BC103"/>
  <c i="10" r="F36"/>
  <c i="1" r="BC104"/>
  <c i="11" r="F34"/>
  <c i="1" r="BA105"/>
  <c i="12" r="J34"/>
  <c i="1" r="AW106"/>
  <c i="13" r="F35"/>
  <c i="1" r="BB107"/>
  <c i="15" r="F34"/>
  <c i="1" r="BA109"/>
  <c i="16" r="F34"/>
  <c i="1" r="BA110"/>
  <c i="2" r="F37"/>
  <c i="1" r="BD95"/>
  <c i="11" r="F35"/>
  <c i="1" r="BB105"/>
  <c i="14" r="F34"/>
  <c i="1" r="BA108"/>
  <c i="14" r="F37"/>
  <c i="1" r="BD108"/>
  <c i="16" r="F37"/>
  <c i="1" r="BD110"/>
  <c i="17" r="F36"/>
  <c i="1" r="BC111"/>
  <c i="19" r="F37"/>
  <c i="1" r="BD113"/>
  <c i="19" l="1" r="R124"/>
  <c r="R123"/>
  <c r="T124"/>
  <c r="T123"/>
  <c i="4" r="P134"/>
  <c i="17" r="R217"/>
  <c r="R125"/>
  <c i="11" r="P418"/>
  <c i="6" r="P123"/>
  <c i="1" r="AU100"/>
  <c i="2" r="T144"/>
  <c r="P1083"/>
  <c i="12" r="P124"/>
  <c i="1" r="AU106"/>
  <c i="2" r="P1940"/>
  <c i="4" r="BK165"/>
  <c r="J165"/>
  <c r="J105"/>
  <c i="17" r="P125"/>
  <c i="1" r="AU111"/>
  <c i="11" r="R130"/>
  <c r="T130"/>
  <c r="T129"/>
  <c i="9" r="T152"/>
  <c r="T126"/>
  <c i="4" r="T134"/>
  <c i="2" r="R1940"/>
  <c r="BK144"/>
  <c r="J144"/>
  <c r="J97"/>
  <c i="5" r="R173"/>
  <c r="R127"/>
  <c i="4" r="T165"/>
  <c i="9" r="P152"/>
  <c r="P126"/>
  <c i="1" r="AU103"/>
  <c i="2" r="R1083"/>
  <c r="R143"/>
  <c i="19" r="P124"/>
  <c r="P123"/>
  <c i="1" r="AU113"/>
  <c i="8" r="P129"/>
  <c i="1" r="AU102"/>
  <c i="2" r="T1083"/>
  <c i="14" r="BK122"/>
  <c r="BK121"/>
  <c r="J121"/>
  <c i="10" r="BK123"/>
  <c r="J123"/>
  <c r="J97"/>
  <c i="5" r="T173"/>
  <c r="T127"/>
  <c i="9" r="R152"/>
  <c r="R126"/>
  <c i="8" r="R159"/>
  <c r="R129"/>
  <c i="16" r="R123"/>
  <c r="R122"/>
  <c i="2" r="BK1940"/>
  <c r="J1940"/>
  <c r="J117"/>
  <c i="12" r="R125"/>
  <c r="R124"/>
  <c i="2" r="T1940"/>
  <c i="11" r="R418"/>
  <c i="8" r="T159"/>
  <c r="T129"/>
  <c i="15" r="P126"/>
  <c r="P125"/>
  <c i="1" r="AU109"/>
  <c i="11" r="P130"/>
  <c r="P129"/>
  <c i="1" r="AU105"/>
  <c i="6" r="T123"/>
  <c i="12" r="T125"/>
  <c r="T124"/>
  <c i="4" r="P165"/>
  <c r="R134"/>
  <c r="R133"/>
  <c i="2" r="P144"/>
  <c r="P143"/>
  <c i="1" r="AU95"/>
  <c r="AG97"/>
  <c i="9" r="BK127"/>
  <c r="J127"/>
  <c r="J97"/>
  <c i="15" r="BK222"/>
  <c r="J222"/>
  <c r="J104"/>
  <c i="11" r="BK418"/>
  <c r="J418"/>
  <c r="J105"/>
  <c i="17" r="BK239"/>
  <c r="J239"/>
  <c r="J104"/>
  <c i="19" r="BK124"/>
  <c r="J124"/>
  <c r="J97"/>
  <c i="17" r="BK125"/>
  <c r="J125"/>
  <c r="J96"/>
  <c i="16" r="BK122"/>
  <c r="J122"/>
  <c r="J96"/>
  <c i="15" r="BK125"/>
  <c r="J125"/>
  <c r="J96"/>
  <c i="13" r="J121"/>
  <c r="J97"/>
  <c i="12" r="BK124"/>
  <c r="J124"/>
  <c r="J125"/>
  <c r="J97"/>
  <c i="11" r="BK129"/>
  <c r="J129"/>
  <c r="J96"/>
  <c i="8" r="BK129"/>
  <c r="J129"/>
  <c r="J98"/>
  <c i="1" r="AG101"/>
  <c r="AG100"/>
  <c i="5" r="BK127"/>
  <c r="J127"/>
  <c i="4" r="J134"/>
  <c r="J99"/>
  <c i="2" r="J33"/>
  <c i="1" r="AV95"/>
  <c r="AT95"/>
  <c i="4" r="J35"/>
  <c i="1" r="AV98"/>
  <c r="AT98"/>
  <c i="5" r="J32"/>
  <c i="1" r="AG99"/>
  <c i="6" r="F35"/>
  <c i="1" r="AZ100"/>
  <c i="6" r="J35"/>
  <c i="1" r="AV100"/>
  <c r="AT100"/>
  <c r="AN100"/>
  <c i="7" r="J35"/>
  <c i="1" r="AV101"/>
  <c r="AT101"/>
  <c r="AN101"/>
  <c i="9" r="F33"/>
  <c i="1" r="AZ103"/>
  <c i="12" r="J30"/>
  <c i="1" r="AG106"/>
  <c i="13" r="J33"/>
  <c i="1" r="AV107"/>
  <c r="AT107"/>
  <c i="14" r="J33"/>
  <c i="1" r="AV108"/>
  <c r="AT108"/>
  <c i="18" r="J33"/>
  <c i="1" r="AV112"/>
  <c r="AT112"/>
  <c i="18" r="F33"/>
  <c i="1" r="AZ112"/>
  <c i="18" r="J30"/>
  <c i="1" r="AG112"/>
  <c i="19" r="J33"/>
  <c i="1" r="AV113"/>
  <c r="AT113"/>
  <c i="19" r="F33"/>
  <c i="1" r="AZ113"/>
  <c i="3" r="F35"/>
  <c i="1" r="AZ97"/>
  <c i="7" r="F35"/>
  <c i="1" r="AZ101"/>
  <c i="10" r="J33"/>
  <c i="1" r="AV104"/>
  <c r="AT104"/>
  <c i="10" r="F33"/>
  <c i="1" r="AZ104"/>
  <c i="12" r="J33"/>
  <c i="1" r="AV106"/>
  <c r="AT106"/>
  <c i="13" r="J30"/>
  <c i="1" r="AG107"/>
  <c i="14" r="F33"/>
  <c i="1" r="AZ108"/>
  <c i="17" r="F33"/>
  <c i="1" r="AZ111"/>
  <c i="5" r="J35"/>
  <c i="1" r="AV99"/>
  <c r="AT99"/>
  <c r="BD96"/>
  <c r="BA96"/>
  <c r="AW96"/>
  <c r="BC96"/>
  <c r="AY96"/>
  <c r="BB96"/>
  <c r="AX96"/>
  <c i="9" r="J33"/>
  <c i="1" r="AV103"/>
  <c r="AT103"/>
  <c i="12" r="F33"/>
  <c i="1" r="AZ106"/>
  <c i="13" r="F33"/>
  <c i="1" r="AZ107"/>
  <c i="15" r="J33"/>
  <c i="1" r="AV109"/>
  <c r="AT109"/>
  <c i="15" r="F33"/>
  <c i="1" r="AZ109"/>
  <c i="16" r="F33"/>
  <c i="1" r="AZ110"/>
  <c i="2" r="F33"/>
  <c i="1" r="AZ95"/>
  <c i="14" r="J30"/>
  <c i="1" r="AG108"/>
  <c i="3" r="J35"/>
  <c i="1" r="AV97"/>
  <c r="AT97"/>
  <c r="AN97"/>
  <c i="8" r="J35"/>
  <c i="1" r="AV102"/>
  <c r="AT102"/>
  <c i="11" r="J33"/>
  <c i="1" r="AV105"/>
  <c r="AT105"/>
  <c i="16" r="J33"/>
  <c i="1" r="AV110"/>
  <c r="AT110"/>
  <c i="4" r="F35"/>
  <c i="1" r="AZ98"/>
  <c i="5" r="F35"/>
  <c i="1" r="AZ99"/>
  <c i="8" r="F35"/>
  <c i="1" r="AZ102"/>
  <c i="11" r="F33"/>
  <c i="1" r="AZ105"/>
  <c i="17" r="J33"/>
  <c i="1" r="AV111"/>
  <c r="AT111"/>
  <c i="11" l="1" r="R129"/>
  <c i="4" r="T133"/>
  <c i="2" r="T143"/>
  <c i="4" r="P133"/>
  <c i="1" r="AU98"/>
  <c i="2" r="BK143"/>
  <c r="J143"/>
  <c r="J96"/>
  <c i="4" r="BK133"/>
  <c r="J133"/>
  <c r="J98"/>
  <c i="14" r="J96"/>
  <c r="J122"/>
  <c r="J97"/>
  <c i="10" r="BK122"/>
  <c r="J122"/>
  <c i="19" r="BK123"/>
  <c r="J123"/>
  <c i="9" r="BK126"/>
  <c r="J126"/>
  <c i="1" r="AN112"/>
  <c i="18" r="J39"/>
  <c i="1" r="AN107"/>
  <c i="14" r="J39"/>
  <c i="1" r="AN106"/>
  <c i="12" r="J96"/>
  <c i="13" r="J39"/>
  <c i="12" r="J39"/>
  <c i="7" r="J41"/>
  <c i="1" r="AN99"/>
  <c i="6" r="J41"/>
  <c i="5" r="J98"/>
  <c r="J41"/>
  <c i="3" r="J41"/>
  <c i="1" r="AN108"/>
  <c r="AU96"/>
  <c i="10" r="J30"/>
  <c i="1" r="AG104"/>
  <c i="17" r="J30"/>
  <c i="1" r="AG111"/>
  <c r="AN111"/>
  <c i="9" r="J30"/>
  <c i="1" r="AG103"/>
  <c i="16" r="J30"/>
  <c i="1" r="AG110"/>
  <c r="AN110"/>
  <c r="BA94"/>
  <c r="AW94"/>
  <c r="AK30"/>
  <c i="11" r="J30"/>
  <c i="1" r="AG105"/>
  <c r="AN105"/>
  <c r="BD94"/>
  <c r="W33"/>
  <c i="19" r="J30"/>
  <c i="1" r="AG113"/>
  <c r="AZ96"/>
  <c r="AV96"/>
  <c r="AT96"/>
  <c i="15" r="J30"/>
  <c i="1" r="AG109"/>
  <c r="AN109"/>
  <c r="BC94"/>
  <c r="AY94"/>
  <c i="8" r="J32"/>
  <c i="1" r="AG102"/>
  <c r="AN102"/>
  <c r="BB94"/>
  <c r="W31"/>
  <c i="19" l="1" r="J39"/>
  <c i="9" r="J39"/>
  <c i="10" r="J39"/>
  <c r="J96"/>
  <c i="9" r="J96"/>
  <c i="19" r="J96"/>
  <c i="17" r="J39"/>
  <c i="16" r="J39"/>
  <c i="15" r="J39"/>
  <c i="11" r="J39"/>
  <c i="8" r="J41"/>
  <c i="1" r="AN113"/>
  <c r="AN104"/>
  <c r="AN103"/>
  <c i="2" r="J30"/>
  <c i="1" r="AG95"/>
  <c r="AN95"/>
  <c r="W30"/>
  <c r="AZ94"/>
  <c r="W29"/>
  <c r="AU94"/>
  <c r="W32"/>
  <c i="4" r="J32"/>
  <c i="1" r="AG98"/>
  <c r="AN98"/>
  <c r="AX94"/>
  <c i="2" l="1" r="J39"/>
  <c i="4" r="J41"/>
  <c i="1" r="AG96"/>
  <c r="AV94"/>
  <c r="AK29"/>
  <c l="1" r="AN96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<sst xmlns="http://schemas.openxmlformats.org/spreadsheetml/2006/main">
  <si>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</si>
  <si>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</si>
  <si>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</si>
  <si>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</si>
  <si>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</si>
  <si>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{23860e85-0eec-4e17-92c3-a3397aa2c6c6}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</si>
  <si>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</si>
  <si>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</si>
  <si>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</si>
  <si>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</si>
  <si>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</si>
  <si>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</si>
  <si>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</si>
  <si>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</si>
  <si>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</si>
  <si>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</si>
  <si>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</si>
  <si>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Náchod - Výstavba objektu pro zřízení dětské skupiny v nemocnici Náchodě</t>
  </si>
  <si>
    <t>KSO:</t>
  </si>
  <si>
    <t>CC-CZ:</t>
  </si>
  <si>
    <t>Místo:</t>
  </si>
  <si>
    <t>Náchod</t>
  </si>
  <si>
    <t>Datum:</t>
  </si>
  <si>
    <t>30. 9. 2024</t>
  </si>
  <si>
    <t>Zadavatel:</t>
  </si>
  <si>
    <t>IČ:</t>
  </si>
  <si>
    <t>Královéhradecký kraj, Pivovarské náměstí 1245, 500</t>
  </si>
  <si>
    <t>DIČ:</t>
  </si>
  <si>
    <t>Uchazeč:</t>
  </si>
  <si>
    <t>Vyplň údaj</t>
  </si>
  <si>
    <t>Projektant:</t>
  </si>
  <si>
    <t>PRISPO s.r.o. Polská 375, 547 01 Náchod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</si>
  <si>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</si>
  <si>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</si>
  <si>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</si>
  <si>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</si>
  <si>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</si>
  <si>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</si>
  <si>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</si>
  <si>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</si>
  <si>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</si>
  <si>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</si>
  <si>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</si>
  <si>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</si>
  <si>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</si>
  <si>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</si>
  <si>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</si>
  <si>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</si>
  <si>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</si>
  <si>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</si>
  <si>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</si>
  <si>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</si>
  <si>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</si>
  <si>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</si>
  <si>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</si>
  <si>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</si>
  <si>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</si>
  <si>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</si>
  <si>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</si>
  <si>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</si>
  <si>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</si>
  <si>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</si>
  <si>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</si>
  <si>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</si>
  <si>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</si>
  <si>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</si>
  <si>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</si>
  <si>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</si>
  <si>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</si>
  <si>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</si>
  <si>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</si>
  <si>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</si>
  <si>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</si>
  <si>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</si>
  <si>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</si>
  <si>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</si>
  <si>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</si>
  <si>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</si>
  <si>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</si>
  <si>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</si>
  <si>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</si>
  <si>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Architektonicko stavební část</t>
  </si>
  <si>
    <t>STA</t>
  </si>
  <si>
    <t>1</t>
  </si>
  <si>
    <t>{9379fa6c-c2b2-43b6-babd-75b2e337c9ea}</t>
  </si>
  <si>
    <t>2</t>
  </si>
  <si>
    <t>D.1.4</t>
  </si>
  <si>
    <t>TPS</t>
  </si>
  <si>
    <t>{2c838b00-9275-41cc-abfb-33e9eda0fc25}</t>
  </si>
  <si>
    <t>D.1.4.1</t>
  </si>
  <si>
    <t>UT</t>
  </si>
  <si>
    <t>Soupis</t>
  </si>
  <si>
    <t>{24189af7-6d6e-48a3-b41a-ce2ecb8aa19e}</t>
  </si>
  <si>
    <t>D.1.4.2</t>
  </si>
  <si>
    <t>VZT</t>
  </si>
  <si>
    <t>{cb1c72bb-e576-4b6e-bcd5-aef617116bcf}</t>
  </si>
  <si>
    <t>D.1.4.3</t>
  </si>
  <si>
    <t>Silnoproud</t>
  </si>
  <si>
    <t>{95e54381-8750-4c9e-8630-58e962c2d495}</t>
  </si>
  <si>
    <t>D.1.4.4</t>
  </si>
  <si>
    <t>FVE</t>
  </si>
  <si>
    <t>{7fae7380-6279-408f-a0a8-9f44fe815e91}</t>
  </si>
  <si>
    <t>D.1.4.5</t>
  </si>
  <si>
    <t>Slaboproud</t>
  </si>
  <si>
    <t>{531e76ab-044a-4707-baaa-4c72d68cc0d3}</t>
  </si>
  <si>
    <t>D.1.4.6</t>
  </si>
  <si>
    <t>ZTI</t>
  </si>
  <si>
    <t>{e5eb73a4-10d4-4366-ac11-82e7733e7183}</t>
  </si>
  <si>
    <t>SO 02.1</t>
  </si>
  <si>
    <t>Pergoly PR 01, PR 02</t>
  </si>
  <si>
    <t>{778e1329-0222-4209-aca2-b08f3a949722}</t>
  </si>
  <si>
    <t>SO 02.2</t>
  </si>
  <si>
    <t>Opěrné zdi</t>
  </si>
  <si>
    <t>{8ad1d464-bc68-400d-84ea-ae66fbcc7314}</t>
  </si>
  <si>
    <t>SO 02.3</t>
  </si>
  <si>
    <t>Zpevněné plochy, schodiště, zábradlí</t>
  </si>
  <si>
    <t>{32c41fad-1db7-43ed-b566-47c7e3042b45}</t>
  </si>
  <si>
    <t>SO 03</t>
  </si>
  <si>
    <t>Oplocení</t>
  </si>
  <si>
    <t>{2304a148-a1c5-4674-a1cf-929631e7e827}</t>
  </si>
  <si>
    <t>SO 05</t>
  </si>
  <si>
    <t>sadové úpravy</t>
  </si>
  <si>
    <t>{91b49895-7bfb-4595-9232-b495eb1fc687}</t>
  </si>
  <si>
    <t>IO 01</t>
  </si>
  <si>
    <t>kanalizační přípojka</t>
  </si>
  <si>
    <t>{6237e81f-2ebc-4d94-9062-a29281929d21}</t>
  </si>
  <si>
    <t>IO 02</t>
  </si>
  <si>
    <t>vodovodní přípojka</t>
  </si>
  <si>
    <t>{90505f9d-22bd-42dd-a835-22ce4174fe2b}</t>
  </si>
  <si>
    <t>IO 03</t>
  </si>
  <si>
    <t>dešťová kanalizace</t>
  </si>
  <si>
    <t>{d20a507e-9577-4d08-be57-d8a41eb4ab40}</t>
  </si>
  <si>
    <t>IO 07</t>
  </si>
  <si>
    <t>Přeložka sítí</t>
  </si>
  <si>
    <t>{e9f8d66c-56ce-4097-86fc-4b0ad2bb0aab}</t>
  </si>
  <si>
    <t>Vybav</t>
  </si>
  <si>
    <t>Vybavení venkovní a vnitřní</t>
  </si>
  <si>
    <t>{9d9e479d-259c-4f32-bea4-f8b12b3c323b}</t>
  </si>
  <si>
    <t>VRN</t>
  </si>
  <si>
    <t>Vedlejší rozpočtové náklady</t>
  </si>
  <si>
    <t>{16c3bd5b-c694-44e8-989d-1fb643f61aaf}</t>
  </si>
  <si>
    <t>KRYCÍ LIST SOUPISU PRACÍ</t>
  </si>
  <si>
    <t>Objekt:</t>
  </si>
  <si>
    <t>SO 01 - Architektonicko stavební část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</si>
  <si>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</si>
  <si>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</si>
  <si>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</si>
  <si>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</si>
  <si>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</si>
  <si>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</si>
  <si>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</si>
  <si>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</si>
  <si>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</si>
  <si>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</si>
  <si>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</si>
  <si>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</si>
  <si>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</si>
  <si>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</si>
  <si>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</si>
  <si>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</si>
  <si>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</si>
  <si>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</si>
  <si>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</si>
  <si>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</si>
  <si>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</si>
  <si>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</si>
  <si>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</si>
  <si>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</si>
  <si>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</si>
  <si>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</si>
  <si>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>M - Práce a dodávky M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</si>
  <si>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</si>
  <si>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</si>
  <si>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</si>
  <si>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</si>
  <si>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</si>
  <si>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</si>
  <si>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</si>
  <si>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</si>
  <si>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</si>
  <si>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</si>
  <si>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</si>
  <si>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</si>
  <si>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</si>
  <si>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</si>
  <si>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</si>
  <si>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</si>
  <si>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</si>
  <si>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</si>
  <si>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</si>
  <si>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</si>
  <si>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</si>
  <si>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</si>
  <si>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</si>
  <si>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</si>
  <si>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</si>
  <si>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plochy do 500 m2 tl vrstvy přes 200 do 250 mm strojně</t>
  </si>
  <si>
    <t>m2</t>
  </si>
  <si>
    <t>CS ÚRS 2024 02</t>
  </si>
  <si>
    <t>4</t>
  </si>
  <si>
    <t>1644924632</t>
  </si>
  <si>
    <t>VV</t>
  </si>
  <si>
    <t>"plocha objektu"424</t>
  </si>
  <si>
    <t>"bezprostřední okolí objektu 1,5 m od líce"250</t>
  </si>
  <si>
    <t>Součet</t>
  </si>
  <si>
    <t>122251104</t>
  </si>
  <si>
    <t>Odkopávky a prokopávky nezapažené v hornině třídy těžitelnosti I skupiny 3 objem do 500 m3 strojně</t>
  </si>
  <si>
    <t>m3</t>
  </si>
  <si>
    <t>-195739617</t>
  </si>
  <si>
    <t>"Odkopávky po zemní pláň rovná část"315,9*0,75</t>
  </si>
  <si>
    <t>"Odkopávky po zemní pláň část ve svahu"24,951*5,4</t>
  </si>
  <si>
    <t>Mezisoučet</t>
  </si>
  <si>
    <t>3</t>
  </si>
  <si>
    <t>"překop 10%"371,611*0,1</t>
  </si>
  <si>
    <t>132251102</t>
  </si>
  <si>
    <t>Hloubení rýh nezapažených š do 800 mm v hornině třídy těžitelnosti I skupiny 3 objem do 50 m3 strojně</t>
  </si>
  <si>
    <t>169638152</t>
  </si>
  <si>
    <t>"rýhy nejméně hlubokých základů - délka základů x profil výkopu"(7,5+7,5+20,875+6+9,4+7,1+4,48+4+2,5+8)*1</t>
  </si>
  <si>
    <t>"rýhy ve střední části - délka základů x profil výkopu"(19,7+4,1+7,8+8,8+2,5+4)*2,26</t>
  </si>
  <si>
    <t>"rýha v nejhlubší části základů - délka základů x profil výkopu"(5,9+5,9+5,9)*4,95</t>
  </si>
  <si>
    <t>"rýha v čelní nejhlubší části"14,95*1,21</t>
  </si>
  <si>
    <t>162251102</t>
  </si>
  <si>
    <t>Vodorovné přemístění přes 20 do 50 m výkopku/sypaniny z horniny třídy těžitelnosti I skupiny 1 až 3</t>
  </si>
  <si>
    <t>-2044171358</t>
  </si>
  <si>
    <t>"ornice"674*0,2</t>
  </si>
  <si>
    <t>"podorničí"408,821+289,054</t>
  </si>
  <si>
    <t>"podorničí přemístění k zásypům"155,5</t>
  </si>
  <si>
    <t>5</t>
  </si>
  <si>
    <t>162751117</t>
  </si>
  <si>
    <t>Vodorovné přemístění přes 9 000 do 10000 m výkopku/sypaniny z horniny třídy těžitelnosti I skupiny 1 až 3</t>
  </si>
  <si>
    <t>-1443221807</t>
  </si>
  <si>
    <t>"odpočet podorničí použitých k opětovným zásypům"-305,5</t>
  </si>
  <si>
    <t>6</t>
  </si>
  <si>
    <t>162751119</t>
  </si>
  <si>
    <t>Příplatek k vodorovnému přemístění výkopku/sypaniny z horniny třídy těžitelnosti I skupiny 1 až 3 ZKD 1000 m přes 10000 m</t>
  </si>
  <si>
    <t>-569830774</t>
  </si>
  <si>
    <t>392,375*5</t>
  </si>
  <si>
    <t>7</t>
  </si>
  <si>
    <t>167151111</t>
  </si>
  <si>
    <t>Nakládání výkopku z hornin třídy těžitelnosti I skupiny 1 až 3 přes 100 m3</t>
  </si>
  <si>
    <t>-1941274225</t>
  </si>
  <si>
    <t>"nakládání poorniční zeminy pro odvoz na skládku</t>
  </si>
  <si>
    <t>"podorničí - k zásypům"305,5</t>
  </si>
  <si>
    <t>"podorničí - na sládku"(408,821+289,054)-305,5</t>
  </si>
  <si>
    <t>8</t>
  </si>
  <si>
    <t>171201231</t>
  </si>
  <si>
    <t>Poplatek za uložení zeminy a kamení na recyklační skládce (skládkovné) kód odpadu 17 05 04</t>
  </si>
  <si>
    <t>t</t>
  </si>
  <si>
    <t>1635122548</t>
  </si>
  <si>
    <t>"předpokládaná objemová hmotnost zeminy = 2,2 T/m3"</t>
  </si>
  <si>
    <t>"podorničí - uložení na skládku"(408,821+289,054-305,5)*2,2</t>
  </si>
  <si>
    <t>9</t>
  </si>
  <si>
    <t>171251201</t>
  </si>
  <si>
    <t>Uložení sypaniny na skládky nebo meziskládky</t>
  </si>
  <si>
    <t>-1834839216</t>
  </si>
  <si>
    <t>"podorničí - uložení na mezideponii"408,821+289,054</t>
  </si>
  <si>
    <t>"podorničí - uložení na skládku"408,821+289,054-305,5</t>
  </si>
  <si>
    <t>10</t>
  </si>
  <si>
    <t>174151101</t>
  </si>
  <si>
    <t>Zásyp jam, šachet rýh nebo kolem objektů sypaninou se zhutněním</t>
  </si>
  <si>
    <t>-1975887764</t>
  </si>
  <si>
    <t>"Obsyp kolem základových rýh z vnějšku objektu"</t>
  </si>
  <si>
    <t>311/2</t>
  </si>
  <si>
    <t>"dorovnání kolem objeku" 150</t>
  </si>
  <si>
    <t>11</t>
  </si>
  <si>
    <t>181951112</t>
  </si>
  <si>
    <t>Úprava pláně v hornině třídy těžitelnosti I skupiny 1 až 3 se zhutněním strojně</t>
  </si>
  <si>
    <t>-1772879665</t>
  </si>
  <si>
    <t>"úprava pláně zhutněním a urovnáním do předepsaného profilu v ploše mezi základovými pasy"</t>
  </si>
  <si>
    <t>163,3+16,39+38,93+81,94+27,13</t>
  </si>
  <si>
    <t>Zakládání</t>
  </si>
  <si>
    <t>212572121</t>
  </si>
  <si>
    <t>Lože pro trativody z kameniva drobného těženého</t>
  </si>
  <si>
    <t>488446123</t>
  </si>
  <si>
    <t>"D.1.4.1.3 Kanalizace základy"</t>
  </si>
  <si>
    <t>"radonová drenáž 80"</t>
  </si>
  <si>
    <t>(5+18+18+18+7,8+7,8+7,8+7,8+7,8)*0,07</t>
  </si>
  <si>
    <t>"radonová drenáž 160"</t>
  </si>
  <si>
    <t>19,75*0,07</t>
  </si>
  <si>
    <t>13</t>
  </si>
  <si>
    <t>212755213</t>
  </si>
  <si>
    <t>Trativody z drenážních trubek plastových flexibilních D 80 mm bez lože</t>
  </si>
  <si>
    <t>m</t>
  </si>
  <si>
    <t>246086640</t>
  </si>
  <si>
    <t>"radonová drenáž"</t>
  </si>
  <si>
    <t>5+18+18+18+7,8+7,8+7,8+7,8+7,8</t>
  </si>
  <si>
    <t>14</t>
  </si>
  <si>
    <t>212755216</t>
  </si>
  <si>
    <t>Trativody z drenážních trubek plastových flexibilních D 160 mm bez lože</t>
  </si>
  <si>
    <t>-1554346202</t>
  </si>
  <si>
    <t>19,75</t>
  </si>
  <si>
    <t>15</t>
  </si>
  <si>
    <t>218121113</t>
  </si>
  <si>
    <t>Odvětrání radonu svislé z plastových trubek DN přes 125 do 160 mm</t>
  </si>
  <si>
    <t>-1851803154</t>
  </si>
  <si>
    <t>"odvětrání radonu svislé"</t>
  </si>
  <si>
    <t>5,2*2</t>
  </si>
  <si>
    <t>16</t>
  </si>
  <si>
    <t>72127R</t>
  </si>
  <si>
    <t>Hlavice ventilační polypropylen PP DN 160</t>
  </si>
  <si>
    <t>kus</t>
  </si>
  <si>
    <t>R- položka</t>
  </si>
  <si>
    <t>1169677290</t>
  </si>
  <si>
    <t>"odvětrání radonu nad střechu" 2</t>
  </si>
  <si>
    <t>17</t>
  </si>
  <si>
    <t>213141111</t>
  </si>
  <si>
    <t>Zřízení vrstvy z geotextilie v rovině nebo ve sklonu do 1:5 š do 3 m</t>
  </si>
  <si>
    <t>1667727202</t>
  </si>
  <si>
    <t>"ochrana základové desky před klimatickými podmínkami po vylití základové desky"424</t>
  </si>
  <si>
    <t>"překrývání 10%"424*0,1</t>
  </si>
  <si>
    <t>18</t>
  </si>
  <si>
    <t>M</t>
  </si>
  <si>
    <t>69311080</t>
  </si>
  <si>
    <t>geotextilie netkaná separační, ochranná, filtrační, drenážní PES 200g/m2</t>
  </si>
  <si>
    <t>1936451860</t>
  </si>
  <si>
    <t>466,4*1,1845 "Přepočtené koeficientem množství</t>
  </si>
  <si>
    <t>19</t>
  </si>
  <si>
    <t>213311113</t>
  </si>
  <si>
    <t>Polštáře zhutněné pod základy z kameniva drceného frakce 16 až 63 mm</t>
  </si>
  <si>
    <t>1967960726</t>
  </si>
  <si>
    <t>"plocha polštáře pod základovými pasy x tl. podsypu"85,62*0,3</t>
  </si>
  <si>
    <t>20</t>
  </si>
  <si>
    <t>271532211</t>
  </si>
  <si>
    <t>Podsyp pod základové konstrukce se zhutněním z hrubého kameniva frakce 32 až 63 mm</t>
  </si>
  <si>
    <t>-1749630668</t>
  </si>
  <si>
    <t>"štěrk 32/63 mezi základovými pasy zhutněn válcováním bez vibrací"</t>
  </si>
  <si>
    <t>(163,3+16,39+38,93+29,84+81,94+27,13)*0,32</t>
  </si>
  <si>
    <t>271532212</t>
  </si>
  <si>
    <t>Podsyp pod základové konstrukce se zhutněním z hrubého kameniva frakce 16 až 32 mm</t>
  </si>
  <si>
    <t>2035341796</t>
  </si>
  <si>
    <t>"podsyp štrěrkem 16/32"</t>
  </si>
  <si>
    <t>"délka mezi základy x profil podsypu"</t>
  </si>
  <si>
    <t>(1,7+1,5+2,45+9)*2,72</t>
  </si>
  <si>
    <t>22</t>
  </si>
  <si>
    <t>271922211</t>
  </si>
  <si>
    <t>Podsyp pod základové konstrukce se zhutněním z betonového recyklátu</t>
  </si>
  <si>
    <t>-2841415</t>
  </si>
  <si>
    <t>"podsyp bertonovým recyklátem"</t>
  </si>
  <si>
    <t>(1,7+1,5+2,45+9)*5,37</t>
  </si>
  <si>
    <t>"Obsyp kolem základových rýh zevnitř objektu"</t>
  </si>
  <si>
    <t>23</t>
  </si>
  <si>
    <t>273321511</t>
  </si>
  <si>
    <t>Základové desky ze ŽB bez zvýšených nároků na prostředí tř. C 25/30</t>
  </si>
  <si>
    <t>880801493</t>
  </si>
  <si>
    <t>"beton základové desky"424*0,3-(8,67+9,1)*2,15*0,3</t>
  </si>
  <si>
    <t>"ztratné -prolití betonu mezi mezerovitost podkladního kameniva 3%"424*0,03</t>
  </si>
  <si>
    <t>"ztratné - beton pro náběh čerpadla"0,5</t>
  </si>
  <si>
    <t>24</t>
  </si>
  <si>
    <t>273351121</t>
  </si>
  <si>
    <t>Zřízení bednění základových desek</t>
  </si>
  <si>
    <t>-1055637782</t>
  </si>
  <si>
    <t>"obvod desky x šířka bednění"105*0,35</t>
  </si>
  <si>
    <t>25</t>
  </si>
  <si>
    <t>273351122</t>
  </si>
  <si>
    <t>Odstranění bednění základových desek</t>
  </si>
  <si>
    <t>865940634</t>
  </si>
  <si>
    <t>26</t>
  </si>
  <si>
    <t>273362021</t>
  </si>
  <si>
    <t>Výztuž základových desek svařovanými sítěmi Kari</t>
  </si>
  <si>
    <t>-1377200594</t>
  </si>
  <si>
    <t>"vyztužení základové desky" 128,958*120/1000</t>
  </si>
  <si>
    <t>27</t>
  </si>
  <si>
    <t>56284722</t>
  </si>
  <si>
    <t>distanční lišta z umělé hmoty k pokládání výztuže 50 mm</t>
  </si>
  <si>
    <t>-1016130224</t>
  </si>
  <si>
    <t>28</t>
  </si>
  <si>
    <t>56284746</t>
  </si>
  <si>
    <t>distanční kroužek pro výztuž 30mm</t>
  </si>
  <si>
    <t>100 kus</t>
  </si>
  <si>
    <t>1040198921</t>
  </si>
  <si>
    <t>"obvod vyztužený do boku v m2 x 10 ks na m2 / 100</t>
  </si>
  <si>
    <t>(23,9*0,5)*10/100</t>
  </si>
  <si>
    <t>29</t>
  </si>
  <si>
    <t>562R</t>
  </si>
  <si>
    <t xml:space="preserve">distanční lišta  z umělé hmoty k pokládání výztuže 35 mm</t>
  </si>
  <si>
    <t>-1033825964</t>
  </si>
  <si>
    <t>30</t>
  </si>
  <si>
    <t>562R2</t>
  </si>
  <si>
    <t>distanční lišta had 240 mm</t>
  </si>
  <si>
    <t>1457281989</t>
  </si>
  <si>
    <t>"Pro distanc mezi kari sítěmi desky"</t>
  </si>
  <si>
    <t>"předpokládá se ža na 1 m2 desky se použije 1 m distanční lišty"</t>
  </si>
  <si>
    <t xml:space="preserve">"placha základové desky  *1"414,16*1</t>
  </si>
  <si>
    <t>31</t>
  </si>
  <si>
    <t>274313811</t>
  </si>
  <si>
    <t>Základové pásy z betonu tř. C 25/30</t>
  </si>
  <si>
    <t>1157207773</t>
  </si>
  <si>
    <t>"beton podkladní základových pasů betonovaný do bednění"</t>
  </si>
  <si>
    <t>"základový pás hlopubky 2,76m"(14,95+3,2+3,2+3,4+1,8+2,6+2,6)*2,76*0,6</t>
  </si>
  <si>
    <t>"základový pás hlopubky 2,46 m"(4)*2,6*0,6-(8,67+9,1+8,4)*2,5*0,6</t>
  </si>
  <si>
    <t>"základová pás hloubky 1,83 m - obovodové pásy"68*1,83*0,6</t>
  </si>
  <si>
    <t>"základová pás hloubky 1,83 m - vnitřní pásy"(19,32+17+26,46+55,95+19,2)*1,83*0,6</t>
  </si>
  <si>
    <t>"základy pod přístřešek" (0,3*0,3*0,7)*5</t>
  </si>
  <si>
    <t>"přelití vlivem lití do výkopku 5%"248,989*0,05</t>
  </si>
  <si>
    <t>32</t>
  </si>
  <si>
    <t>274351121</t>
  </si>
  <si>
    <t>Zřízení bednění základových pasů rovného</t>
  </si>
  <si>
    <t>-2135591598</t>
  </si>
  <si>
    <t>"základový pás hloubky 2,76 m - vnější"(47,89)*2,76</t>
  </si>
  <si>
    <t>"základový pás hloubky 2,76 m - vnitřní"(14,95+3,2+3,2+3,4+1,8+2,6+2,6)*2,76</t>
  </si>
  <si>
    <t>"základový pás hlopubky 2,46 m"(8*2,6)*2,6-(8,67+9,1+8,4)*2,5</t>
  </si>
  <si>
    <t>"základová pás hloubky 1,83 m - vnější"(68)*1,83</t>
  </si>
  <si>
    <t>"základová pás hloubky 1,83 m - vnitřní "(19,32+17+26,46+55,95+19,2)*1,83</t>
  </si>
  <si>
    <t>33</t>
  </si>
  <si>
    <t>274353121</t>
  </si>
  <si>
    <t>Bednění kotevních otvorů v základových pásech průřezu přes 0,02 do 0,05 m2 hl do 0,5 m</t>
  </si>
  <si>
    <t>204108085</t>
  </si>
  <si>
    <t>"prostupy svislými konstrukcemi základů"</t>
  </si>
  <si>
    <t>"prostupy základy profil 30x30 cm"8</t>
  </si>
  <si>
    <t>"prostupy základy profil 20x20 cm"1</t>
  </si>
  <si>
    <t>"prostupy vodorovnými konstrukcemi základů - kanalizace"</t>
  </si>
  <si>
    <t>"K1"1</t>
  </si>
  <si>
    <t>"K2"1</t>
  </si>
  <si>
    <t>"K3"1</t>
  </si>
  <si>
    <t>"K4"1</t>
  </si>
  <si>
    <t>"K5"1</t>
  </si>
  <si>
    <t>"prostupy vodorovnými konstrukcemi základů - dešťák"</t>
  </si>
  <si>
    <t>"K6"1</t>
  </si>
  <si>
    <t>"K7"1</t>
  </si>
  <si>
    <t>"prostupy vodorovnými konstrukcemi základů - radon"</t>
  </si>
  <si>
    <t>1+1</t>
  </si>
  <si>
    <t>34</t>
  </si>
  <si>
    <t>274351122</t>
  </si>
  <si>
    <t>Odstranění bednění základových pasů rovného</t>
  </si>
  <si>
    <t>1146081057</t>
  </si>
  <si>
    <t>Svislé a kompletní konstrukce</t>
  </si>
  <si>
    <t>35</t>
  </si>
  <si>
    <t>311235121</t>
  </si>
  <si>
    <t>Zdivo jednovrstvé z cihel broušených do P10 na tenkovrstvou maltu tl 200 mm</t>
  </si>
  <si>
    <t>-1684558261</t>
  </si>
  <si>
    <t>"D.1.1.2 Půdorys 1.NP"</t>
  </si>
  <si>
    <t>"zeď tl. 200"(8,5)*3,82</t>
  </si>
  <si>
    <t>"Odpočet otvorů"</t>
  </si>
  <si>
    <t>"D18"-0,7*2,1</t>
  </si>
  <si>
    <t>"O15"-2*(1*1,2)</t>
  </si>
  <si>
    <t>"D19"-0,9*2,1</t>
  </si>
  <si>
    <t>36</t>
  </si>
  <si>
    <t>311235141</t>
  </si>
  <si>
    <t>Zdivo jednovrstvé z cihel broušených přes P10 do P15 na tenkovrstvou maltu tl 240 mm</t>
  </si>
  <si>
    <t>370705111</t>
  </si>
  <si>
    <t>"zeď u m.č.107"(0,125+1,7+0,125)*3,82</t>
  </si>
  <si>
    <t>"D.1.1.6 Řezy" + "D.1.1.4 Střecha"</t>
  </si>
  <si>
    <t>"atikové zdivo nižší části budovy"22,76*0,85</t>
  </si>
  <si>
    <t>"atikové zdivo vyšší části budovy"84,37*0,72</t>
  </si>
  <si>
    <t>37</t>
  </si>
  <si>
    <t>311235161</t>
  </si>
  <si>
    <t>Zdivo jednovrstvé z cihel broušených přes P10 do P15 na tenkovrstvou maltu tl 300 mm</t>
  </si>
  <si>
    <t>-81635067</t>
  </si>
  <si>
    <t>"Vnitřní zdivo tl. 300 mm"</t>
  </si>
  <si>
    <t>(2,867+3,125)*3,82</t>
  </si>
  <si>
    <t>"nad průvlakem"0,77*3</t>
  </si>
  <si>
    <t>38</t>
  </si>
  <si>
    <t>311235191</t>
  </si>
  <si>
    <t>Zdivo jednovrstvé z cihel broušených přes P10 do P15 na tenkovrstvou maltu tl 380 mm</t>
  </si>
  <si>
    <t>-1866208419</t>
  </si>
  <si>
    <t>"obvodové zdivo vyšší stavby"3,82*(89,75)</t>
  </si>
  <si>
    <t>"obvodové zdivo nižsí budovy"3,32*(28,6)</t>
  </si>
  <si>
    <t>"D.1.1.12 Výpis oken"</t>
  </si>
  <si>
    <t>"Odpočet zdiva pod fixními okny, které nahradí purenit"</t>
  </si>
  <si>
    <t>"O08"-2,5*0,7</t>
  </si>
  <si>
    <t>"O09"-2,5*0,7</t>
  </si>
  <si>
    <t>"O10"-2,5*0,7</t>
  </si>
  <si>
    <t>"O12"-2,5*0,7</t>
  </si>
  <si>
    <t>"odpočet otvorů vnějších stěn - okna"</t>
  </si>
  <si>
    <t>"O01"-1*(2*1,25)</t>
  </si>
  <si>
    <t>"O02"-1*(2*0,6)</t>
  </si>
  <si>
    <t>"O03"-2*(1*0,6)</t>
  </si>
  <si>
    <t>"O04"-1*(2,5*0,6)</t>
  </si>
  <si>
    <t>"O05"-1*(2,5*0,6)</t>
  </si>
  <si>
    <t>"O06"-1*(2,5*0,6)</t>
  </si>
  <si>
    <t>"O07"-1*(2,5*1,9)</t>
  </si>
  <si>
    <t>"O08"-1*(2,5*1,9)</t>
  </si>
  <si>
    <t>"O09"-1*(2,5*1,9)</t>
  </si>
  <si>
    <t>"O10"-1*(2,5*1,9)</t>
  </si>
  <si>
    <t>"O11"-1*(2,5*2,3)</t>
  </si>
  <si>
    <t>"O12"-1*(2,5*1,9)</t>
  </si>
  <si>
    <t>"O13"1*(2,5*1,9)</t>
  </si>
  <si>
    <t>"O14"-1*(1,5*1,25)</t>
  </si>
  <si>
    <t>"odpočet otvorů vnějších stěn - dveře"</t>
  </si>
  <si>
    <t>"D01"-1*(1,6*2,1)</t>
  </si>
  <si>
    <t>"D02"-1*(1,1*2,1)</t>
  </si>
  <si>
    <t>"D03"-1*(1,1*2,1)</t>
  </si>
  <si>
    <t>"D04"-1*(0,9*2,1)</t>
  </si>
  <si>
    <t>"D05"-1*(0,9*2,1)</t>
  </si>
  <si>
    <t>"D06"-1*(0,9*2,1)</t>
  </si>
  <si>
    <t>39</t>
  </si>
  <si>
    <t>311238935</t>
  </si>
  <si>
    <t>Založení zdiva z cihel děrovaných broušených na zakládací maltu tloušťky přes 200 do 250 mm</t>
  </si>
  <si>
    <t>-1106046095</t>
  </si>
  <si>
    <t>"zeď tl. 200"8,5</t>
  </si>
  <si>
    <t>"zeď u m.č.107"(0,125+1,7+0,125)</t>
  </si>
  <si>
    <t>40</t>
  </si>
  <si>
    <t>311238937</t>
  </si>
  <si>
    <t>Založení zdiva z cihel děrovaných broušených na zakládací maltu tloušťky přes 250 do 300 mm</t>
  </si>
  <si>
    <t>1808580502</t>
  </si>
  <si>
    <t>(2,867+3,125)</t>
  </si>
  <si>
    <t>41</t>
  </si>
  <si>
    <t>311238939</t>
  </si>
  <si>
    <t>Založení zdiva z cihel děrovaných broušených na zakládací maltu tloušťky přes 300 do 380mm</t>
  </si>
  <si>
    <t>-997322584</t>
  </si>
  <si>
    <t>"obvodové zdivo vyšší stavby"(79,75)</t>
  </si>
  <si>
    <t>"obvodové zdivo nižsí budovy"(18,6)</t>
  </si>
  <si>
    <t>42</t>
  </si>
  <si>
    <t>311272111</t>
  </si>
  <si>
    <t>Zdivo z pórobetonových tvárnic hladkých do P2 do 450 kg/m3 na tenkovrstvou maltu tl 250 mm</t>
  </si>
  <si>
    <t>-1369990509</t>
  </si>
  <si>
    <t>"polopříčka v místnosti č. 107"1,2*2,85</t>
  </si>
  <si>
    <t>43</t>
  </si>
  <si>
    <t>317168011</t>
  </si>
  <si>
    <t>Překlad keramický plochý š 115 mm dl 1000 mm</t>
  </si>
  <si>
    <t>-1799210200</t>
  </si>
  <si>
    <t>"P10"5</t>
  </si>
  <si>
    <t>44</t>
  </si>
  <si>
    <t>317168012</t>
  </si>
  <si>
    <t>Překlad keramický plochý š 115 mm dl 1250 mm</t>
  </si>
  <si>
    <t>-633055570</t>
  </si>
  <si>
    <t>"P12"3</t>
  </si>
  <si>
    <t>"P9"5</t>
  </si>
  <si>
    <t>45</t>
  </si>
  <si>
    <t>317168015</t>
  </si>
  <si>
    <t>Překlad keramický plochý š 115 mm dl 2000 mm</t>
  </si>
  <si>
    <t>1266201837</t>
  </si>
  <si>
    <t>"P8"2</t>
  </si>
  <si>
    <t>46</t>
  </si>
  <si>
    <t>317168052</t>
  </si>
  <si>
    <t>Překlad keramický vysoký v 238 mm dl 1250 mm</t>
  </si>
  <si>
    <t>856861444</t>
  </si>
  <si>
    <t>"P3"4</t>
  </si>
  <si>
    <t>47</t>
  </si>
  <si>
    <t>317168053</t>
  </si>
  <si>
    <t>Překlad keramický vysoký v 238 mm dl 1500 mm</t>
  </si>
  <si>
    <t>548698969</t>
  </si>
  <si>
    <t>"P2"2</t>
  </si>
  <si>
    <t>48</t>
  </si>
  <si>
    <t>317168054</t>
  </si>
  <si>
    <t>Překlad keramický vysoký v 238 mm dl 1750 mm</t>
  </si>
  <si>
    <t>396375007</t>
  </si>
  <si>
    <t>"P7"1</t>
  </si>
  <si>
    <t>49</t>
  </si>
  <si>
    <t>317168056</t>
  </si>
  <si>
    <t>Překlad keramický vysoký v 238 mm dl 2250 mm</t>
  </si>
  <si>
    <t>1631066834</t>
  </si>
  <si>
    <t>"překlad P1"3</t>
  </si>
  <si>
    <t>50</t>
  </si>
  <si>
    <t>317168059</t>
  </si>
  <si>
    <t>Překlad keramický vysoký v 238 mm dl 3000 mm</t>
  </si>
  <si>
    <t>1598661427</t>
  </si>
  <si>
    <t>"P5"3</t>
  </si>
  <si>
    <t>51</t>
  </si>
  <si>
    <t>317168060</t>
  </si>
  <si>
    <t>Překlad keramický vysoký v 238 mm dl 3250 mm</t>
  </si>
  <si>
    <t>249897932</t>
  </si>
  <si>
    <t>P</t>
  </si>
  <si>
    <t>Poznámka k položce:_x000d_
Poznámka k položce: U tohoto překladu napočítat i práci s otlučením jedné vrstvy keramického pláště, tak aby celková tloušťka překladu P11 byla 125 mm</t>
  </si>
  <si>
    <t>"P11"2</t>
  </si>
  <si>
    <t>52</t>
  </si>
  <si>
    <t>317168061</t>
  </si>
  <si>
    <t>Překlad keramický vysoký v 238 mm dl 3500 mm</t>
  </si>
  <si>
    <t>-1355938677</t>
  </si>
  <si>
    <t>"P6"2</t>
  </si>
  <si>
    <t>53</t>
  </si>
  <si>
    <t>342244211</t>
  </si>
  <si>
    <t>Příčka z cihel broušených na tenkovrstvou maltu tloušťky 115 mm</t>
  </si>
  <si>
    <t>-162703028</t>
  </si>
  <si>
    <t>"příčkovky"(9+1,7+1,7+7,77+7,77+3+2,5+2,5+3+2,925+2,925+2,1+3+2,5+2,1)*3,82</t>
  </si>
  <si>
    <t>"odpočet otvorů"</t>
  </si>
  <si>
    <t>"D11"-0,7*2,1</t>
  </si>
  <si>
    <t>"D08"-0,8*2,1</t>
  </si>
  <si>
    <t>"D09"-0,8*2,1</t>
  </si>
  <si>
    <t>"D10"-2,4*2,1</t>
  </si>
  <si>
    <t>"D07"-1,6*2,1</t>
  </si>
  <si>
    <t>"D14"-0,7*2,1</t>
  </si>
  <si>
    <t>"D13"-0,7*2,1</t>
  </si>
  <si>
    <t>"D12"-0,8*2,1</t>
  </si>
  <si>
    <t>"D17"-0,7*2,1</t>
  </si>
  <si>
    <t>"D16"-0,8*2,1</t>
  </si>
  <si>
    <t>"D15"-1,6*2,1</t>
  </si>
  <si>
    <t>"D20"-0,9*2,1</t>
  </si>
  <si>
    <t>54</t>
  </si>
  <si>
    <t>342272235</t>
  </si>
  <si>
    <t>Příčka z pórobetonových hladkých tvárnic na tenkovrstvou maltu tl 125 mm</t>
  </si>
  <si>
    <t>248987042</t>
  </si>
  <si>
    <t>"půlpříčky v místnosti č. 109"3,82*(1+1+1+1,5+0,9)</t>
  </si>
  <si>
    <t>55</t>
  </si>
  <si>
    <t>342291121</t>
  </si>
  <si>
    <t>Ukotvení příček k cihelným konstrukcím plochými kotvami</t>
  </si>
  <si>
    <t>-981939239</t>
  </si>
  <si>
    <t>"ukotvení svislých stěn nenosných a příček k okolním konstrukcím"</t>
  </si>
  <si>
    <t>"příčkovky"26*3,82</t>
  </si>
  <si>
    <t>"zdi tl. 200"2*3,82</t>
  </si>
  <si>
    <t>"půlpříčky v mč. 109"4*3,82</t>
  </si>
  <si>
    <t>"Přizdívka 50 mm"2*2,96+2*3,46</t>
  </si>
  <si>
    <t>56</t>
  </si>
  <si>
    <t>346272216</t>
  </si>
  <si>
    <t>Přizdívka z pórobetonových tvárnic tl 50 mm</t>
  </si>
  <si>
    <t>-460471172</t>
  </si>
  <si>
    <t>"Instalační předezdívka m.č.113"(0,3+0,55)*2,96</t>
  </si>
  <si>
    <t>"Instalační předezdívka m.č.104"(0,3+0,8)*3,46</t>
  </si>
  <si>
    <t>57</t>
  </si>
  <si>
    <t>346272256</t>
  </si>
  <si>
    <t>Přizdívka z pórobetonových tvárnic tl 150 mm</t>
  </si>
  <si>
    <t>229686011</t>
  </si>
  <si>
    <t>"D.1.1.3 Půdorys 1.NP"</t>
  </si>
  <si>
    <t>"Instalační přizdívky v 107"1,7+1,7*3,82</t>
  </si>
  <si>
    <t>Vodorovné konstrukce</t>
  </si>
  <si>
    <t>58</t>
  </si>
  <si>
    <t>411121121</t>
  </si>
  <si>
    <t>Montáž prefabrikovaných ŽB stropů ze stropních panelů š 1200 mm dl do 3800 mm</t>
  </si>
  <si>
    <t>1905532220</t>
  </si>
  <si>
    <t>"D.1.1.3 Strop 1.NP"</t>
  </si>
  <si>
    <t>"p4"3</t>
  </si>
  <si>
    <t>"P8"1</t>
  </si>
  <si>
    <t>59</t>
  </si>
  <si>
    <t>411121125</t>
  </si>
  <si>
    <t>Montáž prefabrikovaných ŽB stropů ze stropních panelů š 1200 mm dl přes 3800 do 7000 mm</t>
  </si>
  <si>
    <t>158120755</t>
  </si>
  <si>
    <t>"P3"8</t>
  </si>
  <si>
    <t>60</t>
  </si>
  <si>
    <t>411121127</t>
  </si>
  <si>
    <t>Montáž prefabrikovaných ŽB stropů ze stropních panelů š 1200 mm dl přes 7000 mm</t>
  </si>
  <si>
    <t>777864258</t>
  </si>
  <si>
    <t>"P1"16</t>
  </si>
  <si>
    <t>"P2"1</t>
  </si>
  <si>
    <t>61</t>
  </si>
  <si>
    <t>411121254</t>
  </si>
  <si>
    <t>Montáž prefabrikovaných ŽB stropů ze stropních desek dl přes 2700 do 3300 mm</t>
  </si>
  <si>
    <t>-2079237424</t>
  </si>
  <si>
    <t>"P5"1</t>
  </si>
  <si>
    <t>62</t>
  </si>
  <si>
    <t>59346863</t>
  </si>
  <si>
    <t>panel stropní předpjatý š 1190mm v 250mm, počet lan 10 + 2</t>
  </si>
  <si>
    <t>-1969868215</t>
  </si>
  <si>
    <t>"prefa panel P1"8,8*16</t>
  </si>
  <si>
    <t>"prefa panel P3"3,82*8</t>
  </si>
  <si>
    <t>"prefa panel P4"3,3*3</t>
  </si>
  <si>
    <t>"prefa panel P6"2,4*2</t>
  </si>
  <si>
    <t>63</t>
  </si>
  <si>
    <t>59346863R1</t>
  </si>
  <si>
    <t>panel stropní předpjatý š 675mm v 250mm</t>
  </si>
  <si>
    <t>970398755</t>
  </si>
  <si>
    <t>"prefa panel P2"8,8*1</t>
  </si>
  <si>
    <t>64</t>
  </si>
  <si>
    <t>59346863R2</t>
  </si>
  <si>
    <t>panel stropní předpjatý š 475mm v 250mm</t>
  </si>
  <si>
    <t>-837521527</t>
  </si>
  <si>
    <t>"prefa panel P5"3,3*1</t>
  </si>
  <si>
    <t>65</t>
  </si>
  <si>
    <t>59346863R3</t>
  </si>
  <si>
    <t>panel stropní předpjatý š 525mm v 250mm</t>
  </si>
  <si>
    <t>-866792708</t>
  </si>
  <si>
    <t>"prefa panel P7"2,4*1</t>
  </si>
  <si>
    <t>66</t>
  </si>
  <si>
    <t>411361821</t>
  </si>
  <si>
    <t>Výztuž stropů betonářskou ocelí 10 505</t>
  </si>
  <si>
    <t>1238063463</t>
  </si>
  <si>
    <t>" D.1.1.3 Strop 1.NP"</t>
  </si>
  <si>
    <t>"zálivková výztuž stropních panelů R8"</t>
  </si>
  <si>
    <t>16*(8,8)*0,395/1000</t>
  </si>
  <si>
    <t>1*(8,8)*0,395/1000</t>
  </si>
  <si>
    <t>2*(3,82)*0,395/1000</t>
  </si>
  <si>
    <t>2*(3,925)*0,395/1000</t>
  </si>
  <si>
    <t>2*(4,175)*0,395/1000</t>
  </si>
  <si>
    <t>3*(3,3)*0,395/1000</t>
  </si>
  <si>
    <t>1*(3,3)*0,395/1000</t>
  </si>
  <si>
    <t>2*(2,4)*0,395/1000</t>
  </si>
  <si>
    <t>1*(2,4)*0,395/1000</t>
  </si>
  <si>
    <t>"ztratné a překlad 15%"0,077*0,15</t>
  </si>
  <si>
    <t>67</t>
  </si>
  <si>
    <t>413321414</t>
  </si>
  <si>
    <t>Nosníky ze ŽB tř. C 25/30</t>
  </si>
  <si>
    <t>-1764695193</t>
  </si>
  <si>
    <t>"D.1.1.2 Půdorys 1.NP + D.1.1.3 Strop 1.NP"</t>
  </si>
  <si>
    <t>"bednění průvlaku poblíž dveří D15 - viz detail D3"3*(0,25*0,3)</t>
  </si>
  <si>
    <t>"bednění průvlaků nad okny viz detail D2"</t>
  </si>
  <si>
    <t>(16,5)*(0,4*0,25)</t>
  </si>
  <si>
    <t>"přelití 5%"(0,225+1,5)*0,05</t>
  </si>
  <si>
    <t>68</t>
  </si>
  <si>
    <t>413351121</t>
  </si>
  <si>
    <t>Zřízení bednění nosníků a průvlaků bez podpěrné kce výšky přes 100 cm</t>
  </si>
  <si>
    <t>-2069648790</t>
  </si>
  <si>
    <t>"bednění průvlaku poblíž dveří D15 - viz detail D3"3*(0,25+0,25+0,3)</t>
  </si>
  <si>
    <t>(3+3+3+3+3)*(0,4+0,25+0,25)</t>
  </si>
  <si>
    <t>69</t>
  </si>
  <si>
    <t>413351122</t>
  </si>
  <si>
    <t>Odstranění bednění nosníků a průvlaků bez podpěrné kce výšky přes 100 cm</t>
  </si>
  <si>
    <t>1233370269</t>
  </si>
  <si>
    <t>70</t>
  </si>
  <si>
    <t>413352115</t>
  </si>
  <si>
    <t>Zřízení podpěrné konstrukce nosníků výšky podepření do 4 m pro nosník výšky přes 100 cm</t>
  </si>
  <si>
    <t>-1088652294</t>
  </si>
  <si>
    <t>"bednění průvlaku poblíž dveří D15 - viz detail D3"3*(0,3)</t>
  </si>
  <si>
    <t>(3+3+3+3+3)*(0,4)</t>
  </si>
  <si>
    <t>71</t>
  </si>
  <si>
    <t>413352116</t>
  </si>
  <si>
    <t>Odstranění podpěrné konstrukce nosníků výšky podepření do 4 m pro nosník výšky přes 100 cm</t>
  </si>
  <si>
    <t>-1448355106</t>
  </si>
  <si>
    <t>72</t>
  </si>
  <si>
    <t>413361821</t>
  </si>
  <si>
    <t>Výztuž nosníků, volných trámů nebo průvlaků volných trámů betonářskou ocelí 10 505</t>
  </si>
  <si>
    <t>560959294</t>
  </si>
  <si>
    <t>"Hlavní výztuž - viz detail D3, R14"3*(5+3)*1,21/1000</t>
  </si>
  <si>
    <t>"třmínky - viz detail D3, R6"3/0,18*(0,2+0,2+0,25+0,25)*0,222/1000</t>
  </si>
  <si>
    <t>"Hlavní výztuž viz detail D2"</t>
  </si>
  <si>
    <t>(3+3+3+3+3)*(5+3)*1,21/1000</t>
  </si>
  <si>
    <t>"třmínky - viz detail D3, R6"(16,5)/0,18*(0,2+0,2+0,25+0,25)*0,222/1000</t>
  </si>
  <si>
    <t>"překlad do věnců 20%"(0,032+0,163)*0,2</t>
  </si>
  <si>
    <t>73</t>
  </si>
  <si>
    <t>417321515</t>
  </si>
  <si>
    <t>Ztužující pásy a věnce ze ŽB tř. C 25/30</t>
  </si>
  <si>
    <t>-345685229</t>
  </si>
  <si>
    <t>"věnce pod úrovní panelů"</t>
  </si>
  <si>
    <t>(9,3+7,89+9,8)*0,4*0,25</t>
  </si>
  <si>
    <t>(3,8+2,5+3,775+0,915)*0,4*0,3</t>
  </si>
  <si>
    <t>"vrstva 70 mm pod panely"</t>
  </si>
  <si>
    <t>(79,75+18,57)*0,4*0,07</t>
  </si>
  <si>
    <t>9*0,3*0,07</t>
  </si>
  <si>
    <t>"věnce v úrovni panelů a mezi panely"</t>
  </si>
  <si>
    <t>(79,75+18,57)*0,265*0,25</t>
  </si>
  <si>
    <t>(9)*0,265*0,15</t>
  </si>
  <si>
    <t>74</t>
  </si>
  <si>
    <t>417351115</t>
  </si>
  <si>
    <t>Zřízení bednění ztužujících věnců</t>
  </si>
  <si>
    <t>473268800</t>
  </si>
  <si>
    <t>(9,3+7,89+9,8)*0,25*2</t>
  </si>
  <si>
    <t>(3,8+2,5+3,775+0,915)*0,3*2</t>
  </si>
  <si>
    <t>(79,75+18,57)*0,15*2</t>
  </si>
  <si>
    <t>9*0,15*2</t>
  </si>
  <si>
    <t>(79,75+18,57)*0,265</t>
  </si>
  <si>
    <t>75</t>
  </si>
  <si>
    <t>417351116</t>
  </si>
  <si>
    <t>Odstranění bednění ztužujících věnců</t>
  </si>
  <si>
    <t>-179704267</t>
  </si>
  <si>
    <t>76</t>
  </si>
  <si>
    <t>417361821</t>
  </si>
  <si>
    <t>Výztuž ztužujících pásů a věnců betonářskou ocelí 10 505</t>
  </si>
  <si>
    <t>2038739262</t>
  </si>
  <si>
    <t>"věnce pod úrovní panelů - hlavní výztuž R14"</t>
  </si>
  <si>
    <t>(9,3+7,89+9,8)*6*1,21/1000</t>
  </si>
  <si>
    <t>(3,8+2,5+3,775+0,915)*6*1,21/1000</t>
  </si>
  <si>
    <t>"věnce pod úrovní panelů - třmínky R6"</t>
  </si>
  <si>
    <t>(9,3+7,89+9,8)/0,18*(0,2+0,3+0,2+0,3)*0,222/1000</t>
  </si>
  <si>
    <t>(3,8+2,5+3,775+0,915)/0,18*(0,2+0,3+0,2+0,3)*0,222/1000</t>
  </si>
  <si>
    <t>"věnce v úrovni panelů a mezi panely - hlavní výztuž R14"</t>
  </si>
  <si>
    <t>(79,75+18,57)*4*1,21/1000</t>
  </si>
  <si>
    <t>(9)*4*1,21/1000</t>
  </si>
  <si>
    <t>"věnce v úrovni panelů a mezi panely - třmínky R6"</t>
  </si>
  <si>
    <t>(79,75+18,57)/0,18*(0,2+0,2+0,2+0,2)*0,222/1000</t>
  </si>
  <si>
    <t>(9)/0,18*(0,12+0,2+0,12+0,2)*0,222/1000</t>
  </si>
  <si>
    <t xml:space="preserve">"L příložky v rozích a přechodec na jiné věnce  15%"</t>
  </si>
  <si>
    <t>(0,323+0,624)*0,15</t>
  </si>
  <si>
    <t>"překlad a prořez 10%"(0,323+0,624+0,142)*0,1</t>
  </si>
  <si>
    <t>Úpravy povrchů, podlahy a osazování výplní</t>
  </si>
  <si>
    <t>77</t>
  </si>
  <si>
    <t>612142001</t>
  </si>
  <si>
    <t>Pletivo sklovláknité vnitřních stěn vtlačené do tmelu</t>
  </si>
  <si>
    <t>289512953</t>
  </si>
  <si>
    <t>"Instalační přizdívky v 107"(1,7+1,7)*2,9</t>
  </si>
  <si>
    <t>"půlpříčky v místnosti č. 109"(1+1+1+1,5+0,9)*2*2,9</t>
  </si>
  <si>
    <t>"polopříčka v místnosti č. 107"(2,85+2,85+0,25+0,25)</t>
  </si>
  <si>
    <t>"Instalační předezdívka m.č.113"(0,3+0,55)*2,6</t>
  </si>
  <si>
    <t>"Instalační předezdívka m.č.104"(0,3+0,8)*2,9</t>
  </si>
  <si>
    <t>78</t>
  </si>
  <si>
    <t>612341121</t>
  </si>
  <si>
    <t>Sádrová nebo vápenosádrová omítka hladká jednovrstvá vnitřních stěn nanášená ručně</t>
  </si>
  <si>
    <t>-1605856639</t>
  </si>
  <si>
    <t>"m.č.101"</t>
  </si>
  <si>
    <t>10,992*2,9</t>
  </si>
  <si>
    <t>"odpočet otvorů"-1,6*2,1-0,8*2,1-1,6*2,1</t>
  </si>
  <si>
    <t>"špalety a nadpraží"0,3*(1,6+1,6+2,1)</t>
  </si>
  <si>
    <t>"m.č.102"</t>
  </si>
  <si>
    <t>19,373*2,9</t>
  </si>
  <si>
    <t>"odpočet otvorů"-2*0,8*2,1-2*1,6*2,1-1,2*2,1</t>
  </si>
  <si>
    <t>"m.č. 103"</t>
  </si>
  <si>
    <t>10,38*2,9</t>
  </si>
  <si>
    <t>"odpočet otvorů"-(0,7*2,1)-2*(0,8*2,1)-(2*0,6)</t>
  </si>
  <si>
    <t>"špalety a nadpraží"0,3*(0,6+0,6+2)</t>
  </si>
  <si>
    <t>"m.č. 104"</t>
  </si>
  <si>
    <t>9,395*2,9</t>
  </si>
  <si>
    <t>"odpočet otvorů"-(0,8*2,1)</t>
  </si>
  <si>
    <t>"m.č. 105"8,896*2,9</t>
  </si>
  <si>
    <t>"odpočet otvorů"-(0,7*2,1)-(1*0,6)</t>
  </si>
  <si>
    <t>"špalety a nadpraží"0,3*(0,6+0,6+1)</t>
  </si>
  <si>
    <t>"m.č. 106"</t>
  </si>
  <si>
    <t>8,245*2,9</t>
  </si>
  <si>
    <t>"odpočet otvorů"-1,2*2,1-0,9*2,1</t>
  </si>
  <si>
    <t>"špalety a nadpraží"0,3*(0,9+2,1+2,1)</t>
  </si>
  <si>
    <t>"m.č. 107"</t>
  </si>
  <si>
    <t>14,388*2,9+8,669*2,9</t>
  </si>
  <si>
    <t>"odpočet otvorů"-0,7*2,1-2*0,8*2,1-2,5*6-0,8</t>
  </si>
  <si>
    <t>"špalety a nadpraží"0,3*(0,6+0,6*2,5)</t>
  </si>
  <si>
    <t>"m.č.108"</t>
  </si>
  <si>
    <t>18,309*2,9</t>
  </si>
  <si>
    <t>"odpočty otvorů"-2*(0,8*2,1)-2*1,25</t>
  </si>
  <si>
    <t>"špalety a nadpraží"0,3*(1,25+1,25+2)</t>
  </si>
  <si>
    <t>"m.č. 109"</t>
  </si>
  <si>
    <t>(50,467+2*(1+1+0,125)+(1,5+1,5+0,125+0,125)+(0,9+0,9+0,125)+5,496)*2,9</t>
  </si>
  <si>
    <t>"odpočty otvorů"-(3*3,14)-(0,7*2,1)-(1*1,2)-(1*1,2)-(0,9*2,1)-7*(2,5*3)-2*(2,5*0,6)-(0,7*2,1)-(0,8*2,1)-(1,6*2,1)</t>
  </si>
  <si>
    <t>"špalety a nadpraží"0,3*(3,14+3,14+3)+7*(2,5+2,5+2,3)*0,3+2*(0,6+0,6+2,5)*0,3+0,1*2*(1+1+1,2+1,2)</t>
  </si>
  <si>
    <t>"m.č.110"</t>
  </si>
  <si>
    <t>9,145*2,9</t>
  </si>
  <si>
    <t>"odpočty otvorů"-0,7*2,1</t>
  </si>
  <si>
    <t>"m.č.111"</t>
  </si>
  <si>
    <t>14,143*2,9</t>
  </si>
  <si>
    <t>"odpočty otvorů"-2*(1*1,2)-0,9*2,1-1,5*1,25</t>
  </si>
  <si>
    <t>"špalety a nadpraží"0,3*(1,25+1,25+1,5)+0,1*2*(1+1+1,2+1,2)</t>
  </si>
  <si>
    <t>"m.č.112"</t>
  </si>
  <si>
    <t>12,74*2,9</t>
  </si>
  <si>
    <t>"odpočty otvorů"-2*(0,9*2,1)-1*2,15-1,1*2,1</t>
  </si>
  <si>
    <t>"špalety a nadpraží"0,3*(1,1+2,1+2,1)</t>
  </si>
  <si>
    <t>"m.č.113"</t>
  </si>
  <si>
    <t>9,768*2,6</t>
  </si>
  <si>
    <t>"odpočty otvorů"-2*(0,9*2,1)</t>
  </si>
  <si>
    <t>"špalety a nadpraží"0,3*2*(0,9+2,5+2,5)</t>
  </si>
  <si>
    <t>"m.č.114.1</t>
  </si>
  <si>
    <t>10,363*2,6</t>
  </si>
  <si>
    <t>"odpočty otvorů"-1*(1,1*2,1)</t>
  </si>
  <si>
    <t>"špalety a nadpraží"0,3*(1,1+2,5+2,5)</t>
  </si>
  <si>
    <t>"m.č.114"</t>
  </si>
  <si>
    <t>14,491*2,96</t>
  </si>
  <si>
    <t>79</t>
  </si>
  <si>
    <t>613181001</t>
  </si>
  <si>
    <t>Sádrová stěrka tl.do 3 mm vnitřních pilířů nebo sloupů</t>
  </si>
  <si>
    <t>74339951</t>
  </si>
  <si>
    <t>"Instalační předezdívka m.č.104"(0,3+0,8)*0,8</t>
  </si>
  <si>
    <t>80</t>
  </si>
  <si>
    <t>619991011</t>
  </si>
  <si>
    <t>Obalení samostatných konstrukcí a prvků fólií</t>
  </si>
  <si>
    <t>-876264480</t>
  </si>
  <si>
    <t>"Vnitřní výplně zakrytí"</t>
  </si>
  <si>
    <t>"O01"1*(2*1,25)</t>
  </si>
  <si>
    <t>"O02"1*(2*0,6)</t>
  </si>
  <si>
    <t>"O03"2*(1*0,6)</t>
  </si>
  <si>
    <t>"O04"1*(2,5*0,6)</t>
  </si>
  <si>
    <t>"O05"1*(2,5*0,6)</t>
  </si>
  <si>
    <t>"O06"1*(2,5*0,6)</t>
  </si>
  <si>
    <t>"O07"1*(2,5*1,9)</t>
  </si>
  <si>
    <t>"O08"1*(2,5*1,9)</t>
  </si>
  <si>
    <t>"O09"1*(2,5*1,9)</t>
  </si>
  <si>
    <t>"O10"1*(2,5*1,9)</t>
  </si>
  <si>
    <t>"O11"1*(2,5*2,3)</t>
  </si>
  <si>
    <t>"O12"1*(2,5*1,9)</t>
  </si>
  <si>
    <t>"O14"1*(1,5*1,25)</t>
  </si>
  <si>
    <t>"D01"1*(1,6*2,1)</t>
  </si>
  <si>
    <t>"D02"1*(1,1*2,1)</t>
  </si>
  <si>
    <t>"D03"1*(1,1*2,1)</t>
  </si>
  <si>
    <t>"D04"1*(0,9*2,1)</t>
  </si>
  <si>
    <t>"D05"1*(0,9*2,1)</t>
  </si>
  <si>
    <t>"D06"1*(0,9*2,1)</t>
  </si>
  <si>
    <t>81</t>
  </si>
  <si>
    <t>622142001</t>
  </si>
  <si>
    <t>Sklovláknité pletivo vnějších stěn vtlačené do tmelu</t>
  </si>
  <si>
    <t>-236459839</t>
  </si>
  <si>
    <t>"okna"</t>
  </si>
  <si>
    <t>"O01"2+2+1,25+1,25</t>
  </si>
  <si>
    <t>"O02"0,6+0,6+2+2</t>
  </si>
  <si>
    <t>"O03"2*(1+1+0,6+0,6)</t>
  </si>
  <si>
    <t>"O04"2,5+2,5+0,6+0,6</t>
  </si>
  <si>
    <t>"O05"2,5+2,5+0,6+0,6</t>
  </si>
  <si>
    <t>"O06"2,5+2,5+0,6+0,6</t>
  </si>
  <si>
    <t>"O07"2,5+2,5+1,9+1,9</t>
  </si>
  <si>
    <t>"O08"2,5+2,5+1,9+1,9</t>
  </si>
  <si>
    <t>"O09"2,5+2,5+1,9+1,9</t>
  </si>
  <si>
    <t>"O10"2,5+2,5+1,9+1,9</t>
  </si>
  <si>
    <t>"O11"2,5+2,5+2,3+2,3</t>
  </si>
  <si>
    <t>"O12"2,5+2,5+1,9+1,9</t>
  </si>
  <si>
    <t>"O13"2,5+2,5+1,9+1,9</t>
  </si>
  <si>
    <t>"O14"1,5+1,5+1,25+1,25</t>
  </si>
  <si>
    <t>"O15"2*(1+1+1,2+1,2)</t>
  </si>
  <si>
    <t>"Dveře - pouze hliníkové sestavy - exteriér"</t>
  </si>
  <si>
    <t>"D01"1,6+2,1+2,1</t>
  </si>
  <si>
    <t>"D02"1,1+2,1+2,1</t>
  </si>
  <si>
    <t>"D03"1,1+2,1+2,1</t>
  </si>
  <si>
    <t>"D04"0,9+2,5+2,5</t>
  </si>
  <si>
    <t>"D05"0,9+2,1+2,1</t>
  </si>
  <si>
    <t>"D06"1,1+2,5+2,5</t>
  </si>
  <si>
    <t>"obvodové metry x hloubka špalety"146,9*0,22</t>
  </si>
  <si>
    <t>82</t>
  </si>
  <si>
    <t>622143004.1</t>
  </si>
  <si>
    <t>Montáž omítkových samolepících začišťovacích profilů pro spojení s okenním rámem (rohové lišty)</t>
  </si>
  <si>
    <t>905504261</t>
  </si>
  <si>
    <t>"rohy domu"4,388+3,885+1+4,388+2,153+4,388+5,81+6,26+4,388+1,685</t>
  </si>
  <si>
    <t>"rohy špalet"</t>
  </si>
  <si>
    <t>83</t>
  </si>
  <si>
    <t>63127464</t>
  </si>
  <si>
    <t>profil rohový Al s výztužnou tkaninou š 100/100mm</t>
  </si>
  <si>
    <t>-1192423582</t>
  </si>
  <si>
    <t>185,245 * 1,1 " Přepočtené koeficientem množství</t>
  </si>
  <si>
    <t>84</t>
  </si>
  <si>
    <t>6221430042.3</t>
  </si>
  <si>
    <t>Montáž omítkových samolepících začišťovacích profilů pro spojení s okenním rámem (ukončovací lišta u atiky)</t>
  </si>
  <si>
    <t>-822876324</t>
  </si>
  <si>
    <t>"lišta k plechování atiky"66,83+22,232</t>
  </si>
  <si>
    <t>85</t>
  </si>
  <si>
    <t>28342205</t>
  </si>
  <si>
    <t>profil napojovací okenní PVC s výztužnou tkaninou 6mm</t>
  </si>
  <si>
    <t>1715863332</t>
  </si>
  <si>
    <t>89,062</t>
  </si>
  <si>
    <t>89,062 * 1,1 " Přepočtené koeficientem množství</t>
  </si>
  <si>
    <t>86</t>
  </si>
  <si>
    <t>622151031</t>
  </si>
  <si>
    <t>Penetrační silikonový nátěr vnějších pastovitých tenkovrstvých omítek stěn</t>
  </si>
  <si>
    <t>-1211058270</t>
  </si>
  <si>
    <t>"D.1.1.6 Pohledy"</t>
  </si>
  <si>
    <t>"jihozápadní pohled"36,41</t>
  </si>
  <si>
    <t>"severozápadní pohled"65,97</t>
  </si>
  <si>
    <t>"severovýchodní pohled"33,74</t>
  </si>
  <si>
    <t>"jihovýchodní pohled"35,57</t>
  </si>
  <si>
    <t>Mezisoučet - XPS</t>
  </si>
  <si>
    <t>"jihozápadní pohled"66,72</t>
  </si>
  <si>
    <t>"severozápadní pohled"87,43</t>
  </si>
  <si>
    <t>"severovýchodní pohled"73,52</t>
  </si>
  <si>
    <t>"jihovýchodní podhled"69,42</t>
  </si>
  <si>
    <t>Mezisoučet - menerální vata</t>
  </si>
  <si>
    <t>"XPS polystyren pod úrovní terénu"147,25</t>
  </si>
  <si>
    <t>"Odpočty otvorů do vnějších stěn"-49,675</t>
  </si>
  <si>
    <t>87</t>
  </si>
  <si>
    <t>622211041</t>
  </si>
  <si>
    <t>Montáž kontaktního zateplení vnějších stěn lepením a mechanickým kotvením polystyrénových desek do betonu a zdiva tl přes 160 do 200 mm</t>
  </si>
  <si>
    <t>-1692619759</t>
  </si>
  <si>
    <t>"D.1.1.6 pohledy"</t>
  </si>
  <si>
    <t>"XPS polystyrén pod úrovní terénu"147,25</t>
  </si>
  <si>
    <t>88</t>
  </si>
  <si>
    <t>28376363</t>
  </si>
  <si>
    <t>deska perimetrická pro zateplení spodních staveb 200kPa λ=0,034 tl 200mm</t>
  </si>
  <si>
    <t>-1165495347</t>
  </si>
  <si>
    <t>318,94 * 1,1 " Přepočtené koeficientem množství</t>
  </si>
  <si>
    <t>89</t>
  </si>
  <si>
    <t>6221430042.2</t>
  </si>
  <si>
    <t>Montáž omítkových samolepících začišťovacích profilů pro spojení s okenním rámem (APU lišty)</t>
  </si>
  <si>
    <t>-2029397600</t>
  </si>
  <si>
    <t>"Dveře - pouze hliníkové sestavy - interiér"</t>
  </si>
  <si>
    <t>"D07"(1,6+2,1+2,1)</t>
  </si>
  <si>
    <t>"D15"(1,6+2,1+2,1)</t>
  </si>
  <si>
    <t>"Z obou stran"158,5*2</t>
  </si>
  <si>
    <t>90</t>
  </si>
  <si>
    <t>1505636605</t>
  </si>
  <si>
    <t>317 * 1,05 " Přepočtené koeficientem množství</t>
  </si>
  <si>
    <t>91</t>
  </si>
  <si>
    <t>622221041</t>
  </si>
  <si>
    <t>Montáž kontaktního zateplení vnějších stěn lepením a mechanickým kotvením desek z minerální vlny s podélnou orientací do zdiva a betonu tl přes 160 do 200 mm</t>
  </si>
  <si>
    <t>746580719</t>
  </si>
  <si>
    <t>" pozor jedná se o kvalitativní třídu A !!!! "</t>
  </si>
  <si>
    <t>92</t>
  </si>
  <si>
    <t>63142031</t>
  </si>
  <si>
    <t>deska tepelně izolační minerální kontaktních fasád podélné vlákno λ=0,035-0,036 tl 200mm</t>
  </si>
  <si>
    <t>1973241056</t>
  </si>
  <si>
    <t>297,09 * 1,05 " Přepočtené koeficientem množství</t>
  </si>
  <si>
    <t>93</t>
  </si>
  <si>
    <t>622251101</t>
  </si>
  <si>
    <t>Příplatek k cenám kontaktního zateplení vnějších stěn za zápustnou montáž a použití tepelněizolačních zátek z polystyrenu</t>
  </si>
  <si>
    <t>-597957455</t>
  </si>
  <si>
    <t>"jihovýchodní podhled"35,57</t>
  </si>
  <si>
    <t>94</t>
  </si>
  <si>
    <t>622251105</t>
  </si>
  <si>
    <t>Příplatek k cenám kontaktního zateplení vnějších stěn za zápustnou montáž a použití tepelněizolačních zátek z minerální vlny</t>
  </si>
  <si>
    <t>556790326</t>
  </si>
  <si>
    <t>95</t>
  </si>
  <si>
    <t>622251211</t>
  </si>
  <si>
    <t>Příplatek k cenám kontaktního zateplení vnějších stěn za zesílení vyztužení základní vrstvy</t>
  </si>
  <si>
    <t>121621460</t>
  </si>
  <si>
    <t>"zesílení kvůli zajištění stability fasády pro tmavé odstíny - doporučuje se použít rovněž elestické stěrkovací hmoty"</t>
  </si>
  <si>
    <t>"tmavě šedé plochy pastovité fasády (2)"</t>
  </si>
  <si>
    <t>"jihozápadní pohled"7,45</t>
  </si>
  <si>
    <t>"severozápadní pohled"17,28</t>
  </si>
  <si>
    <t>"severovýchodní pohled"18,82</t>
  </si>
  <si>
    <t>"jihovýchodní podhled"28,49</t>
  </si>
  <si>
    <t>96</t>
  </si>
  <si>
    <t>622531001R</t>
  </si>
  <si>
    <t>Tenkovrstvá silikonová zahlazená omítka omítka pro imitaci hladkého betonového povrchu ( tmavě šedá)</t>
  </si>
  <si>
    <t>-1773537108</t>
  </si>
  <si>
    <t>D.1.1.6 Pohledy</t>
  </si>
  <si>
    <t>"na druhou zahlazenou fasádní vrstvu, se aplikuje tato finální silikonová fasádní hmota imitující beton se zahlazením hladítkem"</t>
  </si>
  <si>
    <t>"jihovýchodní pohled"31,46</t>
  </si>
  <si>
    <t>"severovýchodní pohled"16,11+8,16</t>
  </si>
  <si>
    <t>"severozápadní pohled"17,17+35,54</t>
  </si>
  <si>
    <t>"jihozápadní pohled"9,6+7,61</t>
  </si>
  <si>
    <t>97</t>
  </si>
  <si>
    <t>622531002R</t>
  </si>
  <si>
    <t>Tenkovrstvá silikonová zahlazená omítky pro imitaci betonového povrchu ( tmavě šedá )</t>
  </si>
  <si>
    <t>1597355314</t>
  </si>
  <si>
    <t>"na základně nataženou vrstvu fasády, kerá se lehce přebrouší, se aplikuje tato silikonová fasádní hmota imitující beton se zahlazením hladítkem "</t>
  </si>
  <si>
    <t>98</t>
  </si>
  <si>
    <t>622531012</t>
  </si>
  <si>
    <t>Tenkovrstvá silikonová zatíraná omítka zrnitost 1,5 mm vnějších stěn</t>
  </si>
  <si>
    <t>1109794817</t>
  </si>
  <si>
    <t>"fasáda z pastovitých směsí"</t>
  </si>
  <si>
    <t>"jihozápadní pohled - pastová omítka"95,72</t>
  </si>
  <si>
    <t>"severozápadní pohled - pastová omítka"108,83</t>
  </si>
  <si>
    <t>"severovýchodní pohled - pastová omítka"95,51</t>
  </si>
  <si>
    <t>"jihovýchodní pohled - pastová omítka"108,74</t>
  </si>
  <si>
    <t>"špalety"32,318</t>
  </si>
  <si>
    <t>"soklové partie"</t>
  </si>
  <si>
    <t>"jihozápadní pohled - mozaiková omítka"8,1</t>
  </si>
  <si>
    <t>"severozápadní pohled - mozaikováomítka"34,52</t>
  </si>
  <si>
    <t>"severovýchodní pohled - mozaiková omítka"7,65</t>
  </si>
  <si>
    <t>"jihovýchodní pohled - mozaiková omítka"0</t>
  </si>
  <si>
    <t>"Zatažení pod úroveň terénu 5% z plochy"50,27*0,05</t>
  </si>
  <si>
    <t>99</t>
  </si>
  <si>
    <t>629991011</t>
  </si>
  <si>
    <t>Zakrytí výplní otvorů a svislých ploch fólií přilepenou lepící páskou</t>
  </si>
  <si>
    <t>-154742270</t>
  </si>
  <si>
    <t>"Vnější výplně zakrytí"</t>
  </si>
  <si>
    <t>100</t>
  </si>
  <si>
    <t>629995101</t>
  </si>
  <si>
    <t>Očištění vnějších ploch tlakovou vodou</t>
  </si>
  <si>
    <t>1690714247</t>
  </si>
  <si>
    <t>"mezi druhou a finální fasádní vrstvou je nutno provést omytí fasády po přebroušení před aplikací třetí finální fasádní vrstvy"</t>
  </si>
  <si>
    <t>101</t>
  </si>
  <si>
    <t>631311113</t>
  </si>
  <si>
    <t>Mazanina tl přes 50 do 80 mm z betonu prostého bez zvýšených nároků na prostředí tř. C 12/15</t>
  </si>
  <si>
    <t>1269607088</t>
  </si>
  <si>
    <t>"ochranná mazanina asf. pásů základové desky mezi zdmi"</t>
  </si>
  <si>
    <t>269,06*0,05</t>
  </si>
  <si>
    <t>102</t>
  </si>
  <si>
    <t>632450123</t>
  </si>
  <si>
    <t>Vyrovnávací cementový potěr tl přes 30 do 40 mm ze suchých směsí provedený v pásu</t>
  </si>
  <si>
    <t>-1142308684</t>
  </si>
  <si>
    <t>"parapetní lůžka"</t>
  </si>
  <si>
    <t>"O01"1*(2)*0,4</t>
  </si>
  <si>
    <t>"O02"1*(2)*0,4</t>
  </si>
  <si>
    <t>"O03"2*(2)*0,4</t>
  </si>
  <si>
    <t>"O04"1*(2,5)*0,4</t>
  </si>
  <si>
    <t>"O05"1*(2,5)*0,4</t>
  </si>
  <si>
    <t>"O06"1*(2,5)*0,4</t>
  </si>
  <si>
    <t>"O07"1*(2,5)*0,4</t>
  </si>
  <si>
    <t>"O08"1*(2,5)*0,4</t>
  </si>
  <si>
    <t>"O09"1*(2,5)*0,4</t>
  </si>
  <si>
    <t>"O10"1*(2,5)*0,4</t>
  </si>
  <si>
    <t>"O11"1*(2,5)*0,4</t>
  </si>
  <si>
    <t>"O12"1*(2,5)*0,4</t>
  </si>
  <si>
    <t>"O13"1*(2,5)*0,4</t>
  </si>
  <si>
    <t>"O14"1*(1,5)*0,4</t>
  </si>
  <si>
    <t>"O15"2*(1)*0,2</t>
  </si>
  <si>
    <t>103</t>
  </si>
  <si>
    <t>632450124</t>
  </si>
  <si>
    <t>Vyrovnávací cementový potěr tl přes 40 do 50 mm ze suchých směsí provedený v pásu</t>
  </si>
  <si>
    <t>-1159911691</t>
  </si>
  <si>
    <t>"D.1.1.4 Střecha + D.1.1.6 Řezy"</t>
  </si>
  <si>
    <t>"atikové zdivo nižší části budovy"19,37*0,24</t>
  </si>
  <si>
    <t>"atikové zdivo vyšší části budovy"81,34*0,24</t>
  </si>
  <si>
    <t>104</t>
  </si>
  <si>
    <t>632451234</t>
  </si>
  <si>
    <t>Potěr cementový samonivelační litý C25 tl přes 45 do 50 mm</t>
  </si>
  <si>
    <t>51719517</t>
  </si>
  <si>
    <t>"D.1.1.2 Půdorys 1.NP + D.1.1.8 Výpis skladeb konstrukcí"</t>
  </si>
  <si>
    <t>269,06</t>
  </si>
  <si>
    <t>105</t>
  </si>
  <si>
    <t>632451292</t>
  </si>
  <si>
    <t>Příplatek k cementovému samonivelačnímu litému potěru C25 ZKD 5 mm tl přes 50 mm</t>
  </si>
  <si>
    <t>-318451264</t>
  </si>
  <si>
    <t>" příplatek za dvě tloušťky 5 mm pro skladbu PD2"</t>
  </si>
  <si>
    <t>"109"146,72</t>
  </si>
  <si>
    <t>"108"15,41</t>
  </si>
  <si>
    <t>"103"5,95</t>
  </si>
  <si>
    <t>"102"20,09</t>
  </si>
  <si>
    <t>188,17*2 "Přepočtené koeficientem množství</t>
  </si>
  <si>
    <t>106</t>
  </si>
  <si>
    <t>633811111</t>
  </si>
  <si>
    <t>Broušení nerovností betonových podlah do 2 mm - stržení šlemu</t>
  </si>
  <si>
    <t>79538146</t>
  </si>
  <si>
    <t>107</t>
  </si>
  <si>
    <t>634112113</t>
  </si>
  <si>
    <t>Obvodová dilatace podlahovým páskem z pěnového PE mezi stěnou a mazaninou nebo potěrem v 80 mm</t>
  </si>
  <si>
    <t>-1838960591</t>
  </si>
  <si>
    <t>"Dilatace u stěn"</t>
  </si>
  <si>
    <t>"101"2,5+2,5+3+3</t>
  </si>
  <si>
    <t>"102"6,7+6,7+3+3</t>
  </si>
  <si>
    <t>"103"3,5+3,5+1,7+1,7</t>
  </si>
  <si>
    <t>"104"3+3+1,7+1,7</t>
  </si>
  <si>
    <t>"105"1,7+1,7+2,25+2,25</t>
  </si>
  <si>
    <t>"106"1,375+1,375+2,75+2,75</t>
  </si>
  <si>
    <t>"107"1,7+1,7+2,875+2,875+4,45+4,45+2,75+2,75</t>
  </si>
  <si>
    <t>"108"3+3+5,15+5,15</t>
  </si>
  <si>
    <t>"109"8,5+8,5+6,675+6,675+0,125+0,125+9,95+9,95+1,25+1,25</t>
  </si>
  <si>
    <t>"110"2,925+2,925+1,65+1,65</t>
  </si>
  <si>
    <t>"111"2,925+2,925+4,15+4,15</t>
  </si>
  <si>
    <t>"112"2,925+2,925+2,45+2,45</t>
  </si>
  <si>
    <t>"113"2,1+2,1+2,775+2,775</t>
  </si>
  <si>
    <t>"114.1"2,175+2,175+3+3</t>
  </si>
  <si>
    <t>"114"2,75+2,75+3+3</t>
  </si>
  <si>
    <t>"navýšení o špalety dveří 3%"224,85*0,03</t>
  </si>
  <si>
    <t>108</t>
  </si>
  <si>
    <t>642946112</t>
  </si>
  <si>
    <t>Osazování pouzdra posuvných dveří s jednou kapsou pro jedno křídlo š přes 800 do 1200 mm do zděné příčky</t>
  </si>
  <si>
    <t>-197227049</t>
  </si>
  <si>
    <t>"pouzdro pro dveře D11"1</t>
  </si>
  <si>
    <t>109</t>
  </si>
  <si>
    <t>55331616</t>
  </si>
  <si>
    <t>pouzdro stavební do zdiva pro 1 křídlo posuvných dveří š 1200mm v do 2100mm</t>
  </si>
  <si>
    <t>1653522808</t>
  </si>
  <si>
    <t>Ostatní konstrukce a práce, bourání</t>
  </si>
  <si>
    <t>110</t>
  </si>
  <si>
    <t>941211111</t>
  </si>
  <si>
    <t>Montáž lešení řadového rámového lehkého zatížení do 200 kg/m2 š od 0,6 do 0,9 m v do 10 m</t>
  </si>
  <si>
    <t>-325932404</t>
  </si>
  <si>
    <t>"jihozápadní pohled"95,72</t>
  </si>
  <si>
    <t>"severozápadní pohled"108,83</t>
  </si>
  <si>
    <t>"severovýchodní pohled"95,51</t>
  </si>
  <si>
    <t>"jihovýchodní pohled"108,74</t>
  </si>
  <si>
    <t>111</t>
  </si>
  <si>
    <t>941211211</t>
  </si>
  <si>
    <t>Příplatek k lešení řadovému rámovému lehkému do 200 kg/m2 š od 0,6 do 0,9 m v do 10 m za každý den použití</t>
  </si>
  <si>
    <t>181169140</t>
  </si>
  <si>
    <t>408,8 * 60 " Přepočtené koeficientem množství</t>
  </si>
  <si>
    <t>112</t>
  </si>
  <si>
    <t>941211811</t>
  </si>
  <si>
    <t>Demontáž lešení řadového rámového lehkého zatížení do 200 kg/m2 š od 0,6 do 0,9 m v do 10 m</t>
  </si>
  <si>
    <t>790628030</t>
  </si>
  <si>
    <t>113</t>
  </si>
  <si>
    <t>993111111</t>
  </si>
  <si>
    <t>Dovoz a odvoz lešení řadového do 10 km včetně naložení a složení</t>
  </si>
  <si>
    <t>-1539927294</t>
  </si>
  <si>
    <t>114</t>
  </si>
  <si>
    <t>993111119</t>
  </si>
  <si>
    <t>Příplatek k ceně dovozu a odvozu lešení řadového ZKD 10 km přes 10 km</t>
  </si>
  <si>
    <t>-2039497443</t>
  </si>
  <si>
    <t>408,8 * 5 " Přepočtené koeficientem množství</t>
  </si>
  <si>
    <t>115</t>
  </si>
  <si>
    <t>944511111</t>
  </si>
  <si>
    <t>Montáž ochranné sítě z textilie z umělých vláken</t>
  </si>
  <si>
    <t>512514706</t>
  </si>
  <si>
    <t>116</t>
  </si>
  <si>
    <t>944511211</t>
  </si>
  <si>
    <t>Příplatek k ochranné síti za každý den použití</t>
  </si>
  <si>
    <t>1372116981</t>
  </si>
  <si>
    <t>117</t>
  </si>
  <si>
    <t>944511811</t>
  </si>
  <si>
    <t>Demontáž ochranné sítě z textilie z umělých vláken</t>
  </si>
  <si>
    <t>547760905</t>
  </si>
  <si>
    <t>118</t>
  </si>
  <si>
    <t>949101112</t>
  </si>
  <si>
    <t>Lešení pomocné pro objekty pozemních staveb s lešeňovou podlahou v přes 1,9 do 3,5 m zatížení do 150 kg/m2</t>
  </si>
  <si>
    <t>-311282710</t>
  </si>
  <si>
    <t>268,99</t>
  </si>
  <si>
    <t>119</t>
  </si>
  <si>
    <t>952901111</t>
  </si>
  <si>
    <t>Vyčištění budov bytové a občanské výstavby při výšce podlaží do 4 m</t>
  </si>
  <si>
    <t>1231131110</t>
  </si>
  <si>
    <t>"podlahová plocha budovy"268,99</t>
  </si>
  <si>
    <t>120</t>
  </si>
  <si>
    <t>953943211</t>
  </si>
  <si>
    <t>Osazování hasicího přístroje</t>
  </si>
  <si>
    <t>-1521643666</t>
  </si>
  <si>
    <t>121</t>
  </si>
  <si>
    <t>44932114</t>
  </si>
  <si>
    <t>přístroj hasicí ruční práškový PG 6 LE</t>
  </si>
  <si>
    <t>517626579</t>
  </si>
  <si>
    <t>122</t>
  </si>
  <si>
    <t>953993311</t>
  </si>
  <si>
    <t>Osazení bezpečnostní, orientační nebo informační tabulky samolepicí</t>
  </si>
  <si>
    <t>184748982</t>
  </si>
  <si>
    <t>"počet tabulek a štítků"20</t>
  </si>
  <si>
    <t>123</t>
  </si>
  <si>
    <t>735R</t>
  </si>
  <si>
    <t xml:space="preserve">tabulka bezpečnostní, informační a pod... </t>
  </si>
  <si>
    <t>1709229002</t>
  </si>
  <si>
    <t>124</t>
  </si>
  <si>
    <t>971033331</t>
  </si>
  <si>
    <t>Vybourání otvorů ve zdivu cihelném pl do 0,09 m2 na MVC nebo MV tl do 150 mm</t>
  </si>
  <si>
    <t>-1546629727</t>
  </si>
  <si>
    <t>"větrací mřížka vedle dveří D15"1</t>
  </si>
  <si>
    <t>125</t>
  </si>
  <si>
    <t>977151127</t>
  </si>
  <si>
    <t>Jádrové vrty diamantovými korunkami do stavebních materiálů D přes 225 do 250 mm</t>
  </si>
  <si>
    <t>-2129354544</t>
  </si>
  <si>
    <t>"Jádrové vrty stropními panely"</t>
  </si>
  <si>
    <t>0,25*6</t>
  </si>
  <si>
    <t>126</t>
  </si>
  <si>
    <t>977151129</t>
  </si>
  <si>
    <t>Jádrové vrty diamantovými korunkami do stavebních materiálů D přes 300 do 350 mm</t>
  </si>
  <si>
    <t>961143785</t>
  </si>
  <si>
    <t>"jádrový vrt v místnosti 114 vodorovně pro VZT"0,38</t>
  </si>
  <si>
    <t>998</t>
  </si>
  <si>
    <t>Přesun hmot</t>
  </si>
  <si>
    <t>127</t>
  </si>
  <si>
    <t>998011001</t>
  </si>
  <si>
    <t>Přesun hmot pro budovy zděné v do 6 m</t>
  </si>
  <si>
    <t>-837684751</t>
  </si>
  <si>
    <t>PSV</t>
  </si>
  <si>
    <t>Práce a dodávky PSV</t>
  </si>
  <si>
    <t>711</t>
  </si>
  <si>
    <t>Izolace proti vodě, vlhkosti a plynům</t>
  </si>
  <si>
    <t>128</t>
  </si>
  <si>
    <t>711111001</t>
  </si>
  <si>
    <t>Provedení izolace proti zemní vlhkosti vodorovné za studena nátěrem penetračním</t>
  </si>
  <si>
    <t>48130101</t>
  </si>
  <si>
    <t>D.1.1.3 Půdorys 1.NP</t>
  </si>
  <si>
    <t>"plocha budovy vč. přesahu přes líc zdiva o 200 mm"335</t>
  </si>
  <si>
    <t>129</t>
  </si>
  <si>
    <t>11163150</t>
  </si>
  <si>
    <t>lak penetrační asfaltový</t>
  </si>
  <si>
    <t>-641706355</t>
  </si>
  <si>
    <t>335*0,00033 "Přepočtené koeficientem množství</t>
  </si>
  <si>
    <t>130</t>
  </si>
  <si>
    <t>711112001</t>
  </si>
  <si>
    <t>Provedení izolace proti zemní vlhkosti svislé za studena nátěrem penetračním</t>
  </si>
  <si>
    <t>-957580569</t>
  </si>
  <si>
    <t>"penetrace pro otočení vodorovné lepenky dolů na beton"0,2*(70,5)</t>
  </si>
  <si>
    <t>"penetrace pro lepenku na zdivu"0,5*(70,5)</t>
  </si>
  <si>
    <t>131</t>
  </si>
  <si>
    <t>-493589997</t>
  </si>
  <si>
    <t>49,35*0,00034 "Přepočtené koeficientem množství</t>
  </si>
  <si>
    <t>132</t>
  </si>
  <si>
    <t>711141559</t>
  </si>
  <si>
    <t>Provedení izolace proti zemní vlhkosti pásy přitavením vodorovné NAIP</t>
  </si>
  <si>
    <t>1561066329</t>
  </si>
  <si>
    <t>"druhá vrstva"335</t>
  </si>
  <si>
    <t>133</t>
  </si>
  <si>
    <t>62832134</t>
  </si>
  <si>
    <t>pás asfaltový natavitelný oxidovaný s vložkou ze skleněné rohože typu V60 s jemnozrnným minerálním posypem tl 4,0mm</t>
  </si>
  <si>
    <t>-1208019238</t>
  </si>
  <si>
    <t>"první vrstva"</t>
  </si>
  <si>
    <t>335 * 1,1655 " Přepočtené koeficientem množství</t>
  </si>
  <si>
    <t>134</t>
  </si>
  <si>
    <t>62836110</t>
  </si>
  <si>
    <t>pás asfaltový natavitelný oxidovaný s vložkou z hliníkové fólie / hliníkové fólie s textilií, se spalitelnou PE folií nebo jemnozrnným minerálním posypem tl 4,0mm</t>
  </si>
  <si>
    <t>2137720994</t>
  </si>
  <si>
    <t>"druhá vrstva"</t>
  </si>
  <si>
    <t>135</t>
  </si>
  <si>
    <t>711142559</t>
  </si>
  <si>
    <t>Provedení izolace proti zemní vlhkosti pásy přitavením svislé NAIP</t>
  </si>
  <si>
    <t>1904329404</t>
  </si>
  <si>
    <t>"lepenku na zdivu přetavená 20 cm dolů"0,7*(70,5)</t>
  </si>
  <si>
    <t>"druhá vrstva"49,35</t>
  </si>
  <si>
    <t>136</t>
  </si>
  <si>
    <t>-1367895441</t>
  </si>
  <si>
    <t>98,7*1,221 "Přepočtené koeficientem množství</t>
  </si>
  <si>
    <t>137</t>
  </si>
  <si>
    <t>843287289</t>
  </si>
  <si>
    <t>138</t>
  </si>
  <si>
    <t>711161273</t>
  </si>
  <si>
    <t>Provedení izolace proti zemní vlhkosti svislé z nopové fólie</t>
  </si>
  <si>
    <t>-1117912161</t>
  </si>
  <si>
    <t>"ochrana lepenky na zdivu nopovkou"0,5*(70,5)</t>
  </si>
  <si>
    <t>139</t>
  </si>
  <si>
    <t>28323005</t>
  </si>
  <si>
    <t>fólie profilovaná (nopová) drenážní HDPE s výškou nopů 8mm</t>
  </si>
  <si>
    <t>1848653660</t>
  </si>
  <si>
    <t>35,25*1,221 "Přepočtené koeficientem množství</t>
  </si>
  <si>
    <t>140</t>
  </si>
  <si>
    <t>711493001</t>
  </si>
  <si>
    <t>Opracování prostupu průměru do 200 mm dvojitého hydroizolačního systému spodní stavby</t>
  </si>
  <si>
    <t>1254341827</t>
  </si>
  <si>
    <t>"prostupy hydroizolací pro manžety ke kanalizaci, radonu a dešťáku" 17</t>
  </si>
  <si>
    <t>141</t>
  </si>
  <si>
    <t>62851018</t>
  </si>
  <si>
    <t>prostupová tvarovka do spodní stavby s manžetou z asfaltového pásu DN 125</t>
  </si>
  <si>
    <t>-543623560</t>
  </si>
  <si>
    <t>142</t>
  </si>
  <si>
    <t>998711101</t>
  </si>
  <si>
    <t>Přesun hmot tonážní pro izolace proti vodě, vlhkosti a plynům v objektech v do 6 m</t>
  </si>
  <si>
    <t>-124705497</t>
  </si>
  <si>
    <t>712</t>
  </si>
  <si>
    <t>Povlakové krytiny</t>
  </si>
  <si>
    <t>143</t>
  </si>
  <si>
    <t>712311101</t>
  </si>
  <si>
    <t>Provedení povlakové krytiny střech do 10° za studena lakem penetračním nebo asfaltovým</t>
  </si>
  <si>
    <t>41698109</t>
  </si>
  <si>
    <t>"D.1.1.5 Střecha"</t>
  </si>
  <si>
    <t>"Plocha velké střechy"170,77-2*(1,2*1,2)</t>
  </si>
  <si>
    <t>"Plocha malé střechy"13,25</t>
  </si>
  <si>
    <t>Mezisoučet - vodorovná plocha</t>
  </si>
  <si>
    <t>"atika velké střechy"62,365*0,5</t>
  </si>
  <si>
    <t>"atika malé střechy"17,787*0,5</t>
  </si>
  <si>
    <t>Mezisoučet - svislá plocha</t>
  </si>
  <si>
    <t>"plocha atiky velká střecha"36,05</t>
  </si>
  <si>
    <t>"plocha atiky malá střecha"8,982</t>
  </si>
  <si>
    <t>Mezisoučet - atika</t>
  </si>
  <si>
    <t>144</t>
  </si>
  <si>
    <t>-438899884</t>
  </si>
  <si>
    <t>266,249 * 0,00032 " Přepočtené koeficientem množství</t>
  </si>
  <si>
    <t>145</t>
  </si>
  <si>
    <t>712331111</t>
  </si>
  <si>
    <t>Provedení povlakové krytiny střech do 10° podkladní vrstvy pásy na sucho samolepící</t>
  </si>
  <si>
    <t>244223470</t>
  </si>
  <si>
    <t>146</t>
  </si>
  <si>
    <t>62866281</t>
  </si>
  <si>
    <t>pás asfaltový samolepicí modifikovaný SBS s vložkou ze skleněné tkaniny se spalitelnou fólií nebo jemnozrnným minerálním posypem nebo textilií na horním povrchu tl 3,0mm</t>
  </si>
  <si>
    <t>-581365230</t>
  </si>
  <si>
    <t>266,249*1,1655 'Přepočtené koeficientem množství</t>
  </si>
  <si>
    <t>147</t>
  </si>
  <si>
    <t>712341559</t>
  </si>
  <si>
    <t>Provedení povlakové krytiny střech do 10° pásy NAIP přitavením v plné ploše</t>
  </si>
  <si>
    <t>-2024644873</t>
  </si>
  <si>
    <t>"2 typy" 266,249</t>
  </si>
  <si>
    <t>148</t>
  </si>
  <si>
    <t>62855007</t>
  </si>
  <si>
    <t>pás asfaltový natavitelný modifikovaný SBS s vložkou z polyesterové vyztužené rohože a hrubozrnným břidličným posypem na horním povrchu tl 4,5mm</t>
  </si>
  <si>
    <t>-15969741</t>
  </si>
  <si>
    <t>149</t>
  </si>
  <si>
    <t>-867047863</t>
  </si>
  <si>
    <t>266,249 * 1,1655 " Přepočtené koeficientem množství</t>
  </si>
  <si>
    <t>150</t>
  </si>
  <si>
    <t>712341715</t>
  </si>
  <si>
    <t>Provedení povlakové krytiny střech do 10° pásy NAIP přitavením zaizolování prostupů kruhového průřezu D do 300 mm</t>
  </si>
  <si>
    <t>-387051618</t>
  </si>
  <si>
    <t>151</t>
  </si>
  <si>
    <t>62851036</t>
  </si>
  <si>
    <t>prostup pro kabely s integrovanou manžetou z modifikovaného asfaltového pásu DN 100</t>
  </si>
  <si>
    <t>-765406655</t>
  </si>
  <si>
    <t>152</t>
  </si>
  <si>
    <t>62851035</t>
  </si>
  <si>
    <t>prostup pro kabely s integrovanou manžetou z modifikovaného asfaltového pásu DN 70</t>
  </si>
  <si>
    <t>1198446110</t>
  </si>
  <si>
    <t>153</t>
  </si>
  <si>
    <t>712341718</t>
  </si>
  <si>
    <t>Provedení povlakové krytiny střech do 10° pásy NAIP přitavením zaizolování prostupů hranatého průřezu pl do 0,09 m2</t>
  </si>
  <si>
    <t>1056486069</t>
  </si>
  <si>
    <t>"pojistný přepad na velké střeše"2</t>
  </si>
  <si>
    <t>"pojistný přepad na malé střeše"1</t>
  </si>
  <si>
    <t>154</t>
  </si>
  <si>
    <t>-1303547211</t>
  </si>
  <si>
    <t>3 * 0,2 " Přepočtené koeficientem množství</t>
  </si>
  <si>
    <t>155</t>
  </si>
  <si>
    <t>712363093</t>
  </si>
  <si>
    <t>Provedení povlakové krytiny střech do 10° pojištění spoje fólie CSPE navařením pruhu fólie</t>
  </si>
  <si>
    <t>-368145171</t>
  </si>
  <si>
    <t>"U světlíků"2*(1,2+1,2+1,2+1,2)</t>
  </si>
  <si>
    <t>156</t>
  </si>
  <si>
    <t>712363115</t>
  </si>
  <si>
    <t>Provedení povlakové krytiny střech do 10° zaizolování prostupů kruhového průřezu D do 300 mm</t>
  </si>
  <si>
    <t>1764965848</t>
  </si>
  <si>
    <t>"vpusti"4</t>
  </si>
  <si>
    <t>"prostupy FVE"1</t>
  </si>
  <si>
    <t>"odvětrání radonu"2</t>
  </si>
  <si>
    <t>"prostup ZTI"1</t>
  </si>
  <si>
    <t>"záchytný systém"10</t>
  </si>
  <si>
    <t>157</t>
  </si>
  <si>
    <t>28342011</t>
  </si>
  <si>
    <t>manžeta těsnící pro prostupy hydroizolací z PVC uzavřená kruhová vnitřní průměr 40-70</t>
  </si>
  <si>
    <t>1428028657</t>
  </si>
  <si>
    <t>158</t>
  </si>
  <si>
    <t>28342013</t>
  </si>
  <si>
    <t>manžeta těsnící pro prostupy hydroizolací z PVC uzavřená kruhová vnitřní průměr 90-114</t>
  </si>
  <si>
    <t>1846614309</t>
  </si>
  <si>
    <t>159</t>
  </si>
  <si>
    <t>712363118</t>
  </si>
  <si>
    <t>Provedení povlakové krytiny střech do 10° zaizolování prostupů hranatého průřezu pl do 0,09 m2</t>
  </si>
  <si>
    <t>791051206</t>
  </si>
  <si>
    <t>"chrliče"3</t>
  </si>
  <si>
    <t>160</t>
  </si>
  <si>
    <t>28342016</t>
  </si>
  <si>
    <t>manžeta těsnící pro prostupy hydroizolací z PVC uzavřená čtyřhranná rozměr 8x40-80 10x30-50 15x35 16x16 20x20-40 25x25-30 30x30</t>
  </si>
  <si>
    <t>-696750523</t>
  </si>
  <si>
    <t>3 * 0,66 " Přepočtené koeficientem množství</t>
  </si>
  <si>
    <t>161</t>
  </si>
  <si>
    <t>712363122</t>
  </si>
  <si>
    <t>Provedení povlakové krytiny střech do 10° provedení rohů a koutů navařením izolačních tvarovek</t>
  </si>
  <si>
    <t>-116492489</t>
  </si>
  <si>
    <t>"Rohy a kouty na střeše velké"10</t>
  </si>
  <si>
    <t>"u světlíků"2*4</t>
  </si>
  <si>
    <t>"malá střecha"4</t>
  </si>
  <si>
    <t>"atiky velká střecha"10</t>
  </si>
  <si>
    <t>"atiky malá střecha"6</t>
  </si>
  <si>
    <t>162</t>
  </si>
  <si>
    <t>28322070</t>
  </si>
  <si>
    <t>roh vnitřní pro střešní fólie mPVC šedé</t>
  </si>
  <si>
    <t>-1408983827</t>
  </si>
  <si>
    <t>163</t>
  </si>
  <si>
    <t>28322071</t>
  </si>
  <si>
    <t>roh vnější pro střešní fólie mPVC šedá</t>
  </si>
  <si>
    <t>-275131083</t>
  </si>
  <si>
    <t>164</t>
  </si>
  <si>
    <t>712363201R</t>
  </si>
  <si>
    <t>D+M Provedení povlakové krytiny střech do 10° montáž ukončujícího hliníkového profilu přímého</t>
  </si>
  <si>
    <t>-169375418</t>
  </si>
  <si>
    <t>"profily u světlíků"2*(4*1,2)</t>
  </si>
  <si>
    <t>165</t>
  </si>
  <si>
    <t>712363352</t>
  </si>
  <si>
    <t>Povlakové krytiny střech do 10° z tvarovaných poplastovaných lišt délky 2 m koutová lišta vnitřní rš 100 mm</t>
  </si>
  <si>
    <t>901470591</t>
  </si>
  <si>
    <t>"Vnitřní kouty velké střechy"62,365</t>
  </si>
  <si>
    <t>"Vnitřní kouty malé střechy"17,787</t>
  </si>
  <si>
    <t>166</t>
  </si>
  <si>
    <t>712363353</t>
  </si>
  <si>
    <t>Povlakové krytiny střech do 10° z tvarovaných poplastovaných lišt délky 2 m koutová lišta vnější rš 100 mm</t>
  </si>
  <si>
    <t>-192715946</t>
  </si>
  <si>
    <t>"Vnitřní kouty na atice velké střechy"62,365</t>
  </si>
  <si>
    <t>"Vnitřní kouty na atice malé střechy"17,787</t>
  </si>
  <si>
    <t>167</t>
  </si>
  <si>
    <t>712363362</t>
  </si>
  <si>
    <t>Povlakové krytiny střech do 10° z tvarovaných poplastovaných lišt délky 2 m tmelící lišta rš 100 mm</t>
  </si>
  <si>
    <t>-1519460649</t>
  </si>
  <si>
    <t>"Tmelící lišta ke stěně mezi malou a velkou střechou"3,5</t>
  </si>
  <si>
    <t>168</t>
  </si>
  <si>
    <t>712363369</t>
  </si>
  <si>
    <t>Povlakové krytiny střech do 10° z tvarovaných poplastovaných lišt délky 2 m příklopná lišta rš 100 mm</t>
  </si>
  <si>
    <t>1674536541</t>
  </si>
  <si>
    <t>"příklopná lišta k tmelící liště ke stěně mezi malou a velkou střechou"3,5</t>
  </si>
  <si>
    <t>169</t>
  </si>
  <si>
    <t>712998202</t>
  </si>
  <si>
    <t>Montáž bezpečnostního přepadu z PVC DN 125</t>
  </si>
  <si>
    <t>877800143</t>
  </si>
  <si>
    <t>"pojistné přepady K06"3</t>
  </si>
  <si>
    <t>170</t>
  </si>
  <si>
    <t>28342773</t>
  </si>
  <si>
    <t>přepad bezpečnostní atikový DN 125 s manžetou pro hydroizolaci z PVC-P</t>
  </si>
  <si>
    <t>1183834285</t>
  </si>
  <si>
    <t>171</t>
  </si>
  <si>
    <t>998712101</t>
  </si>
  <si>
    <t>Přesun hmot tonážní pro krytiny povlakové v objektech v do 6 m</t>
  </si>
  <si>
    <t>1817647208</t>
  </si>
  <si>
    <t>713</t>
  </si>
  <si>
    <t>Izolace tepelné</t>
  </si>
  <si>
    <t>172</t>
  </si>
  <si>
    <t>713121111</t>
  </si>
  <si>
    <t>Montáž izolace tepelné podlah volně kladenými rohožemi, pásy, dílci, deskami 1 vrstva</t>
  </si>
  <si>
    <t>-1383899607</t>
  </si>
  <si>
    <t>D.1.1.7 Řezy a-b ,"D.1.1.2 Půdorys 1.NP"</t>
  </si>
  <si>
    <t>"základová deska z pěnoskla pod obvodové nosné stěny"</t>
  </si>
  <si>
    <t>"obvodové zdivo vyšší stavby"(79,75)*0,38-(8,67+9,1)*0,38</t>
  </si>
  <si>
    <t>"obvodové zdivo nižsí budovy"(18,6)*0,38</t>
  </si>
  <si>
    <t>173</t>
  </si>
  <si>
    <t>63482256</t>
  </si>
  <si>
    <t>deska tepelně izolační z pěnového skla pevnost v tlaku 1600kPa λ=0,049-0,050 tl 50mm</t>
  </si>
  <si>
    <t>907628852</t>
  </si>
  <si>
    <t>30,62 * 1,2 " Přepočtené koeficientem množství</t>
  </si>
  <si>
    <t>174</t>
  </si>
  <si>
    <t>713121121</t>
  </si>
  <si>
    <t>Montáž izolace tepelné podlah volně kladenými rohožemi, pásy, dílci, deskami 2 vrstvy</t>
  </si>
  <si>
    <t>-1341847895</t>
  </si>
  <si>
    <t>"podlahový polystyren"269,06</t>
  </si>
  <si>
    <t>175</t>
  </si>
  <si>
    <t>28375924</t>
  </si>
  <si>
    <t>deska EPS 200 pro konstrukce s velmi vysokým zatížením λ=0,034 tl 80mm</t>
  </si>
  <si>
    <t>-2071591603</t>
  </si>
  <si>
    <t>269,06*2,15 "Přepočtené koeficientem množství</t>
  </si>
  <si>
    <t>176</t>
  </si>
  <si>
    <t>713131141</t>
  </si>
  <si>
    <t>Montáž izolace tepelné stěn lepením celoplošně rohoží, pásů, dílců, desek</t>
  </si>
  <si>
    <t>-549968782</t>
  </si>
  <si>
    <t>"Obvod atiky velké střechy"0,5*62,365</t>
  </si>
  <si>
    <t>"Obvod atiky malé střechy"0,5*17,787</t>
  </si>
  <si>
    <t>"hlava atiky velké střechy"0,25*62,365</t>
  </si>
  <si>
    <t>"hlava atiky velké střechy"0,25*17,787</t>
  </si>
  <si>
    <t>177</t>
  </si>
  <si>
    <t>28376385</t>
  </si>
  <si>
    <t>deska XPS hrana rovná polo či pero drážka a hladký povrch</t>
  </si>
  <si>
    <t>640945846</t>
  </si>
  <si>
    <t>"Obvod atiky velké střechy"0,5*62,365*0,08</t>
  </si>
  <si>
    <t>"Obvod atiky malé střechy"0,5*17,787*0,08</t>
  </si>
  <si>
    <t>"hlava atiky velké střechy"0,25*62,365*0,06</t>
  </si>
  <si>
    <t>"hlava atiky velké střechy"0,25*17,787*0,06</t>
  </si>
  <si>
    <t>4,408 * 1,15 " Přepočtené koeficientem množství</t>
  </si>
  <si>
    <t>178</t>
  </si>
  <si>
    <t>713131151</t>
  </si>
  <si>
    <t>Montáž izolace tepelné stěn volně vloženými rohožemi, pásy, dílci, deskami 1 vrstva</t>
  </si>
  <si>
    <t>-1235974236</t>
  </si>
  <si>
    <t>"Dilatace příček a vnitřních nenosných stěn mezi strop z panelů"</t>
  </si>
  <si>
    <t>"zeď tl. 200"8,5*0,2</t>
  </si>
  <si>
    <t>"zeď u m.č.107"(0,125+1,7+0,125)*0,24</t>
  </si>
  <si>
    <t>"příčkovky"(9+1,7+1,7+7,77+7,77+3+2,5+2,5+3+2,925+2,925+2,1+3)*0,115</t>
  </si>
  <si>
    <t>179</t>
  </si>
  <si>
    <t>28375814</t>
  </si>
  <si>
    <t>deska EPS S pro aplikace bez zatížení λ=0,042-0,043 tl 30mm</t>
  </si>
  <si>
    <t>213037044</t>
  </si>
  <si>
    <t>7,905*1,15 "Přepočtené koeficientem množství</t>
  </si>
  <si>
    <t>180</t>
  </si>
  <si>
    <t>713141138</t>
  </si>
  <si>
    <t>Montáž izolace tepelné střech plochých lepené za studena nízkoexpanzní (PUR) pěnou 2 vrstvy rohoží, pásů, dílců, desek</t>
  </si>
  <si>
    <t>-898919128</t>
  </si>
  <si>
    <t>"velká střecha"170,77</t>
  </si>
  <si>
    <t>"malá střecha"17,787</t>
  </si>
  <si>
    <t>181</t>
  </si>
  <si>
    <t>28376516</t>
  </si>
  <si>
    <t>deska izolační PIR s oboustrannou kompozitní fólií s hliníkovou vložkou pro ploché střechy λ=0,023 tl 100mm</t>
  </si>
  <si>
    <t>-1832183378</t>
  </si>
  <si>
    <t>188,557 * 1,2 " Přepočtené koeficientem množství</t>
  </si>
  <si>
    <t>182</t>
  </si>
  <si>
    <t>28376514</t>
  </si>
  <si>
    <t>deska izolační PIR s oboustrannou kompozitní fólií s hliníkovou vložkou pro ploché střechy λ=0,023 tl 80mm</t>
  </si>
  <si>
    <t>-1890091752</t>
  </si>
  <si>
    <t>183</t>
  </si>
  <si>
    <t>713141312</t>
  </si>
  <si>
    <t>Montáž izolace tepelné střech plochých kladené volně, spádová vrstva z dvouspádových klínů</t>
  </si>
  <si>
    <t>-231250604</t>
  </si>
  <si>
    <t>"úžlabní klíny u světlíků"1+1</t>
  </si>
  <si>
    <t>184</t>
  </si>
  <si>
    <t>63152386</t>
  </si>
  <si>
    <t>klín izolační dvouspádový v objemu nad 30m3 a dl kusů nad 4m</t>
  </si>
  <si>
    <t>-1955791722</t>
  </si>
  <si>
    <t>185</t>
  </si>
  <si>
    <t>713141336</t>
  </si>
  <si>
    <t>Montáž izolace tepelné střech plochých lepené za studena nízkoexpanzní (PUR) pěnou, spádová vrstva</t>
  </si>
  <si>
    <t>-516540920</t>
  </si>
  <si>
    <t>186</t>
  </si>
  <si>
    <t>28376143</t>
  </si>
  <si>
    <t>klín izolační spád do 5% EPS 200</t>
  </si>
  <si>
    <t>-1344822010</t>
  </si>
  <si>
    <t>187</t>
  </si>
  <si>
    <t>713191523</t>
  </si>
  <si>
    <t>Montáž podkladového profilu pro zateplení spodní části oken a dveří šířky přes 50 do 100 mm výšky přes 200 do 300 mm</t>
  </si>
  <si>
    <t>-1270796806</t>
  </si>
  <si>
    <t>"D.1.1.13 Výpis dveří"</t>
  </si>
  <si>
    <t>"D01"1*1,6</t>
  </si>
  <si>
    <t>"D02"1*1,1</t>
  </si>
  <si>
    <t>"D03"1*1,1</t>
  </si>
  <si>
    <t>"D04"1*0,9</t>
  </si>
  <si>
    <t>"D05"1*0,9</t>
  </si>
  <si>
    <t>"D06"1*0,9</t>
  </si>
  <si>
    <t>"O07"2,5</t>
  </si>
  <si>
    <t>"O11"2,5</t>
  </si>
  <si>
    <t>"O13"2,5</t>
  </si>
  <si>
    <t>188</t>
  </si>
  <si>
    <t>28376300</t>
  </si>
  <si>
    <t>profil podkladový sendvičový s vloženou PIR vložkou pro zateplení spodní části oken a dveří (25/40/15) š 80mm v 300mm</t>
  </si>
  <si>
    <t>-1825081126</t>
  </si>
  <si>
    <t>189</t>
  </si>
  <si>
    <t>-1866181757</t>
  </si>
  <si>
    <t>"Dva purenity spojit v jeden slpoupec na výšku 00 mm"</t>
  </si>
  <si>
    <t>"O08"2,5</t>
  </si>
  <si>
    <t>"O09"2,5</t>
  </si>
  <si>
    <t>"O10"2,5</t>
  </si>
  <si>
    <t>"O12"2,5</t>
  </si>
  <si>
    <t>10*6 'Přepočtené koeficientem množství</t>
  </si>
  <si>
    <t>190</t>
  </si>
  <si>
    <t>28376280</t>
  </si>
  <si>
    <t>profil podkladový sendvičový s vloženou PIR vložkou pro zateplení spodní části oken a dveří (25/40/15) š 80mm v 100mm</t>
  </si>
  <si>
    <t>-453821236</t>
  </si>
  <si>
    <t>191</t>
  </si>
  <si>
    <t>28376272</t>
  </si>
  <si>
    <t>profil podkladový sendvičový s vloženou PIR vložkou pro zateplení spodní části oken a dveří (25/30/15) š 70mm v 300mm</t>
  </si>
  <si>
    <t>-143383206</t>
  </si>
  <si>
    <t>10*2 'Přepočtené koeficientem množství</t>
  </si>
  <si>
    <t>192</t>
  </si>
  <si>
    <t>28376252</t>
  </si>
  <si>
    <t>profil podkladový sendvičový s vloženou PIR vložkou pro zateplení spodní části oken a dveří (25/30/15) š 70mm v 100mm</t>
  </si>
  <si>
    <t>-40203246</t>
  </si>
  <si>
    <t>193</t>
  </si>
  <si>
    <t>-2016987598</t>
  </si>
  <si>
    <t>194</t>
  </si>
  <si>
    <t>998713101</t>
  </si>
  <si>
    <t>Přesun hmot tonážní pro izolace tepelné v objektech v do 6 m</t>
  </si>
  <si>
    <t>-137780726</t>
  </si>
  <si>
    <t>714</t>
  </si>
  <si>
    <t>Akustická a protiotřesová opatření</t>
  </si>
  <si>
    <t>195</t>
  </si>
  <si>
    <t>714112201</t>
  </si>
  <si>
    <t>Montáž akustických obkladů stěn z desek vyplněných křemičitým pískem ukotvených do zdiva jednovrstvých</t>
  </si>
  <si>
    <t>1614033004</t>
  </si>
  <si>
    <t>"Dle hlukové studie"</t>
  </si>
  <si>
    <t>196</t>
  </si>
  <si>
    <t>62543000</t>
  </si>
  <si>
    <t>deska akustická ze speciálně konstruovaného kartonu tří-vlnná překřížená vyplněná jemným křemičitým pískem pro konstrukce podlah, stěn a stropů tl 15mm</t>
  </si>
  <si>
    <t>563710467</t>
  </si>
  <si>
    <t>6 * 1,15 " Přepočtené koeficientem množství</t>
  </si>
  <si>
    <t>197</t>
  </si>
  <si>
    <t>998714101</t>
  </si>
  <si>
    <t>Přesun hmot tonážní pro akustická a protiotřesová opatření v objektech v do 6 m</t>
  </si>
  <si>
    <t>36380983</t>
  </si>
  <si>
    <t>721</t>
  </si>
  <si>
    <t>Zdravotechnika - vnitřní kanalizace</t>
  </si>
  <si>
    <t>198</t>
  </si>
  <si>
    <t>721239114</t>
  </si>
  <si>
    <t>Montáž střešního vtoku svislý odtok do DN 160 ostatní typ</t>
  </si>
  <si>
    <t>681882600</t>
  </si>
  <si>
    <t>199</t>
  </si>
  <si>
    <t>28656000</t>
  </si>
  <si>
    <t>nástavec střešní vpusti s integrovanou bitumenovou manžetou pro výšku TI do 220mm</t>
  </si>
  <si>
    <t>967378811</t>
  </si>
  <si>
    <t>200</t>
  </si>
  <si>
    <t>56231112</t>
  </si>
  <si>
    <t>vtok střešní svislý pro PVC-P hydroizolaci plochých střech s vyhříváním DN 75, DN 110, DN 125, DN 160</t>
  </si>
  <si>
    <t>67282115</t>
  </si>
  <si>
    <t>201</t>
  </si>
  <si>
    <t>722250101</t>
  </si>
  <si>
    <t>Hydrantový ventil s hadicovou přípojkou G 1"</t>
  </si>
  <si>
    <t>872037767</t>
  </si>
  <si>
    <t>"hydrantový systé m dle PBŘ D.1.3 a 8.5."1</t>
  </si>
  <si>
    <t>202</t>
  </si>
  <si>
    <t>722250132</t>
  </si>
  <si>
    <t>Hydrantový systém s tvarově stálou hadicí D 25 x 20 m celoplechový</t>
  </si>
  <si>
    <t>soubor</t>
  </si>
  <si>
    <t>1035117036</t>
  </si>
  <si>
    <t>203</t>
  </si>
  <si>
    <t>722254115</t>
  </si>
  <si>
    <t>Hydrantová skříň vnitřní s výzbrojí D 25 polyesterová hadice</t>
  </si>
  <si>
    <t>-1339309081</t>
  </si>
  <si>
    <t>204</t>
  </si>
  <si>
    <t>998721101</t>
  </si>
  <si>
    <t>Přesun hmot tonážní pro vnitřní kanalizaci v objektech v do 6 m</t>
  </si>
  <si>
    <t>-546375233</t>
  </si>
  <si>
    <t>725</t>
  </si>
  <si>
    <t>Zdravotechnika - zařizovací předměty</t>
  </si>
  <si>
    <t>205</t>
  </si>
  <si>
    <t>725291652</t>
  </si>
  <si>
    <t>Montáž dávkovače tekutého mýdla</t>
  </si>
  <si>
    <t>-1851088299</t>
  </si>
  <si>
    <t>D.1.1.18 Výpis ostatních výrobků</t>
  </si>
  <si>
    <t>"OS3"7</t>
  </si>
  <si>
    <t>206</t>
  </si>
  <si>
    <t>55431097</t>
  </si>
  <si>
    <t>dávkovač tekutého mýdla 1,2L</t>
  </si>
  <si>
    <t>1946024475</t>
  </si>
  <si>
    <t>207</t>
  </si>
  <si>
    <t>725291653</t>
  </si>
  <si>
    <t>Montáž zásobníku toaletních papírů</t>
  </si>
  <si>
    <t>-946362213</t>
  </si>
  <si>
    <t>"OS2"7</t>
  </si>
  <si>
    <t>208</t>
  </si>
  <si>
    <t>55431091</t>
  </si>
  <si>
    <t>zásobník toaletních papírů nerez D 220mm</t>
  </si>
  <si>
    <t>411862372</t>
  </si>
  <si>
    <t>209</t>
  </si>
  <si>
    <t>725291654</t>
  </si>
  <si>
    <t>Montáž zásobníku papírových ručníků</t>
  </si>
  <si>
    <t>1719745896</t>
  </si>
  <si>
    <t>"OS6"1</t>
  </si>
  <si>
    <t>210</t>
  </si>
  <si>
    <t>55431084</t>
  </si>
  <si>
    <t>zásobník papírových ručníků skládaných nerezové provedení</t>
  </si>
  <si>
    <t>-126389862</t>
  </si>
  <si>
    <t>211</t>
  </si>
  <si>
    <t>725291662</t>
  </si>
  <si>
    <t>Montáž sedačky do sprchy</t>
  </si>
  <si>
    <t>1554550923</t>
  </si>
  <si>
    <t>"OS10"1</t>
  </si>
  <si>
    <t>212</t>
  </si>
  <si>
    <t>55147082</t>
  </si>
  <si>
    <t>sedátko sklopné do sprchy s opěrnou nohou nerez mat 440x450x460mm</t>
  </si>
  <si>
    <t>-85650897</t>
  </si>
  <si>
    <t>"OS9"1</t>
  </si>
  <si>
    <t>213</t>
  </si>
  <si>
    <t>725291664</t>
  </si>
  <si>
    <t>Montáž štětky závěsné</t>
  </si>
  <si>
    <t>-1906650462</t>
  </si>
  <si>
    <t>"OS4"2</t>
  </si>
  <si>
    <t>214</t>
  </si>
  <si>
    <t>55779013</t>
  </si>
  <si>
    <t>štětka na WC závěsná nebo na podlahu kartáč nylon nerezové záchytné pouzdro mat</t>
  </si>
  <si>
    <t>1459596692</t>
  </si>
  <si>
    <t>215</t>
  </si>
  <si>
    <t>55431079</t>
  </si>
  <si>
    <t>koš odpadkový nášlapný plastový 6L</t>
  </si>
  <si>
    <t>-938502226</t>
  </si>
  <si>
    <t>"OS5"4</t>
  </si>
  <si>
    <t>216</t>
  </si>
  <si>
    <t>725291668</t>
  </si>
  <si>
    <t>Montáž madla invalidního rovného</t>
  </si>
  <si>
    <t>1610920</t>
  </si>
  <si>
    <t>"OS12"1</t>
  </si>
  <si>
    <t>217</t>
  </si>
  <si>
    <t>55147130</t>
  </si>
  <si>
    <t>madlo invalidní rovné nerez lesk 900mm</t>
  </si>
  <si>
    <t>1106988539</t>
  </si>
  <si>
    <t>218</t>
  </si>
  <si>
    <t>725291669</t>
  </si>
  <si>
    <t>Montáž madla invalidního krakorcového</t>
  </si>
  <si>
    <t>1014582205</t>
  </si>
  <si>
    <t>"OS12 sklopné"1</t>
  </si>
  <si>
    <t>219</t>
  </si>
  <si>
    <t>55147121</t>
  </si>
  <si>
    <t>madlo invalidní krakorcové sklopné s držákem toaletního papíru nerez mat 813mm</t>
  </si>
  <si>
    <t>-2091740400</t>
  </si>
  <si>
    <t>220</t>
  </si>
  <si>
    <t>725291676</t>
  </si>
  <si>
    <t>Montáž madla sprchového</t>
  </si>
  <si>
    <t>223166144</t>
  </si>
  <si>
    <t>"OS11"1</t>
  </si>
  <si>
    <t>221</t>
  </si>
  <si>
    <t>55147180</t>
  </si>
  <si>
    <t>madlo sprchové pravé/levé nerez lesk 813x406mm</t>
  </si>
  <si>
    <t>-839982392</t>
  </si>
  <si>
    <t>222</t>
  </si>
  <si>
    <t>998725101</t>
  </si>
  <si>
    <t>Přesun hmot tonážní pro zařizovací předměty v objektech v do 6 m</t>
  </si>
  <si>
    <t>351018894</t>
  </si>
  <si>
    <t>762</t>
  </si>
  <si>
    <t>Konstrukce tesařské</t>
  </si>
  <si>
    <t>223</t>
  </si>
  <si>
    <t>762342524</t>
  </si>
  <si>
    <t>Montáž kontralatí přes tepelnou izolaci tl přes 200 mm do 240 mm</t>
  </si>
  <si>
    <t>-107571124</t>
  </si>
  <si>
    <t>"kotvení dřevěné fasády"</t>
  </si>
  <si>
    <t>"jihozápadní pohled"11,7</t>
  </si>
  <si>
    <t>"severovýchodní pohled"34,54</t>
  </si>
  <si>
    <t>"severozápadní pohled"32,38</t>
  </si>
  <si>
    <t>"jihozápadní pohled"3,64+5,7</t>
  </si>
  <si>
    <t>"poměr podkladního roštu na 1m2 = 1,5mb /m2"</t>
  </si>
  <si>
    <t>"vzhledem ke kruhovým tvarům poměr zvýšen = 2mb/m2"</t>
  </si>
  <si>
    <t>87,96*2</t>
  </si>
  <si>
    <t>224</t>
  </si>
  <si>
    <t>61223260</t>
  </si>
  <si>
    <t>hranol konstrukční KVH lepený průřezu 40x60-280mm nepohledový</t>
  </si>
  <si>
    <t>1274610802</t>
  </si>
  <si>
    <t>87,96*2*0,04*0,06</t>
  </si>
  <si>
    <t>0,422 * 1,15 " Přepočtené koeficientem množství</t>
  </si>
  <si>
    <t>225</t>
  </si>
  <si>
    <t>762361313</t>
  </si>
  <si>
    <t>Konstrukční a vyrovnávací vrstva pod klempířské prvky (atiky) z desek dřevoštěpkových tl 25 mm</t>
  </si>
  <si>
    <t>1393506826</t>
  </si>
  <si>
    <t>"atikové zdivo nižší části budovy"19,37*0,5</t>
  </si>
  <si>
    <t>"atikové zdivo vyšší části budovy"81,34*0,5</t>
  </si>
  <si>
    <t>226</t>
  </si>
  <si>
    <t>998762101</t>
  </si>
  <si>
    <t>Přesun hmot tonážní pro kce tesařské v objektech v do 6 m</t>
  </si>
  <si>
    <t>793347348</t>
  </si>
  <si>
    <t>763</t>
  </si>
  <si>
    <t>Konstrukce suché výstavby</t>
  </si>
  <si>
    <t>227</t>
  </si>
  <si>
    <t>763131411</t>
  </si>
  <si>
    <t>SDK podhled desky 1xA 12,5 bez izolace dvouvrstvá spodní kce profil CD+UD</t>
  </si>
  <si>
    <t>986748278</t>
  </si>
  <si>
    <t>D.1.1.11 Výkres podhledů</t>
  </si>
  <si>
    <t>228</t>
  </si>
  <si>
    <t>763131533</t>
  </si>
  <si>
    <t>SDK podhled deska 1xDF 15 s izolací jednovrstvá spodní kce profil CD+UD EI 30</t>
  </si>
  <si>
    <t>533745746</t>
  </si>
  <si>
    <t>"protipožární podhled v 114.1"6,52</t>
  </si>
  <si>
    <t>229</t>
  </si>
  <si>
    <t>763131751</t>
  </si>
  <si>
    <t>Montáž parotěsné zábrany do SDK podhledu</t>
  </si>
  <si>
    <t>1458053160</t>
  </si>
  <si>
    <t>230</t>
  </si>
  <si>
    <t>28329276</t>
  </si>
  <si>
    <t>fólie PE vyztužená pro parotěsnou vrstvu (reakce na oheň - třída E) 140g/m2</t>
  </si>
  <si>
    <t>-1239004647</t>
  </si>
  <si>
    <t>153,24 * 1,1235 " Přepočtené koeficientem množství</t>
  </si>
  <si>
    <t>231</t>
  </si>
  <si>
    <t>763135101</t>
  </si>
  <si>
    <t>Montáž SDK kazetového podhledu z kazet 600x600 mm na zavěšenou viditelnou nosnou konstrukci</t>
  </si>
  <si>
    <t>-75945835</t>
  </si>
  <si>
    <t>"standardní podhled"</t>
  </si>
  <si>
    <t>"101"7,5</t>
  </si>
  <si>
    <t>"104"5,1</t>
  </si>
  <si>
    <t>"105"3,83</t>
  </si>
  <si>
    <t>"106"3,78</t>
  </si>
  <si>
    <t>"107"15,84</t>
  </si>
  <si>
    <t>"108"15,45</t>
  </si>
  <si>
    <t>"110"4,83</t>
  </si>
  <si>
    <t>"111"12,14</t>
  </si>
  <si>
    <t>"112"7,17</t>
  </si>
  <si>
    <t>"113"5,83</t>
  </si>
  <si>
    <t>"zvuk pohltivý podhled"</t>
  </si>
  <si>
    <t>"109"90</t>
  </si>
  <si>
    <t>232</t>
  </si>
  <si>
    <t>59030570</t>
  </si>
  <si>
    <t>podhled kazetový bez děrování viditelný rastr tl 10mm 600x600mm</t>
  </si>
  <si>
    <t>1138945200</t>
  </si>
  <si>
    <t>107,51 * 1,05 " Přepočtené koeficientem množství</t>
  </si>
  <si>
    <t>233</t>
  </si>
  <si>
    <t>59030599</t>
  </si>
  <si>
    <t>deska pro bezesparý deskový podhled s celoplošnou perforací tl 12,5mm</t>
  </si>
  <si>
    <t>-1113679495</t>
  </si>
  <si>
    <t>90 * 1,05 " Přepočtené koeficientem množství</t>
  </si>
  <si>
    <t>234</t>
  </si>
  <si>
    <t>763135701</t>
  </si>
  <si>
    <t>Příplatek k montáži SDK podhledu za montáž jedné vrstvy zvukové izolace</t>
  </si>
  <si>
    <t>-641631699</t>
  </si>
  <si>
    <t>235</t>
  </si>
  <si>
    <t>63150966</t>
  </si>
  <si>
    <t>role akustická a tepelně izolační ze skelných vláken tl 50mm</t>
  </si>
  <si>
    <t>73997582</t>
  </si>
  <si>
    <t>90 * 1,02 " Přepočtené koeficientem množství</t>
  </si>
  <si>
    <t>236</t>
  </si>
  <si>
    <t>763164724</t>
  </si>
  <si>
    <t>SDK obklad kcí uzavřeného tvaru š do 0,8 m desky 2xDFRIEH2 12,5</t>
  </si>
  <si>
    <t>-955730571</t>
  </si>
  <si>
    <t>"Obklad kolem střešních světlíků"2*1,3*(1,2+1,2+1,2+1,2)</t>
  </si>
  <si>
    <t>237</t>
  </si>
  <si>
    <t>763172413</t>
  </si>
  <si>
    <t>Montáž dvířek revizních protipožárních SDK kcí vel. 400 x 400 mm pro příčky a předsazené stěny</t>
  </si>
  <si>
    <t>1699015168</t>
  </si>
  <si>
    <t>"výkres VZT - z něho plyne potřeba obslouhy a revize požárních klapek v potrubí VZT v místnosti 114.1"4</t>
  </si>
  <si>
    <t>238</t>
  </si>
  <si>
    <t>59030761</t>
  </si>
  <si>
    <t>dvířka revizní protipožární pro stěny a podhledy EI 60 400x400 mm</t>
  </si>
  <si>
    <t>2103291541</t>
  </si>
  <si>
    <t>239</t>
  </si>
  <si>
    <t>998763301</t>
  </si>
  <si>
    <t>Přesun hmot tonážní pro konstrukce montované z desek v objektech v do 6 m</t>
  </si>
  <si>
    <t>-1874467043</t>
  </si>
  <si>
    <t>764</t>
  </si>
  <si>
    <t>Konstrukce klempířské</t>
  </si>
  <si>
    <t>240</t>
  </si>
  <si>
    <t>764224409</t>
  </si>
  <si>
    <t>Oplechování horních ploch a nadezdívek (atik) bez rohů z Al plechu mechanicky kotvené rš 800 mm</t>
  </si>
  <si>
    <t>-1140736027</t>
  </si>
  <si>
    <t>"K05"66,83+17,636</t>
  </si>
  <si>
    <t>241</t>
  </si>
  <si>
    <t>764225446</t>
  </si>
  <si>
    <t>Příplatek za zvýšenou pracnost při oplechování rohů nadezdívek (atik) z Al plechu rš přes 400 mm</t>
  </si>
  <si>
    <t>1029841649</t>
  </si>
  <si>
    <t>"rohy a konce atiky"11</t>
  </si>
  <si>
    <t>242</t>
  </si>
  <si>
    <t>764226404</t>
  </si>
  <si>
    <t>Oplechování parapetů rovných mechanicky kotvené z Al plechu rš 330 mm</t>
  </si>
  <si>
    <t>-750966858</t>
  </si>
  <si>
    <t>"K01"2*2</t>
  </si>
  <si>
    <t>"K02"1*1</t>
  </si>
  <si>
    <t>"K03"9*2,5</t>
  </si>
  <si>
    <t>"K04"1*1,5</t>
  </si>
  <si>
    <t>243</t>
  </si>
  <si>
    <t>764226465</t>
  </si>
  <si>
    <t>Příplatek za zvýšenou pracnost oplechování rohů parapetů rovných z Al plechu rš do 400 mm</t>
  </si>
  <si>
    <t>-1592311530</t>
  </si>
  <si>
    <t>"K01"2*(2)</t>
  </si>
  <si>
    <t>"K02"1*(2)</t>
  </si>
  <si>
    <t>"K03"9*(2)</t>
  </si>
  <si>
    <t>"K04"1*(2)</t>
  </si>
  <si>
    <t>244</t>
  </si>
  <si>
    <t>998764101</t>
  </si>
  <si>
    <t>Přesun hmot tonážní pro konstrukce klempířské v objektech v do 6 m</t>
  </si>
  <si>
    <t>1552178901</t>
  </si>
  <si>
    <t>766</t>
  </si>
  <si>
    <t>Konstrukce truhlářské</t>
  </si>
  <si>
    <t>245</t>
  </si>
  <si>
    <t>766121210</t>
  </si>
  <si>
    <t>Montáž stěn plných s výplní v do 2,75 m</t>
  </si>
  <si>
    <t>-392592966</t>
  </si>
  <si>
    <t>"záklop dřevěné fasády"</t>
  </si>
  <si>
    <t>246</t>
  </si>
  <si>
    <t>611R1</t>
  </si>
  <si>
    <t>Hliníková spodní lišta 40x40</t>
  </si>
  <si>
    <t>mb</t>
  </si>
  <si>
    <t>-28194006</t>
  </si>
  <si>
    <t>"poměr lišt z AL na 1m2 = 1,5mb /m2"</t>
  </si>
  <si>
    <t>247</t>
  </si>
  <si>
    <t>611R2</t>
  </si>
  <si>
    <t>Upevňovací klip pro prkno 100 mm</t>
  </si>
  <si>
    <t>1720963180</t>
  </si>
  <si>
    <t>"spotřeba klipů na m2"87,96*2,12</t>
  </si>
  <si>
    <t>248</t>
  </si>
  <si>
    <t>611R3</t>
  </si>
  <si>
    <t>mezerníky</t>
  </si>
  <si>
    <t>bal</t>
  </si>
  <si>
    <t>503486224</t>
  </si>
  <si>
    <t>249</t>
  </si>
  <si>
    <t>611R4</t>
  </si>
  <si>
    <t>Prkno z tropické dřeviny s přesně vyfrézovanou drážkou ( např. Iroko )</t>
  </si>
  <si>
    <t>-650333716</t>
  </si>
  <si>
    <t>"plocha odřevení"87,96</t>
  </si>
  <si>
    <t>87,96 * 1,3 " Přepočtené koeficientem množství</t>
  </si>
  <si>
    <t>250</t>
  </si>
  <si>
    <t>611R5</t>
  </si>
  <si>
    <t>Roh plný s dřevěným hranolem( ukončení u špalet )</t>
  </si>
  <si>
    <t>-1310747430</t>
  </si>
  <si>
    <t>"rohové profily"5,1+3,2+7,7+6,5+3,23+1,1+0,7</t>
  </si>
  <si>
    <t>251</t>
  </si>
  <si>
    <t>31140338</t>
  </si>
  <si>
    <t>vrut do tvrdých dřevin drážka hvězdicová zápustná hlava kalený nerez 4x40mm</t>
  </si>
  <si>
    <t>747494559</t>
  </si>
  <si>
    <t>252</t>
  </si>
  <si>
    <t>766660171</t>
  </si>
  <si>
    <t>Montáž dveřních křídel otvíravých jednokřídlových š do 0,8 m do obložkové zárubně</t>
  </si>
  <si>
    <t>-901710069</t>
  </si>
  <si>
    <t>"D08"1</t>
  </si>
  <si>
    <t>"D09"1</t>
  </si>
  <si>
    <t>"D010"1</t>
  </si>
  <si>
    <t>"D012"1</t>
  </si>
  <si>
    <t>"D013"1</t>
  </si>
  <si>
    <t>"D014"1</t>
  </si>
  <si>
    <t>"D016"1</t>
  </si>
  <si>
    <t>"D17"1</t>
  </si>
  <si>
    <t>"D18"1</t>
  </si>
  <si>
    <t>253</t>
  </si>
  <si>
    <t>61162086</t>
  </si>
  <si>
    <t>dveře jednokřídlé dřevotřískové povrch laminátový plné 800x1970-2100mm</t>
  </si>
  <si>
    <t>-255091867</t>
  </si>
  <si>
    <t>254</t>
  </si>
  <si>
    <t>61162085</t>
  </si>
  <si>
    <t>dveře jednokřídlé dřevotřískové povrch laminátový plné 700x1970-2100mm</t>
  </si>
  <si>
    <t>-1313123257</t>
  </si>
  <si>
    <t>255</t>
  </si>
  <si>
    <t>766660172</t>
  </si>
  <si>
    <t>Montáž dveřních křídel otvíravých jednokřídlových š přes 0,8 m do obložkové zárubně</t>
  </si>
  <si>
    <t>171905783</t>
  </si>
  <si>
    <t>"D19"1</t>
  </si>
  <si>
    <t>"D20"1</t>
  </si>
  <si>
    <t>"D21"1</t>
  </si>
  <si>
    <t>256</t>
  </si>
  <si>
    <t>61162087</t>
  </si>
  <si>
    <t>dveře jednokřídlé dřevotřískové povrch laminátový plné 900x1970-2100mm</t>
  </si>
  <si>
    <t>-113155114</t>
  </si>
  <si>
    <t>257</t>
  </si>
  <si>
    <t>766660312</t>
  </si>
  <si>
    <t>Montáž posuvných dveří jednokřídlových průchozí š přes 800 do 1200 mm do pouzdra s jednou kapsou</t>
  </si>
  <si>
    <t>-1590300766</t>
  </si>
  <si>
    <t>"D11"1</t>
  </si>
  <si>
    <t>258</t>
  </si>
  <si>
    <t>61162120</t>
  </si>
  <si>
    <t>dveře dvoukřídlé dřevotřískové povrch laminátový částečně prosklené 1250x1970-2100mm</t>
  </si>
  <si>
    <t>-423798727</t>
  </si>
  <si>
    <t>259</t>
  </si>
  <si>
    <t>766622116</t>
  </si>
  <si>
    <t>Montáž plastových oken plochy přes 1 m2 pevných v do 2,5 m s rámem do zdiva</t>
  </si>
  <si>
    <t>1392295357</t>
  </si>
  <si>
    <t>"O8"1*(2,5*1,9)</t>
  </si>
  <si>
    <t>"O9"1*(2,5*1,9)</t>
  </si>
  <si>
    <t>260</t>
  </si>
  <si>
    <t>61140046</t>
  </si>
  <si>
    <t>okno plastové s fixním zasklením trojsklo přes plochu 1m2 v 1,5-2,5m</t>
  </si>
  <si>
    <t>295984788</t>
  </si>
  <si>
    <t>261</t>
  </si>
  <si>
    <t>766622135</t>
  </si>
  <si>
    <t>Montáž plastových oken plochy přes 1 m2 otevíravých v do 1,5 m s rámem do celostěnových panelů</t>
  </si>
  <si>
    <t>3416701</t>
  </si>
  <si>
    <t>262</t>
  </si>
  <si>
    <t>61140052</t>
  </si>
  <si>
    <t>okno plastové otevíravé/sklopné trojsklo přes plochu 1m2 do v 1,5m</t>
  </si>
  <si>
    <t>-1911783023</t>
  </si>
  <si>
    <t>263</t>
  </si>
  <si>
    <t>1437737435</t>
  </si>
  <si>
    <t>264</t>
  </si>
  <si>
    <t>-151774320</t>
  </si>
  <si>
    <t>265</t>
  </si>
  <si>
    <t>766622136</t>
  </si>
  <si>
    <t>Montáž plastových oken plochy přes 1 m2 otevíravých v do 2,5 m s rámem do celostěnových panelů</t>
  </si>
  <si>
    <t>244056610</t>
  </si>
  <si>
    <t>266</t>
  </si>
  <si>
    <t>61140054</t>
  </si>
  <si>
    <t>okno plastové otevíravé/sklopné trojsklo přes plochu 1m2 v 1,5-2,5m</t>
  </si>
  <si>
    <t>-1866135114</t>
  </si>
  <si>
    <t>267</t>
  </si>
  <si>
    <t>767630.R</t>
  </si>
  <si>
    <t>Montáž plastových zdvižně posuvných dveří v přes 1970 do 2200 mm a š přes 2000 do 3500 mm</t>
  </si>
  <si>
    <t>1445870778</t>
  </si>
  <si>
    <t>"HS portály"</t>
  </si>
  <si>
    <t>268</t>
  </si>
  <si>
    <t>61140106</t>
  </si>
  <si>
    <t>dveře terasové zdvižně posuvné plastové dvoudílné trojsklo š přes 2,5m do 3,5m v do 2,2m</t>
  </si>
  <si>
    <t>-933686802</t>
  </si>
  <si>
    <t>269</t>
  </si>
  <si>
    <t>7676301.R</t>
  </si>
  <si>
    <t>Montáž plastových zdvižně posuvných dveří v do 3000 mm a š přes 2000 do 3500 mm</t>
  </si>
  <si>
    <t>148680248</t>
  </si>
  <si>
    <t>"o11"1*(2,5*2,3)</t>
  </si>
  <si>
    <t>270</t>
  </si>
  <si>
    <t>61140109</t>
  </si>
  <si>
    <t>dveře terasové zdvižně posuvné plastové dvoudílné trojsklo š přes 2,5 do 3,5m v přes 2,2 do 3,0m</t>
  </si>
  <si>
    <t>1216984618</t>
  </si>
  <si>
    <t>271</t>
  </si>
  <si>
    <t>767627307</t>
  </si>
  <si>
    <t>Připojovací spára oken a stěn paropropustnou páskou exteriérovou</t>
  </si>
  <si>
    <t>1944727846</t>
  </si>
  <si>
    <t>"D01"1*(2,1+2,1+1,6+1,6)</t>
  </si>
  <si>
    <t>"D02"1*(1,1+1,1+2,1+2,1)</t>
  </si>
  <si>
    <t>"D03"1*(1,1+1,1+2,7+2,7)</t>
  </si>
  <si>
    <t>"D04"1*(0,9+0,9+2,7+2,7)</t>
  </si>
  <si>
    <t>"D05"1*(0,9+0,9+2,1+2,1)</t>
  </si>
  <si>
    <t>"D06"1*(0,9+0,9+2,7+2,7)</t>
  </si>
  <si>
    <t>"poznámka = připojovací spáry portálů jsou součásti ceny položek montáží pro výrobky portálu, zde tedy nejsou vypsány"</t>
  </si>
  <si>
    <t>"O01"1*(2+2+1,25+1,25)</t>
  </si>
  <si>
    <t>"O02"1*(2+2+0,6+0,6)</t>
  </si>
  <si>
    <t>"O04"1*(2,5+2,5+0,6+0,6)</t>
  </si>
  <si>
    <t>"O05"1*(2,5+2,5+0,6+0,6)</t>
  </si>
  <si>
    <t>"O06"1*(2,5+2,5+0,6+0,6)</t>
  </si>
  <si>
    <t>"O14"1*(1,5+1,5+1,25+1,25)</t>
  </si>
  <si>
    <t>272</t>
  </si>
  <si>
    <t>767627306</t>
  </si>
  <si>
    <t>Připojovací spára oken a stěn parotěsnou páskou interiérovou</t>
  </si>
  <si>
    <t>-1544325625</t>
  </si>
  <si>
    <t>273</t>
  </si>
  <si>
    <t>766660719</t>
  </si>
  <si>
    <t>Osazení větrací mřížky s vyvrtáním otvoru do 50 mm</t>
  </si>
  <si>
    <t>790248946</t>
  </si>
  <si>
    <t>"větrací mřížky do dveří"</t>
  </si>
  <si>
    <t>"D10"1</t>
  </si>
  <si>
    <t>"D13"1</t>
  </si>
  <si>
    <t>"D14"1</t>
  </si>
  <si>
    <t>274</t>
  </si>
  <si>
    <t>55341425</t>
  </si>
  <si>
    <t>mřížka větrací nerezová se síťovinou 250x250mm</t>
  </si>
  <si>
    <t>538979666</t>
  </si>
  <si>
    <t>275</t>
  </si>
  <si>
    <t>766660729</t>
  </si>
  <si>
    <t>Montáž dveřního interiérového kování - štítku s klikou</t>
  </si>
  <si>
    <t>-334586305</t>
  </si>
  <si>
    <t>"D08 - klika/klika"1</t>
  </si>
  <si>
    <t>"D09 - klika/klika"1</t>
  </si>
  <si>
    <t>"D10 - klika/klika"1</t>
  </si>
  <si>
    <t>"D12 - klika/klika"1</t>
  </si>
  <si>
    <t>"D13 - klika/klika"1</t>
  </si>
  <si>
    <t>"D14 - klika/klika"1</t>
  </si>
  <si>
    <t>"D16 - klika/klika"1</t>
  </si>
  <si>
    <t>"D17 - klika/klika"1</t>
  </si>
  <si>
    <t>"D18 - klika/klika"1</t>
  </si>
  <si>
    <t>"D19 - klika/klika"1</t>
  </si>
  <si>
    <t>"D20 - klika/klika"1</t>
  </si>
  <si>
    <t>"D21 - klika/klika"1</t>
  </si>
  <si>
    <t>276</t>
  </si>
  <si>
    <t>54914123</t>
  </si>
  <si>
    <t>kování rozetové klika/klika</t>
  </si>
  <si>
    <t>-1825367815</t>
  </si>
  <si>
    <t>277</t>
  </si>
  <si>
    <t>766660748</t>
  </si>
  <si>
    <t>Montáž dveřního interiérového kování - mušle k posuvným dveřím</t>
  </si>
  <si>
    <t>1862999560</t>
  </si>
  <si>
    <t>278</t>
  </si>
  <si>
    <t>54914137</t>
  </si>
  <si>
    <t>kování k posuvným dveřím mušle</t>
  </si>
  <si>
    <t>-2017166293</t>
  </si>
  <si>
    <t>279</t>
  </si>
  <si>
    <t>766660728</t>
  </si>
  <si>
    <t>Montáž dveřního interiérového kování - zámku</t>
  </si>
  <si>
    <t>-705197445</t>
  </si>
  <si>
    <t>"D08 - FAB + 3 klíče"1</t>
  </si>
  <si>
    <t>"D09 -FAB + 3 klíče"1</t>
  </si>
  <si>
    <t>"D10 - FAB + 3 klíče"1</t>
  </si>
  <si>
    <t>"D12 - FAB + 3 klíče"1</t>
  </si>
  <si>
    <t>"D13 - FAB + 3 klíče"1</t>
  </si>
  <si>
    <t>"D14 - FAB + 3 klíče"1</t>
  </si>
  <si>
    <t>"D16 - FAB + 3 klíče"1</t>
  </si>
  <si>
    <t>"D17 - FAB + 3 klíče"1</t>
  </si>
  <si>
    <t>"D18 - FAB + 3 klíče"1</t>
  </si>
  <si>
    <t>"D19 - FAB + 3 klíče"1</t>
  </si>
  <si>
    <t>"D20 - FAB + 3 klíče"1</t>
  </si>
  <si>
    <t>"D21 - FAB + 3 klíče"1</t>
  </si>
  <si>
    <t>280</t>
  </si>
  <si>
    <t>54964165</t>
  </si>
  <si>
    <t>vložka cylindrická 30+35</t>
  </si>
  <si>
    <t>-687954787</t>
  </si>
  <si>
    <t>281</t>
  </si>
  <si>
    <t>766682111</t>
  </si>
  <si>
    <t>Montáž zárubní obložkových pro dveře jednokřídlové tl stěny do 170 mm</t>
  </si>
  <si>
    <t>1623384944</t>
  </si>
  <si>
    <t>"D10 - pozor asymetrie kvůli obkladům"1</t>
  </si>
  <si>
    <t>"D12"1</t>
  </si>
  <si>
    <t xml:space="preserve">"D13  - pozor asymetrie kvůli obkladům"1</t>
  </si>
  <si>
    <t xml:space="preserve">"D14  - pozor asymetrie kvůli obkladům"1</t>
  </si>
  <si>
    <t>"D16"1</t>
  </si>
  <si>
    <t xml:space="preserve">"D17  - pozor asymetrie kvůli obkladům"1</t>
  </si>
  <si>
    <t xml:space="preserve">"D20  - pozor asymetrie kvůli obkladům"1</t>
  </si>
  <si>
    <t>282</t>
  </si>
  <si>
    <t>61182307</t>
  </si>
  <si>
    <t>zárubeň jednokřídlá obložková s laminátovým povrchem tl stěny 60-150mm rozměru 600-1100/1970, 2100mm</t>
  </si>
  <si>
    <t>1524647815</t>
  </si>
  <si>
    <t>283</t>
  </si>
  <si>
    <t>327647404</t>
  </si>
  <si>
    <t>284</t>
  </si>
  <si>
    <t>766682112</t>
  </si>
  <si>
    <t>Montáž zárubní obložkových pro dveře jednokřídlové tl stěny přes 170 do 350 mm</t>
  </si>
  <si>
    <t>1624222992</t>
  </si>
  <si>
    <t>285</t>
  </si>
  <si>
    <t>61182308</t>
  </si>
  <si>
    <t>zárubeň jednokřídlá obložková s laminátovým povrchem tl stěny 160-250mm rozměru 600-1100/1970, 2100mm</t>
  </si>
  <si>
    <t>-1503965499</t>
  </si>
  <si>
    <t>286</t>
  </si>
  <si>
    <t>766694126</t>
  </si>
  <si>
    <t>Montáž parapetních desek dřevěných nebo plastových š přes 30 cm</t>
  </si>
  <si>
    <t>1867765718</t>
  </si>
  <si>
    <t>"parapety vnitřní"</t>
  </si>
  <si>
    <t>"T01"2*2</t>
  </si>
  <si>
    <t>"T02"2*2,5</t>
  </si>
  <si>
    <t>287</t>
  </si>
  <si>
    <t>60794104</t>
  </si>
  <si>
    <t>parapet dřevotřískový vnitřní povrch laminátový š 340mm</t>
  </si>
  <si>
    <t>1740829095</t>
  </si>
  <si>
    <t>288</t>
  </si>
  <si>
    <t>61144019</t>
  </si>
  <si>
    <t>koncovka k parapetu plastovému vnitřnímu 1 pár</t>
  </si>
  <si>
    <t>sada</t>
  </si>
  <si>
    <t>1927285944</t>
  </si>
  <si>
    <t>"T01"2</t>
  </si>
  <si>
    <t>"T02"2</t>
  </si>
  <si>
    <t>289</t>
  </si>
  <si>
    <t>766zatah</t>
  </si>
  <si>
    <t>D+M Kompletních 3 sestav zatahovacích dělících stěn v mísnosti č.109</t>
  </si>
  <si>
    <t>Soubor</t>
  </si>
  <si>
    <t>-835305803</t>
  </si>
  <si>
    <t>290</t>
  </si>
  <si>
    <t>998766101</t>
  </si>
  <si>
    <t>Přesun hmot tonážní pro kce truhlářské v objektech v do 6 m</t>
  </si>
  <si>
    <t>1220307513</t>
  </si>
  <si>
    <t>767</t>
  </si>
  <si>
    <t>Konstrukce zámečnické</t>
  </si>
  <si>
    <t>291</t>
  </si>
  <si>
    <t>44983040R</t>
  </si>
  <si>
    <t>Dodávka - žebřík z eloxovaného hliníku celkem do dl 4,55m (Z01)</t>
  </si>
  <si>
    <t>-1457984947</t>
  </si>
  <si>
    <t>"Z01"1</t>
  </si>
  <si>
    <t>292</t>
  </si>
  <si>
    <t>767531121</t>
  </si>
  <si>
    <t>Osazení zapuštěného rámu z L profilů k čisticím rohožím</t>
  </si>
  <si>
    <t>-360501702</t>
  </si>
  <si>
    <t>"čistící zóna Z02 rámeček"1,7+1,7+1+1</t>
  </si>
  <si>
    <t>293</t>
  </si>
  <si>
    <t>69752160</t>
  </si>
  <si>
    <t>rám pro zapuštění profil L-30/30 25/25 20/30 15/30-Al</t>
  </si>
  <si>
    <t>2106013248</t>
  </si>
  <si>
    <t>5,4 * 1,1 " Přepočtené koeficientem množství</t>
  </si>
  <si>
    <t>294</t>
  </si>
  <si>
    <t>767531125</t>
  </si>
  <si>
    <t>Osazení náběhového rámu širokého š 65 mm k čisticím rohožím</t>
  </si>
  <si>
    <t>2000807724</t>
  </si>
  <si>
    <t>"čistící zóna venkovní Z03"1,7+1,7+1+1</t>
  </si>
  <si>
    <t>295</t>
  </si>
  <si>
    <t>69752150</t>
  </si>
  <si>
    <t>rámy náběhové-náběh široký-65mm-Al</t>
  </si>
  <si>
    <t>-145135679</t>
  </si>
  <si>
    <t>296</t>
  </si>
  <si>
    <t>767610211</t>
  </si>
  <si>
    <t>Montáž oken kovových podávacích horizontálně posuvných ve vodícím rámu na zdi</t>
  </si>
  <si>
    <t>378770956</t>
  </si>
  <si>
    <t>"O15"2*(1*1,2)</t>
  </si>
  <si>
    <t>297</t>
  </si>
  <si>
    <t>55341011</t>
  </si>
  <si>
    <t>okno Al otevíravé/sklopné trojsklo přes plochu 1m2 do v 1,5m</t>
  </si>
  <si>
    <t>522582628</t>
  </si>
  <si>
    <t>298</t>
  </si>
  <si>
    <t>767640112</t>
  </si>
  <si>
    <t>Montáž dveří ocelových nebo hliníkových vchodových jednokřídlových s nadsvětlíkem</t>
  </si>
  <si>
    <t>2021205059</t>
  </si>
  <si>
    <t>"D04"1"</t>
  </si>
  <si>
    <t>"D06"1</t>
  </si>
  <si>
    <t>299</t>
  </si>
  <si>
    <t>55341336</t>
  </si>
  <si>
    <t>dveře jednokřídlé Al plné s nadsvětlíkem max rozměru otvoru 3,3m2 bezpečnostní třídy RC2</t>
  </si>
  <si>
    <t>-147042092</t>
  </si>
  <si>
    <t>"D.1.1.14 - výpis dveří"</t>
  </si>
  <si>
    <t>"D04"1*(0,9*2,5)</t>
  </si>
  <si>
    <t>"D06"1*(1,1*2,5)</t>
  </si>
  <si>
    <t>300</t>
  </si>
  <si>
    <t>767640111</t>
  </si>
  <si>
    <t>Montáž dveří ocelových nebo hliníkových vchodových jednokřídlových bez nadsvětlíku</t>
  </si>
  <si>
    <t>585578601</t>
  </si>
  <si>
    <t>"D02"1</t>
  </si>
  <si>
    <t>"D03"1</t>
  </si>
  <si>
    <t>"D05"1</t>
  </si>
  <si>
    <t>301</t>
  </si>
  <si>
    <t>55341330</t>
  </si>
  <si>
    <t>dveře jednokřídlé Al plné max rozměru otvoru 2,42m2 bezpečnostní třídy RC2</t>
  </si>
  <si>
    <t>-1845728686</t>
  </si>
  <si>
    <t>302</t>
  </si>
  <si>
    <t>767640221</t>
  </si>
  <si>
    <t>Montáž dveří ocelových nebo hliníkových vchodových dvoukřídlových bez nadsvětlíku</t>
  </si>
  <si>
    <t>-351779261</t>
  </si>
  <si>
    <t>Poznámka k položce:_x000d_
Poznámka k položce: Vstupní hliníkové dveře, jednokřídlé, Uw≦1,10 W/m²k PO: REI 15DP1 hliníkové systémové profily hliníkové systémové profily antracit RAL 7016, provedení elox vrchní štítkové bezpečnostní kování BT3 3x stavitelné panty (3D), s úpravou proti vysazení klika/koule, vložkový zámek hliníkový práh a doraz. těsnění - samozavírač - bezpečnostní mechanický zámek - cylindrická vložka - viditelné díly kování opatřené plastovými krytkami</t>
  </si>
  <si>
    <t>"D07"1</t>
  </si>
  <si>
    <t>"D15"1</t>
  </si>
  <si>
    <t>303</t>
  </si>
  <si>
    <t>55341345</t>
  </si>
  <si>
    <t>dveře dvoukřídlé Al prosklené max rozměru otvoru 4,84m2 protipožární EI30 C DP1</t>
  </si>
  <si>
    <t>1722676365</t>
  </si>
  <si>
    <t>Poznámka k položce:_x000d_
Poznámka k položce: Vstupní hliníkové dveře, dvoukřídlé otevíravé asymetrické prosklené, Uw≦1,10 W/m²k, PO: REI 15DP1 izolační trojsklo, koeficient vnější odrazovosti menší než 15% hliníkové systémové profily pohled z vnější strany antracit RAL 7016, provedení elox vrchní štítkové bezpečnostní kování BT3 3x stavitelné panty (3D), s úpravou proti vysazení klika/koule hliníkový práh a doraz. těsnění - samozavírač - bezpečnostní mechanický zámek - cylindrická vložka - viditelné díly kování opatřené plastovými krytkami</t>
  </si>
  <si>
    <t>304</t>
  </si>
  <si>
    <t>55341334</t>
  </si>
  <si>
    <t>dveře dvoukřídlé Al prosklené max rozměru otvoru 4,84m2</t>
  </si>
  <si>
    <t>957287078</t>
  </si>
  <si>
    <t>"D07"1*(1,6*2,1)</t>
  </si>
  <si>
    <t>"D15"1*(1,6*2,1)</t>
  </si>
  <si>
    <t>305</t>
  </si>
  <si>
    <t>767649191</t>
  </si>
  <si>
    <t>Montáž dveřního hydraulického samozavírače</t>
  </si>
  <si>
    <t>-838385302</t>
  </si>
  <si>
    <t>"D01"1</t>
  </si>
  <si>
    <t>"D04"1</t>
  </si>
  <si>
    <t>306</t>
  </si>
  <si>
    <t>54917250</t>
  </si>
  <si>
    <t>samozavírač dveří hydraulický</t>
  </si>
  <si>
    <t>1261145801</t>
  </si>
  <si>
    <t>307</t>
  </si>
  <si>
    <t>767810113</t>
  </si>
  <si>
    <t>Montáž mřížek větracích čtyřhranných průřezu přes 0,04 do 0,09 m2</t>
  </si>
  <si>
    <t>-670440509</t>
  </si>
  <si>
    <t>308</t>
  </si>
  <si>
    <t>55341413</t>
  </si>
  <si>
    <t>průvětrník mřížový s klapkami 300x300mm</t>
  </si>
  <si>
    <t>1895310617</t>
  </si>
  <si>
    <t>309</t>
  </si>
  <si>
    <t>767881115</t>
  </si>
  <si>
    <t>Montáž bodů záchytného systému do dutinového panelu expanzní kotvou, mechanickým kotvením</t>
  </si>
  <si>
    <t>-835349505</t>
  </si>
  <si>
    <t>"kotevní body záchytného systému"4+6</t>
  </si>
  <si>
    <t>310</t>
  </si>
  <si>
    <t>70921333</t>
  </si>
  <si>
    <t>kotvicí bod do prefabrikovaných dutinových panelů dl 300mm</t>
  </si>
  <si>
    <t>700640594</t>
  </si>
  <si>
    <t>"NÁVRH ROZMÍSTĚNÍ ZÁCHYTNÉHO SYSTÉMU"</t>
  </si>
  <si>
    <t>"RX-SS-BE500"6</t>
  </si>
  <si>
    <t>"RX-US-BE500"4</t>
  </si>
  <si>
    <t>311</t>
  </si>
  <si>
    <t>767881161</t>
  </si>
  <si>
    <t>Montáž lana do nástavců v záchytném systému poddajného kotvícího vedení</t>
  </si>
  <si>
    <t>-249406794</t>
  </si>
  <si>
    <t>"ukončovací lanová sestava"3</t>
  </si>
  <si>
    <t>312</t>
  </si>
  <si>
    <t>210020555</t>
  </si>
  <si>
    <t>Montáž a napnutí jednoho nosného lana</t>
  </si>
  <si>
    <t>-1365110729</t>
  </si>
  <si>
    <t>"lano nerezové"75</t>
  </si>
  <si>
    <t>313</t>
  </si>
  <si>
    <t>31452200</t>
  </si>
  <si>
    <t>nerezové lano určené pro systémy s požadavkem na permanentní kotvicí vedení tl 6mm</t>
  </si>
  <si>
    <t>517125509</t>
  </si>
  <si>
    <t>75 * 1,05 " Přepočtené koeficientem množství</t>
  </si>
  <si>
    <t>314</t>
  </si>
  <si>
    <t>767893126</t>
  </si>
  <si>
    <t>Montáž stříšek nad vstupy kotvených pomocí konzol rovných, výplň skleněná š přes 1,50 do 2,00 m</t>
  </si>
  <si>
    <t>2031750094</t>
  </si>
  <si>
    <t>"Stříška Z07"4</t>
  </si>
  <si>
    <t>315</t>
  </si>
  <si>
    <t>63437001</t>
  </si>
  <si>
    <t>stříška vchodová rovná, kotvená pomocí konzol, nerezový rám, výplň vrstvené bezpečnostní sklo 1600x900mm</t>
  </si>
  <si>
    <t>711037889</t>
  </si>
  <si>
    <t>316</t>
  </si>
  <si>
    <t>767995115</t>
  </si>
  <si>
    <t>Montáž atypických zámečnických konstrukcí hmotnosti přes 50 do 100 kg</t>
  </si>
  <si>
    <t>kg</t>
  </si>
  <si>
    <t>-1779582394</t>
  </si>
  <si>
    <t>"pozor toto je dodávka výrobce panelového stropu"</t>
  </si>
  <si>
    <t>"ocelové výměny ve stropní konstrukci pro světlíky"4*1,5*53,7</t>
  </si>
  <si>
    <t>317</t>
  </si>
  <si>
    <t>13431010</t>
  </si>
  <si>
    <t>úhelník ocelový rovnostranný jakost S355J2 (11 503) 180x180x20mm</t>
  </si>
  <si>
    <t>289520817</t>
  </si>
  <si>
    <t>"ocelová výměna pro panely"4*1,5*53,7/1000</t>
  </si>
  <si>
    <t>318</t>
  </si>
  <si>
    <t>998767101</t>
  </si>
  <si>
    <t>Přesun hmot tonážní pro zámečnické konstrukce v objektech v do 6 m</t>
  </si>
  <si>
    <t>-1866148903</t>
  </si>
  <si>
    <t>Práce a dodávky M</t>
  </si>
  <si>
    <t>771</t>
  </si>
  <si>
    <t>Podlahy z dlaždic</t>
  </si>
  <si>
    <t>319</t>
  </si>
  <si>
    <t>771111011</t>
  </si>
  <si>
    <t>Vysátí podkladu před pokládkou dlažby</t>
  </si>
  <si>
    <t>-756899443</t>
  </si>
  <si>
    <t>"Dlažba"</t>
  </si>
  <si>
    <t>"114"8,25</t>
  </si>
  <si>
    <t>"114.1"6,52</t>
  </si>
  <si>
    <t>320</t>
  </si>
  <si>
    <t>771121011</t>
  </si>
  <si>
    <t>Nátěr penetrační na podlahu</t>
  </si>
  <si>
    <t>1758773477</t>
  </si>
  <si>
    <t>321</t>
  </si>
  <si>
    <t>771473112</t>
  </si>
  <si>
    <t>Montáž soklů z dlaždic keramických lepených cementovým standardním lepidlem rovných v přes 65 do 90 mm</t>
  </si>
  <si>
    <t>-1676218211</t>
  </si>
  <si>
    <t>"sokly na dlažbě"</t>
  </si>
  <si>
    <t>"101"10,99+0,3+0,3-(0,8+1,6+1,6)</t>
  </si>
  <si>
    <t>"106"8,245+0,3+0,3-(1,2+0,9)</t>
  </si>
  <si>
    <t>"110"9,145-0,7</t>
  </si>
  <si>
    <t>"112"10,74-0,9-0,9-0,9</t>
  </si>
  <si>
    <t>"113"9,768-0,9-0,9</t>
  </si>
  <si>
    <t>"114"10,363-1,1</t>
  </si>
  <si>
    <t>"114.1"11,491-1,1</t>
  </si>
  <si>
    <t>322</t>
  </si>
  <si>
    <t>59761166</t>
  </si>
  <si>
    <t>dlažba keramická slinutá mrazuvzdorná R10/A povrch hladký/matný tl do 10mm přes 9 do 12ks/m2</t>
  </si>
  <si>
    <t>918685634</t>
  </si>
  <si>
    <t>58,442 * 0,25 " Přepočtené koeficientem množství</t>
  </si>
  <si>
    <t>323</t>
  </si>
  <si>
    <t>771574416</t>
  </si>
  <si>
    <t>Montáž podlah keramických hladkých lepených cementovým flexibilním lepidlem přes 9 do 12 ks/m2</t>
  </si>
  <si>
    <t>203150243</t>
  </si>
  <si>
    <t>324</t>
  </si>
  <si>
    <t>-249267435</t>
  </si>
  <si>
    <t>80,79 * 1,3 " Přepočtené koeficientem množství</t>
  </si>
  <si>
    <t>325</t>
  </si>
  <si>
    <t>771591112</t>
  </si>
  <si>
    <t>Izolace pod dlažbu nátěrem nebo stěrkou ve dvou vrstvách</t>
  </si>
  <si>
    <t>-1385000497</t>
  </si>
  <si>
    <t>326</t>
  </si>
  <si>
    <t>771591115</t>
  </si>
  <si>
    <t>Podlahy spárování silikonem</t>
  </si>
  <si>
    <t>1331425145</t>
  </si>
  <si>
    <t>"kouty a sokly na dlažbě"</t>
  </si>
  <si>
    <t>"104"9,395-0,8</t>
  </si>
  <si>
    <t>"105"7,896-0,7</t>
  </si>
  <si>
    <t>"107"14,388-(0,8+0,8+0,7)</t>
  </si>
  <si>
    <t>"111"14,143-0,9</t>
  </si>
  <si>
    <t>327</t>
  </si>
  <si>
    <t>771592011</t>
  </si>
  <si>
    <t>Čištění vnitřních ploch podlah nebo schodišť po položení dlažby chemickými prostředky</t>
  </si>
  <si>
    <t>-2095486166</t>
  </si>
  <si>
    <t>"112"5,83</t>
  </si>
  <si>
    <t>328</t>
  </si>
  <si>
    <t>998771101</t>
  </si>
  <si>
    <t>Přesun hmot tonážní pro podlahy z dlaždic v objektech v do 6 m</t>
  </si>
  <si>
    <t>605757942</t>
  </si>
  <si>
    <t>776</t>
  </si>
  <si>
    <t>Podlahy povlakové</t>
  </si>
  <si>
    <t>329</t>
  </si>
  <si>
    <t>776111112</t>
  </si>
  <si>
    <t>Broušení betonového podkladu povlakových podlah</t>
  </si>
  <si>
    <t>-1061853706</t>
  </si>
  <si>
    <t>330</t>
  </si>
  <si>
    <t>776111311</t>
  </si>
  <si>
    <t>Vysátí podkladu povlakových podlah</t>
  </si>
  <si>
    <t>1537914305</t>
  </si>
  <si>
    <t>331</t>
  </si>
  <si>
    <t>776121112</t>
  </si>
  <si>
    <t>Vodou ředitelná penetrace savého podkladu povlakových podlah</t>
  </si>
  <si>
    <t>1836729179</t>
  </si>
  <si>
    <t>332</t>
  </si>
  <si>
    <t>776141121</t>
  </si>
  <si>
    <t>Stěrka podlahová nivelační pro vyrovnání podkladu povlakových podlah pevnosti 30 MPa tl do 3 mm</t>
  </si>
  <si>
    <t>-1122676963</t>
  </si>
  <si>
    <t>333</t>
  </si>
  <si>
    <t>776212121</t>
  </si>
  <si>
    <t>Volné položení textilních čtverců s podlepením spojů páskou</t>
  </si>
  <si>
    <t>-737815180</t>
  </si>
  <si>
    <t>"čistí zóna Z02"1,7*1</t>
  </si>
  <si>
    <t>"čistící zóna Z01"1,7*1</t>
  </si>
  <si>
    <t>334</t>
  </si>
  <si>
    <t>69752001</t>
  </si>
  <si>
    <t>rohož vstupní provedení hliník standard 27 mm</t>
  </si>
  <si>
    <t>1281373379</t>
  </si>
  <si>
    <t>335</t>
  </si>
  <si>
    <t>69752076</t>
  </si>
  <si>
    <t>rohož vstupní provedení houževnatá pryž, modul 150x100 cm</t>
  </si>
  <si>
    <t>1509455862</t>
  </si>
  <si>
    <t>"čistící zónba Z02"1</t>
  </si>
  <si>
    <t>336</t>
  </si>
  <si>
    <t>776241121</t>
  </si>
  <si>
    <t>Lepení vzorovaných pásů ze sametového vinylu</t>
  </si>
  <si>
    <t>1685269635</t>
  </si>
  <si>
    <t>337</t>
  </si>
  <si>
    <t>28411081</t>
  </si>
  <si>
    <t>vinyl sametový vyrobený systémem vločkování, digitální tisk tl 4,3mm, nylon 6,6, hustota vlákna 70mil/m2, zátěž 33, R10, hořlavost Bfl S1, útlum 20dB</t>
  </si>
  <si>
    <t>-1553196859</t>
  </si>
  <si>
    <t>188,21 * 1,3 " Přepočtené koeficientem množství</t>
  </si>
  <si>
    <t>338</t>
  </si>
  <si>
    <t>776421111</t>
  </si>
  <si>
    <t>Montáž obvodových lišt lepením</t>
  </si>
  <si>
    <t>547784873</t>
  </si>
  <si>
    <t>"102"19,373-(1,6+1,6+1,2+0,8)</t>
  </si>
  <si>
    <t>"103"10,38-(0,8)</t>
  </si>
  <si>
    <t>"108"16,309-(0,8+0,8)</t>
  </si>
  <si>
    <t>"109"50,467-(1,6+0,7+0,8+0,7+0,9+2,5+2,5+2,5)</t>
  </si>
  <si>
    <t>339</t>
  </si>
  <si>
    <t>28342001</t>
  </si>
  <si>
    <t>lišta ukončovací z PVC 8mm</t>
  </si>
  <si>
    <t>-1580989529</t>
  </si>
  <si>
    <t>76,729 * 1,12 " Přepočtené koeficientem množství</t>
  </si>
  <si>
    <t>340</t>
  </si>
  <si>
    <t>776421711</t>
  </si>
  <si>
    <t>Vložení nařezaných pásků z podlahoviny do lišt</t>
  </si>
  <si>
    <t>329634165</t>
  </si>
  <si>
    <t>341</t>
  </si>
  <si>
    <t>-1277411159</t>
  </si>
  <si>
    <t>76,729 * 0,21 " Přepočtené koeficientem množství</t>
  </si>
  <si>
    <t>342</t>
  </si>
  <si>
    <t>998776101</t>
  </si>
  <si>
    <t>Přesun hmot tonážní pro podlahy povlakové v objektech v do 6 m</t>
  </si>
  <si>
    <t>2041277550</t>
  </si>
  <si>
    <t>781</t>
  </si>
  <si>
    <t>Dokončovací práce - obklady</t>
  </si>
  <si>
    <t>343</t>
  </si>
  <si>
    <t>781111011</t>
  </si>
  <si>
    <t>Ometení (oprášení) stěny při přípravě podkladu</t>
  </si>
  <si>
    <t>1343038516</t>
  </si>
  <si>
    <t>"Obklady"</t>
  </si>
  <si>
    <t>"104"(9,395-0,8)*2,1</t>
  </si>
  <si>
    <t>"105"(7,896-0,7)*2,1</t>
  </si>
  <si>
    <t>"107"(8,669-0,8)*2,1</t>
  </si>
  <si>
    <t>"107"(14,388-0,8-0,8-0,7)*2,1+(2,85+2,85+0,25+0,25)*1,2</t>
  </si>
  <si>
    <t>"111"(14,143-0,8)*0,85</t>
  </si>
  <si>
    <t>344</t>
  </si>
  <si>
    <t>781121011</t>
  </si>
  <si>
    <t>Nátěr penetrační na stěnu</t>
  </si>
  <si>
    <t>-233626502</t>
  </si>
  <si>
    <t>345</t>
  </si>
  <si>
    <t>781131112</t>
  </si>
  <si>
    <t>Izolace pod obklad nátěrem nebo stěrkou ve dvou vrstvách</t>
  </si>
  <si>
    <t>509225240</t>
  </si>
  <si>
    <t>"107 kolem sprchy"(1+1)*2,2</t>
  </si>
  <si>
    <t>"105 kolem sprchy"(1+1)*2,2</t>
  </si>
  <si>
    <t>"104 kolem výlevky"(1+1)*1,2</t>
  </si>
  <si>
    <t>"105 sokle"7,896*0,1</t>
  </si>
  <si>
    <t>"104 sokle"9,395*0,1</t>
  </si>
  <si>
    <t>"107 sokle"(8,669+14,388)*0,1</t>
  </si>
  <si>
    <t>346</t>
  </si>
  <si>
    <t>781472215</t>
  </si>
  <si>
    <t>Montáž obkladů keramických hladkých lepených cementovým flexibilním lepidlem přes 6 do 9 ks/m2</t>
  </si>
  <si>
    <t>-1262652925</t>
  </si>
  <si>
    <t>347</t>
  </si>
  <si>
    <t>59761708</t>
  </si>
  <si>
    <t>obklad keramický nemrazuvzdorný povrch hladký/lesklý tl do 10mm přes 6 do 9ks/m2</t>
  </si>
  <si>
    <t>1353267659</t>
  </si>
  <si>
    <t>93,854 * 1,3 " Přepočtené koeficientem množství</t>
  </si>
  <si>
    <t>348</t>
  </si>
  <si>
    <t>781491012</t>
  </si>
  <si>
    <t>Montáž zrcadel plochy přes 1 m2 lepených silikonovým tmelem na podkladní omítku</t>
  </si>
  <si>
    <t>1577709214</t>
  </si>
  <si>
    <t>"OS15"1*(2,8*0,6)</t>
  </si>
  <si>
    <t>349</t>
  </si>
  <si>
    <t>63465126</t>
  </si>
  <si>
    <t>zrcadlo nemontované čiré tl 5mm max rozměr 3210x2250mm</t>
  </si>
  <si>
    <t>-1078141707</t>
  </si>
  <si>
    <t>1,68 * 1,1 " Přepočtené koeficientem množství</t>
  </si>
  <si>
    <t>350</t>
  </si>
  <si>
    <t>781492211</t>
  </si>
  <si>
    <t>Montáž profilů rohových lepených flexibilním cementovým lepidlem</t>
  </si>
  <si>
    <t>633888455</t>
  </si>
  <si>
    <t>"na ostění"4*0,55</t>
  </si>
  <si>
    <t>"104"9,395</t>
  </si>
  <si>
    <t>"105"7,896-1</t>
  </si>
  <si>
    <t>"107"8,669+14,388+2,85+2,85+0,25+0,25</t>
  </si>
  <si>
    <t>"111"14,143-1-1-1,5</t>
  </si>
  <si>
    <t>351</t>
  </si>
  <si>
    <t>2137341693</t>
  </si>
  <si>
    <t>58,391 * 1,15 " Přepočtené koeficientem množství</t>
  </si>
  <si>
    <t>352</t>
  </si>
  <si>
    <t>781493611</t>
  </si>
  <si>
    <t>Montáž vanových plastových dvířek s rámem lepených</t>
  </si>
  <si>
    <t>1850648039</t>
  </si>
  <si>
    <t>"přístup do čistícího kusu stoupaček"</t>
  </si>
  <si>
    <t>"104"1</t>
  </si>
  <si>
    <t>"113"1</t>
  </si>
  <si>
    <t>353</t>
  </si>
  <si>
    <t>56245723</t>
  </si>
  <si>
    <t>dvířka vanová bílá 200x250mm</t>
  </si>
  <si>
    <t>746677811</t>
  </si>
  <si>
    <t>354</t>
  </si>
  <si>
    <t>781495115</t>
  </si>
  <si>
    <t>Spárování vnitřních obkladů silikonem</t>
  </si>
  <si>
    <t>1797518041</t>
  </si>
  <si>
    <t>"Kouty"</t>
  </si>
  <si>
    <t>2,1*(5+4+4+8+4)</t>
  </si>
  <si>
    <t>"u oken"4*0,55</t>
  </si>
  <si>
    <t>"u udiva s umyvadly"4*1,2</t>
  </si>
  <si>
    <t>"Spárování kolem zařizováků"30</t>
  </si>
  <si>
    <t>355</t>
  </si>
  <si>
    <t>781495141</t>
  </si>
  <si>
    <t>Průnik obkladem kruhový do DN 30</t>
  </si>
  <si>
    <t>1804145933</t>
  </si>
  <si>
    <t>"elektro"</t>
  </si>
  <si>
    <t>"107"2+1</t>
  </si>
  <si>
    <t>"105"1</t>
  </si>
  <si>
    <t>"zařizováky"</t>
  </si>
  <si>
    <t>"104"2</t>
  </si>
  <si>
    <t>"105"5</t>
  </si>
  <si>
    <t>"107"15+5</t>
  </si>
  <si>
    <t>"111"4</t>
  </si>
  <si>
    <t>356</t>
  </si>
  <si>
    <t>781495142</t>
  </si>
  <si>
    <t>Průnik obkladem kruhový přes DN 30 do DN 90</t>
  </si>
  <si>
    <t>-637321480</t>
  </si>
  <si>
    <t>"105"2</t>
  </si>
  <si>
    <t>"107"2+4</t>
  </si>
  <si>
    <t>"111"12</t>
  </si>
  <si>
    <t>"107"7</t>
  </si>
  <si>
    <t>357</t>
  </si>
  <si>
    <t>781495143</t>
  </si>
  <si>
    <t>Průnik obkladem kruhový přes DN 90</t>
  </si>
  <si>
    <t>1534898536</t>
  </si>
  <si>
    <t>"zařozováky"</t>
  </si>
  <si>
    <t>"107"6</t>
  </si>
  <si>
    <t>"111"1</t>
  </si>
  <si>
    <t>358</t>
  </si>
  <si>
    <t>781495211</t>
  </si>
  <si>
    <t>Čištění vnitřních ploch stěn po provedení obkladu chemickými prostředky</t>
  </si>
  <si>
    <t>-826905102</t>
  </si>
  <si>
    <t>359</t>
  </si>
  <si>
    <t>781571141</t>
  </si>
  <si>
    <t>Montáž keramických obkladů ostění šířky přes 200 do 400 mm lepených flexibilním lepidlem</t>
  </si>
  <si>
    <t>961679161</t>
  </si>
  <si>
    <t>"O04"2*0,55</t>
  </si>
  <si>
    <t>"O03"2*0,55</t>
  </si>
  <si>
    <t>360</t>
  </si>
  <si>
    <t>134488937</t>
  </si>
  <si>
    <t>2,2 * 0,44 " Přepočtené koeficientem množství</t>
  </si>
  <si>
    <t>361</t>
  </si>
  <si>
    <t>781675111</t>
  </si>
  <si>
    <t>Montáž keramických obkladů parapetů š do 100 mm lepených disperzním lepidlem</t>
  </si>
  <si>
    <t>57065206</t>
  </si>
  <si>
    <t>"O15"2*2*1</t>
  </si>
  <si>
    <t>362</t>
  </si>
  <si>
    <t>59761706</t>
  </si>
  <si>
    <t>obklad keramický nemrazuvzdorný povrch hladký/lesklý tl do 10mm přes 35 do 45ks/m2</t>
  </si>
  <si>
    <t>1871920520</t>
  </si>
  <si>
    <t>4 * 0,11 " Přepočtené koeficientem množství</t>
  </si>
  <si>
    <t>363</t>
  </si>
  <si>
    <t>781675113</t>
  </si>
  <si>
    <t>Montáž keramických obkladů parapetů š přes 150 do 200 mm lepených disperzním lepidlem</t>
  </si>
  <si>
    <t>-222088946</t>
  </si>
  <si>
    <t>"O03"2*1</t>
  </si>
  <si>
    <t>"O04"2,5</t>
  </si>
  <si>
    <t>"O014"1,5</t>
  </si>
  <si>
    <t>364</t>
  </si>
  <si>
    <t>59761702</t>
  </si>
  <si>
    <t>obklad keramický nemrazuvzdorný povrch hladký/lesklý tl do 10mm přes 19 do 22ks/m2</t>
  </si>
  <si>
    <t>-1188955716</t>
  </si>
  <si>
    <t>6 * 0,22 " Přepočtené koeficientem množství</t>
  </si>
  <si>
    <t>365</t>
  </si>
  <si>
    <t>998781101</t>
  </si>
  <si>
    <t>Přesun hmot tonážní pro obklady keramické v objektech v do 6 m</t>
  </si>
  <si>
    <t>-1490311837</t>
  </si>
  <si>
    <t>783</t>
  </si>
  <si>
    <t>Dokončovací práce - nátěry</t>
  </si>
  <si>
    <t>366</t>
  </si>
  <si>
    <t>783.OS17</t>
  </si>
  <si>
    <t>Dekorativní prvky stěn denní místnosti - plastické oblouky+výmalba</t>
  </si>
  <si>
    <t>-1360750422</t>
  </si>
  <si>
    <t>"viz. výpis ostatních výrobků - OS17" 25</t>
  </si>
  <si>
    <t>367</t>
  </si>
  <si>
    <t>783809217</t>
  </si>
  <si>
    <t>Montáž plošných ozdobných prvků nepravidelného tvaru průměru nebo v (š) přes 500 do 800 mm na fasády</t>
  </si>
  <si>
    <t>602340685</t>
  </si>
  <si>
    <t>"obrázky pandy"4</t>
  </si>
  <si>
    <t>368</t>
  </si>
  <si>
    <t>783826615</t>
  </si>
  <si>
    <t>Hydrofobizační transparentní silikonový nátěr omítek stupně členitosti 1 a 2</t>
  </si>
  <si>
    <t>-1743935037</t>
  </si>
  <si>
    <t xml:space="preserve">"nátěr v soklové partii  (+0,4 m) hydrofobizačním transparentní nátěrovou hmotou na silikonové bázi"97,142*0,4</t>
  </si>
  <si>
    <t>369</t>
  </si>
  <si>
    <t>783827105.2</t>
  </si>
  <si>
    <t>Krycí jednonásobný silikonový nátěr hladkých betonových povrchů ( nátěr žalůziových kastlíků zevnitř )</t>
  </si>
  <si>
    <t>284096994</t>
  </si>
  <si>
    <t>"D.1.1.3 půdorys 1 NP + detail D02"</t>
  </si>
  <si>
    <t>"nátěry vnitřku kastlíků z purenitu"</t>
  </si>
  <si>
    <t>"Z05"(2,5+2,5+2,5+2,5+2,5+2,5+2,5+2,5+2,5+1,5+2+2+1+2,5)*(0,13+0,25+0,25)</t>
  </si>
  <si>
    <t>370</t>
  </si>
  <si>
    <t>783827405.3</t>
  </si>
  <si>
    <t>Krycí dvojnásobný silikonový nátěr hladkých betonových povrchů ( malby pandy )</t>
  </si>
  <si>
    <t>1953892658</t>
  </si>
  <si>
    <t>"Nátěry tmavé barvy na cementovláknitou desku - panda"4</t>
  </si>
  <si>
    <t>371</t>
  </si>
  <si>
    <t>783R</t>
  </si>
  <si>
    <t xml:space="preserve">šablona pandy </t>
  </si>
  <si>
    <t>-1769449254</t>
  </si>
  <si>
    <t>372</t>
  </si>
  <si>
    <t>59590799</t>
  </si>
  <si>
    <t>deska cementotřísková se základním nátěrem tl 18mm</t>
  </si>
  <si>
    <t>-172151913</t>
  </si>
  <si>
    <t>"deska na vyrezání pandy"4*2</t>
  </si>
  <si>
    <t>373</t>
  </si>
  <si>
    <t>58124434</t>
  </si>
  <si>
    <t>hmota nátěrová silikonová krycí (email) na fasádní povrchy</t>
  </si>
  <si>
    <t>litr</t>
  </si>
  <si>
    <t>18453987</t>
  </si>
  <si>
    <t>784</t>
  </si>
  <si>
    <t>Dokončovací práce - malby a tapety</t>
  </si>
  <si>
    <t>374</t>
  </si>
  <si>
    <t>784161001</t>
  </si>
  <si>
    <t>Tmelení spar a rohů šířky do 3 mm akrylátovým tmelem v místnostech v do 3,80 m</t>
  </si>
  <si>
    <t>2075974799</t>
  </si>
  <si>
    <t>"Tmelení kolem napojení stropu na stěny"</t>
  </si>
  <si>
    <t>"101"10,991</t>
  </si>
  <si>
    <t>"102"19,373</t>
  </si>
  <si>
    <t>"103"10,38</t>
  </si>
  <si>
    <t>"105"7,896</t>
  </si>
  <si>
    <t>"106"8,245</t>
  </si>
  <si>
    <t>"107"14,388</t>
  </si>
  <si>
    <t>"108"16,309</t>
  </si>
  <si>
    <t>"109"5,496+50,467+1+1+1+1+1+1+1,5+1,5+0,9+0,9</t>
  </si>
  <si>
    <t>"110"9,145</t>
  </si>
  <si>
    <t>"111"14,143</t>
  </si>
  <si>
    <t>"112"10,74</t>
  </si>
  <si>
    <t>"113"9,768</t>
  </si>
  <si>
    <t>"114.1"10,36</t>
  </si>
  <si>
    <t>"tmelení kolem obložek dveří"6*13</t>
  </si>
  <si>
    <t>"Podtmelení parapetů zespod"32</t>
  </si>
  <si>
    <t>"Tmelení kolem parapetů na špaletách" 0,3*(2+1+3+6+1)</t>
  </si>
  <si>
    <t>375</t>
  </si>
  <si>
    <t>784171001</t>
  </si>
  <si>
    <t>Olepování vnitřních ploch páskou v místnostech v do 3,80 m</t>
  </si>
  <si>
    <t>1223903473</t>
  </si>
  <si>
    <t>"D07"2*(1,6+2,1+2,1)</t>
  </si>
  <si>
    <t>"D15"2*(1,6+2,1+2,1)</t>
  </si>
  <si>
    <t>376</t>
  </si>
  <si>
    <t>58124838</t>
  </si>
  <si>
    <t>páska maskovací krepová pro malířské potřeby š 50mm</t>
  </si>
  <si>
    <t>1561551496</t>
  </si>
  <si>
    <t>170,1 * 1,05 " Přepočtené koeficientem množství</t>
  </si>
  <si>
    <t>377</t>
  </si>
  <si>
    <t>784171121</t>
  </si>
  <si>
    <t>Zakrytí vnitřních ploch konstrukcí nebo prvků v místnostech v do 3,80 m</t>
  </si>
  <si>
    <t>1387230460</t>
  </si>
  <si>
    <t>"O01"2*1,25</t>
  </si>
  <si>
    <t>"O02"2*0,6*2</t>
  </si>
  <si>
    <t>"O03"1*0,6</t>
  </si>
  <si>
    <t>"O04"2,5*0,6</t>
  </si>
  <si>
    <t>"O05"2,5*0,6</t>
  </si>
  <si>
    <t>"O06"2,5*0,6</t>
  </si>
  <si>
    <t>"O07"2,5*1,9</t>
  </si>
  <si>
    <t>"O08"2,5*1,9</t>
  </si>
  <si>
    <t>"O09"2,5*1,9</t>
  </si>
  <si>
    <t>"O10"2,5*1,9</t>
  </si>
  <si>
    <t>"O11"2,5*2,3</t>
  </si>
  <si>
    <t>"O12"2,5*1,9</t>
  </si>
  <si>
    <t>"O13"2,5*1,9</t>
  </si>
  <si>
    <t>"O14"1,5*1,25</t>
  </si>
  <si>
    <t>"O15"2*1*1,2</t>
  </si>
  <si>
    <t>"D07"2*(1,6*2,1)</t>
  </si>
  <si>
    <t>"D15"2*(1,6*2,1)</t>
  </si>
  <si>
    <t>378</t>
  </si>
  <si>
    <t>58124842</t>
  </si>
  <si>
    <t>fólie pro malířské potřeby zakrývací tl 7µ 4x5m</t>
  </si>
  <si>
    <t>-798279703</t>
  </si>
  <si>
    <t>95,465 * 1,05 " Přepočtené koeficientem množství</t>
  </si>
  <si>
    <t>379</t>
  </si>
  <si>
    <t>784181101</t>
  </si>
  <si>
    <t>Základní akrylátová jednonásobná bezbarvá penetrace podkladu v místnostech v do 3,80 m</t>
  </si>
  <si>
    <t>-672732417</t>
  </si>
  <si>
    <t>"podhled v m č. 109"146,72</t>
  </si>
  <si>
    <t>"m.č. 105"7,896*2,9</t>
  </si>
  <si>
    <t>14,388*2,9</t>
  </si>
  <si>
    <t>"odpočet otvorů"-0,7*2,1-2*0,8*2,1-2,5*6</t>
  </si>
  <si>
    <t>16,309*2,9</t>
  </si>
  <si>
    <t>10,74*2,9</t>
  </si>
  <si>
    <t>11,491*2,96</t>
  </si>
  <si>
    <t>"Strop"8,25</t>
  </si>
  <si>
    <t>"odpočet povrchů obkladů"-93,854</t>
  </si>
  <si>
    <t>380</t>
  </si>
  <si>
    <t>784191007</t>
  </si>
  <si>
    <t>Čištění vnitřních ploch podlah po provedení malířských prací</t>
  </si>
  <si>
    <t>959805983</t>
  </si>
  <si>
    <t>"úklid po výmalbě"268,99</t>
  </si>
  <si>
    <t>381</t>
  </si>
  <si>
    <t>784211101</t>
  </si>
  <si>
    <t>Dvojnásobné bílé malby ze směsí za mokra výborně oděruvzdorných v místnostech v do 3,80 m</t>
  </si>
  <si>
    <t>-1571664378</t>
  </si>
  <si>
    <t>786</t>
  </si>
  <si>
    <t>Dokončovací práce - čalounické úpravy</t>
  </si>
  <si>
    <t>382</t>
  </si>
  <si>
    <t>786623021</t>
  </si>
  <si>
    <t>Montáž fasádní žaluzie před okenní nebo dveřní otvor ovládané motorem pl do 4 m2</t>
  </si>
  <si>
    <t>133876523</t>
  </si>
  <si>
    <t>"žaluzie předokenní"</t>
  </si>
  <si>
    <t>"K05"</t>
  </si>
  <si>
    <t>"Okno O01"1</t>
  </si>
  <si>
    <t>"Okno O02"1</t>
  </si>
  <si>
    <t>"okno O03"1</t>
  </si>
  <si>
    <t>"Okno O04"1</t>
  </si>
  <si>
    <t>"Okno O05"1</t>
  </si>
  <si>
    <t>"Okno O06"1</t>
  </si>
  <si>
    <t>"Okno O14"1</t>
  </si>
  <si>
    <t>383</t>
  </si>
  <si>
    <t>55342541</t>
  </si>
  <si>
    <t>žaluzie Z-90 fasádní ovládaná základním motorem příslušenství plochy do 0,75m2</t>
  </si>
  <si>
    <t>-1984033296</t>
  </si>
  <si>
    <t>"okno O03"1*(1*0,6)</t>
  </si>
  <si>
    <t>384</t>
  </si>
  <si>
    <t>55342543</t>
  </si>
  <si>
    <t>žaluzie Z-90 fasádní ovládaná základním motorem příslušenství plochy do 1,25m2</t>
  </si>
  <si>
    <t>412461554</t>
  </si>
  <si>
    <t>"Okno O02"1*(2*0,6)</t>
  </si>
  <si>
    <t>385</t>
  </si>
  <si>
    <t>55342544</t>
  </si>
  <si>
    <t>žaluzie Z-90 fasádní ovládaná základním motorem příslušenství plochy do 1,5m2</t>
  </si>
  <si>
    <t>1425351440</t>
  </si>
  <si>
    <t>"Okno O04"1*(2,5*0,6)</t>
  </si>
  <si>
    <t>"Okno O05"1*(2,5*0,6)</t>
  </si>
  <si>
    <t>"Okno O06"1*(2,5*0,6)</t>
  </si>
  <si>
    <t>386</t>
  </si>
  <si>
    <t>55342546</t>
  </si>
  <si>
    <t>žaluzie Z-90 fasádní ovládaná základním motorem příslušenství plochy do 2,5m2</t>
  </si>
  <si>
    <t>-1416322420</t>
  </si>
  <si>
    <t>"Okno O14"1*(1,5*1,25)</t>
  </si>
  <si>
    <t>387</t>
  </si>
  <si>
    <t>55342545</t>
  </si>
  <si>
    <t>žaluzie Z-90 fasádní ovládaná základním motorem příslušenství plochy do 2,0m2</t>
  </si>
  <si>
    <t>-201681141</t>
  </si>
  <si>
    <t>388</t>
  </si>
  <si>
    <t>786623023</t>
  </si>
  <si>
    <t>Montáž fasádní žaluzie před okenní nebo dveřní otvor ovládané motorem pl přes 4 do 6 m2</t>
  </si>
  <si>
    <t>-272175509</t>
  </si>
  <si>
    <t>"okno O08"1</t>
  </si>
  <si>
    <t>"okno O09"1</t>
  </si>
  <si>
    <t>"okno O10"1</t>
  </si>
  <si>
    <t>"okno O12"1</t>
  </si>
  <si>
    <t>"HS portál O07"1</t>
  </si>
  <si>
    <t>"HS portál O11"1</t>
  </si>
  <si>
    <t>"HS portál O13"1</t>
  </si>
  <si>
    <t>389</t>
  </si>
  <si>
    <t>55342549</t>
  </si>
  <si>
    <t>žaluzie Z-90 fasádní ovládaná základním motorem příslušenství plochy do 5,0m2</t>
  </si>
  <si>
    <t>-1473227133</t>
  </si>
  <si>
    <t>"okno O08"1*(2,5*1,9)</t>
  </si>
  <si>
    <t>"okno O09"1*(2,5*1,9)</t>
  </si>
  <si>
    <t>"okno O10"1*(2,5*1,9)</t>
  </si>
  <si>
    <t>"okno O12"1*(2,5*1,9)</t>
  </si>
  <si>
    <t>390</t>
  </si>
  <si>
    <t>55342550</t>
  </si>
  <si>
    <t>žaluzie Z-90 fasádní ovládaná základním motorem příslušenství plochy do 6,0m2</t>
  </si>
  <si>
    <t>636508896</t>
  </si>
  <si>
    <t>"HS portál O07"1*(2,5*2,3)</t>
  </si>
  <si>
    <t>"HS portál O11"1*(2,5*2,3)</t>
  </si>
  <si>
    <t>"HS portál O13"1*(2,5*2,3)</t>
  </si>
  <si>
    <t>391</t>
  </si>
  <si>
    <t>786623039</t>
  </si>
  <si>
    <t>Montáž žaluziové schránky venkovní žaluzie osazené do okenního nebo dveřního otvoru dl do 1300 mm</t>
  </si>
  <si>
    <t>-45283650</t>
  </si>
  <si>
    <t>"kastlíky pro žaluzie"</t>
  </si>
  <si>
    <t>"Z05"1</t>
  </si>
  <si>
    <t>392</t>
  </si>
  <si>
    <t>28376710</t>
  </si>
  <si>
    <t>kryt podomítkový PUR s izolací XPS 30 mm včetně kotvení pro žaluzii plochy do 1,0m2 š do 1,0m</t>
  </si>
  <si>
    <t>175924879</t>
  </si>
  <si>
    <t>393</t>
  </si>
  <si>
    <t>786623041</t>
  </si>
  <si>
    <t>Montáž žaluziové schránky venkovní žaluzie osazené do okenního nebo dveřního otvoru dl přes 1300 do 2400 mm</t>
  </si>
  <si>
    <t>-952444177</t>
  </si>
  <si>
    <t>"Z05"3</t>
  </si>
  <si>
    <t>394</t>
  </si>
  <si>
    <t>28376719</t>
  </si>
  <si>
    <t>kryt podomítkový PUR s izolací XPS 30 mm včetně kotvení pro žaluzii plochy do 3,0m2 š do 2,0m</t>
  </si>
  <si>
    <t>1725128211</t>
  </si>
  <si>
    <t>"Z05"1+1</t>
  </si>
  <si>
    <t>395</t>
  </si>
  <si>
    <t>28376716</t>
  </si>
  <si>
    <t>kryt podomítkový PUR s izolací XPS 30 mm včetně kotvení pro žaluzii plochy do 2,0m2 š do 2,0m</t>
  </si>
  <si>
    <t>-1751565885</t>
  </si>
  <si>
    <t>396</t>
  </si>
  <si>
    <t>786623043</t>
  </si>
  <si>
    <t>Montáž žaluziové schránky venkovní žaluzie osazené do okenního nebo dveřního otvoru dl přes 2400 do 4000 mm</t>
  </si>
  <si>
    <t>820481177</t>
  </si>
  <si>
    <t>"Z05"10</t>
  </si>
  <si>
    <t>397</t>
  </si>
  <si>
    <t>28376728</t>
  </si>
  <si>
    <t>kryt podomítkový PUR s izolací XPS 30 mm včetně kotvení pro žaluzii plochy do 5,0m2 š do 3,0m</t>
  </si>
  <si>
    <t>-782289701</t>
  </si>
  <si>
    <t>"Z05"5</t>
  </si>
  <si>
    <t>398</t>
  </si>
  <si>
    <t>28376735</t>
  </si>
  <si>
    <t>kryt podomítkový PUR s izolací XPS 30 mm včetně kotvení pro žaluzii plochy do 8,0m2 š do 2,0m</t>
  </si>
  <si>
    <t>1670276834</t>
  </si>
  <si>
    <t>"Z05"2</t>
  </si>
  <si>
    <t>399</t>
  </si>
  <si>
    <t>28376717</t>
  </si>
  <si>
    <t>kryt podomítkový PUR s izolací XPS 30 mm včetně kotvení pro žaluzii plochy do 2,0m2 š přes 2,0m</t>
  </si>
  <si>
    <t>-346238116</t>
  </si>
  <si>
    <t>400</t>
  </si>
  <si>
    <t>998786101</t>
  </si>
  <si>
    <t>Přesun hmot tonážní pro stínění a čalounické úpravy v objektech v do 6 m</t>
  </si>
  <si>
    <t>-278244725</t>
  </si>
  <si>
    <t>D.1.4 - TPS</t>
  </si>
  <si>
    <t>Soupis:</t>
  </si>
  <si>
    <t>D.1.4.1 - UT</t>
  </si>
  <si>
    <t>Pol27</t>
  </si>
  <si>
    <t xml:space="preserve">Tepelné čerpadlo monoblok vnější Out nom 10kw, Qút=10kW te7°C, tzdr 35°C,Qút=12kw te-7°C, tzdr 45°Ctmax 60°C,  vč. protivibrační sady a protimrazové ochrany</t>
  </si>
  <si>
    <t>Pol28</t>
  </si>
  <si>
    <t>regulační systém tepelného čerpadla, nabíjení zásobníku TEV nabíjení AN vytápění, výstupní teplota do OS, 1x směšovaná topná větev, 1x větev VZT, ovládání oběhových čerpadel apod.</t>
  </si>
  <si>
    <t>Pol29</t>
  </si>
  <si>
    <t>Kabeláž pro regulační automatiku</t>
  </si>
  <si>
    <t>ks</t>
  </si>
  <si>
    <t>Pol30</t>
  </si>
  <si>
    <t>Uvedení do provozu tepelného čerpadla</t>
  </si>
  <si>
    <t>Pol31</t>
  </si>
  <si>
    <t>Seřízení automatiky tepelného čerpadla</t>
  </si>
  <si>
    <t>Pol32</t>
  </si>
  <si>
    <t>Montáž a osazení tepelných čerpadel</t>
  </si>
  <si>
    <t>Pol33</t>
  </si>
  <si>
    <t>Připojovací skupina doplňovaího systému, Armatura s montážním držákem k přímému propojení doplňovacích zařízení pro soustavy topné a chladicí vody s potrubími pitné vody Systémový oddělovač dle DIN 1988-100 resp. DIN EN 1717 (BA), s integrovaným filtrem</t>
  </si>
  <si>
    <t>Pol34</t>
  </si>
  <si>
    <t>Připojovací skupina doplňovaího systému automatika, Funkční kontrola udržování tlaku v uzavřených soustavách topné, chladicí vody a kontrolované doplňování doplňovací vody a plnicí funkce u prvního a opakovaného plnění.</t>
  </si>
  <si>
    <t>Pol35</t>
  </si>
  <si>
    <t>Filtrační patrona pro úpravu doplňovací vody Fillsoft II pouzdro s patronou,kompaktní základní armatura pro úpravu plnicí a doplňovací vody pomocí iontoměniče k ochraně zdrojů tepla a teplovodních topných soustav podle VDI 2035.</t>
  </si>
  <si>
    <t>Pol36</t>
  </si>
  <si>
    <t xml:space="preserve">Ocelové konstrukce - uložení TČ  a trubního vedení</t>
  </si>
  <si>
    <t>Pol37</t>
  </si>
  <si>
    <t>Hadice napouštěcí pryžové D 20/28</t>
  </si>
  <si>
    <t>Pol38</t>
  </si>
  <si>
    <t>Přesun hmot tonážní pro kotelny v objektech v do 6 m</t>
  </si>
  <si>
    <t>Pol39</t>
  </si>
  <si>
    <t>Přesun hmot tonážní pro kotelny v objektech v přes 6 do 12 m</t>
  </si>
  <si>
    <t>Pol40</t>
  </si>
  <si>
    <t>Montáž a dodávka orientačních štítků</t>
  </si>
  <si>
    <t>Pol41</t>
  </si>
  <si>
    <t>Montáž ohříváku vody stojatého PN 0,6/0,6,PN 1,6/0,6 o obsahu 250 litrů</t>
  </si>
  <si>
    <t>Pol42</t>
  </si>
  <si>
    <t>Zásobník teplé vody 250 l, PV6bar</t>
  </si>
  <si>
    <t>Pol43</t>
  </si>
  <si>
    <t>Akumulační nádrž bez přípravy TUV o objemu 100 l</t>
  </si>
  <si>
    <t>Pol44</t>
  </si>
  <si>
    <t>Elektrická topná jednotka vestavná přírubová o výkonu 6,0 kW</t>
  </si>
  <si>
    <t>Pol45</t>
  </si>
  <si>
    <t>Nádoba tlaková expanzní pro topnou a chladicí soustavu s membránou závitové připojení PN 0,6 o objemu 18 l</t>
  </si>
  <si>
    <t>Pol46</t>
  </si>
  <si>
    <t>Příslušenství k expanzním nádobám bezpečnostní uzávěr G 1 k měření tlaku</t>
  </si>
  <si>
    <t>Pol47</t>
  </si>
  <si>
    <t>Čerpadlo teplovodní mokroběžné závitové oběhové DN 25 výtlak do 30 kPa průtok 0,82 m3/h pro vytápění</t>
  </si>
  <si>
    <t>Pol48</t>
  </si>
  <si>
    <t>Čerpadlo teplovodní mokroběžné závitové oběhové DN 15 výtlak do 20 kPa průtok 0,25 m3/h pro vytápění</t>
  </si>
  <si>
    <t>Pol49</t>
  </si>
  <si>
    <t>Montáž čerpadla oběhového mokroběžného závitového do DN 25</t>
  </si>
  <si>
    <t>Pol50</t>
  </si>
  <si>
    <t>Přesun hmot tonážní pro strojovny v objektech v do 6 m</t>
  </si>
  <si>
    <t>Pol51</t>
  </si>
  <si>
    <t>Příplatek k přesunu hmot tonážní 732 za zvětšený přesun do 500 m</t>
  </si>
  <si>
    <t>Pol52</t>
  </si>
  <si>
    <t>Ultrazvukový měřič tepla DN20 qp 1,6 kompletní</t>
  </si>
  <si>
    <t>Pol53</t>
  </si>
  <si>
    <t>Potrubí z měděných trubek vytápění D 15 x 1,0 mm</t>
  </si>
  <si>
    <t>Pol54</t>
  </si>
  <si>
    <t>Potrubí z měděných trubek vytápění D 18 x 1,0 mm</t>
  </si>
  <si>
    <t>Pol55</t>
  </si>
  <si>
    <t>Potrubí z měděných trubek vytápění D 22 x 1,0 mm</t>
  </si>
  <si>
    <t>Pol56</t>
  </si>
  <si>
    <t>Potrubí z měděných trubek vytápění D 28 x 1,5 mm</t>
  </si>
  <si>
    <t>Pol57</t>
  </si>
  <si>
    <t>Příplatek za zhotovení přípojky</t>
  </si>
  <si>
    <t>Pol58</t>
  </si>
  <si>
    <t>Tlaková zkouška Cu potrubí do D 35</t>
  </si>
  <si>
    <t>Pol59</t>
  </si>
  <si>
    <t>Přesun hmot pro rozvody potrubí, výšky do 6 m</t>
  </si>
  <si>
    <t>Pol60</t>
  </si>
  <si>
    <t>Potrubí plastové z PE-X AL spojované násuvnou plastovou objímkou D 16x2</t>
  </si>
  <si>
    <t>Pol61</t>
  </si>
  <si>
    <t>Zkouška těsnosti potrubí plastové D do 32x3,0</t>
  </si>
  <si>
    <t>Pol62</t>
  </si>
  <si>
    <t>Ochrana potrubí ústředního vytápění termoizolačními trubicemi z PE tl přes 13 do 20 mm DN do 22 mm</t>
  </si>
  <si>
    <t>Pol63</t>
  </si>
  <si>
    <t>Měděné předizolované potrubí 16/10 pro chladivo R32 apod.</t>
  </si>
  <si>
    <t>Pol64</t>
  </si>
  <si>
    <t>Přesun hmot tonážní pro rozvody potrubí v objektech v do 6 m</t>
  </si>
  <si>
    <t>Pol65</t>
  </si>
  <si>
    <t>Montáž potrubí do D 32</t>
  </si>
  <si>
    <t>Pol66</t>
  </si>
  <si>
    <t>Pouzdro potrubní izolační návlekové PE s Al fólií, na potrubí tl. 9mm, vnitřní d=15mm</t>
  </si>
  <si>
    <t>Pol67</t>
  </si>
  <si>
    <t>Pouzdro potrubní izolační návlekové PE s Al fólií, na potrubí tl. 9mm, vnitřní d=18mm</t>
  </si>
  <si>
    <t>Pol68</t>
  </si>
  <si>
    <t>Pouzdro potrubní izolační návlekové PE s Al fólií, na potrubí tl. 9mm, vnitřní d=22mm</t>
  </si>
  <si>
    <t>Pol69</t>
  </si>
  <si>
    <t>Pouzdro potrubní izolační návlekové PE s Al fólií, na potrubí tl. 9mm, vnitřní d=28mm</t>
  </si>
  <si>
    <t>Pol70</t>
  </si>
  <si>
    <t>Izolace veškerých armatur a zařízení, otopné soustavy</t>
  </si>
  <si>
    <t>Pol71</t>
  </si>
  <si>
    <t>Přesun hmot pro izolace tepelné, výšky do 6 m</t>
  </si>
  <si>
    <t>Pol72</t>
  </si>
  <si>
    <t>Montáž izolací do D32</t>
  </si>
  <si>
    <t>Pol73</t>
  </si>
  <si>
    <t>Ochrana izolace proti UV záření ve venkovním prostoru</t>
  </si>
  <si>
    <t>Pol74</t>
  </si>
  <si>
    <t>Montáž armatur závitových,se 2závity</t>
  </si>
  <si>
    <t>Pol75</t>
  </si>
  <si>
    <t>Směšovací ventil otopných a chladicích systémů závitový třícestný DN25 se servomotorem</t>
  </si>
  <si>
    <t>Pol76</t>
  </si>
  <si>
    <t>Přepínací ventil otopných a chladicích systémů závitový třícestný DN32 se servomotorem</t>
  </si>
  <si>
    <t>Pol77</t>
  </si>
  <si>
    <t>Automatický vyvažovací ventil DN25</t>
  </si>
  <si>
    <t>Pol78</t>
  </si>
  <si>
    <t>Automatický vyvažovací ventil DN20</t>
  </si>
  <si>
    <t>Pol79</t>
  </si>
  <si>
    <t>Kohout kulový,2xvnitřní záv. DN 32</t>
  </si>
  <si>
    <t>Pol80</t>
  </si>
  <si>
    <t>Kohout kulový,2xvnitřní záv. DN 20</t>
  </si>
  <si>
    <t>Pol81</t>
  </si>
  <si>
    <t>Kohout kulový,2xvnitřní záv. DN 15</t>
  </si>
  <si>
    <t>Pol82</t>
  </si>
  <si>
    <t>Kohout kulový - filterball,2xvnitřní záv. DN 32</t>
  </si>
  <si>
    <t>Pol83</t>
  </si>
  <si>
    <t>Filtr, vnitřní-vnitřní z. DN 20</t>
  </si>
  <si>
    <t>Pol84</t>
  </si>
  <si>
    <t>Filtr, vnitřní-vnitřní z. DN 32</t>
  </si>
  <si>
    <t>Pol85</t>
  </si>
  <si>
    <t>Pojistný ventil15/20</t>
  </si>
  <si>
    <t>Pol86</t>
  </si>
  <si>
    <t>Zpětná klapka 2xvnitřní, DN 32</t>
  </si>
  <si>
    <t>Pol87</t>
  </si>
  <si>
    <t>Ventil závitový regulační přímý 15 PN 20 do 100°C vyvažovací</t>
  </si>
  <si>
    <t>Pol88</t>
  </si>
  <si>
    <t>Termostatická hlavice kapalinová PN 10 do 110°C otopných těles KLMC</t>
  </si>
  <si>
    <t>Pol89</t>
  </si>
  <si>
    <t>Kohout plnící a vypouštěcí G 1/2 PN 10 do 90°C závitový</t>
  </si>
  <si>
    <t>Pol90</t>
  </si>
  <si>
    <t>Ventil závitový odvzdušňovací G 1/2 PN 14 do 120°C automatický</t>
  </si>
  <si>
    <t>Pol91</t>
  </si>
  <si>
    <t>Přesun hmot pro armatury, výšky do 6 m</t>
  </si>
  <si>
    <t>Pol92</t>
  </si>
  <si>
    <t>Montáž armatur do D 32</t>
  </si>
  <si>
    <t>Pol93</t>
  </si>
  <si>
    <t>Manometr 0-600kPa s manometrickou smyčkou</t>
  </si>
  <si>
    <t>Pol94</t>
  </si>
  <si>
    <t>Teploměr na potrubí</t>
  </si>
  <si>
    <t>Pol95</t>
  </si>
  <si>
    <t>Montáž otopných těles koupelnových (žebříků)</t>
  </si>
  <si>
    <t>Pol96</t>
  </si>
  <si>
    <t xml:space="preserve">Otopné těleso trubkové velikost 1500/600  vč. ovzdušnění a uchycení</t>
  </si>
  <si>
    <t>Pol97</t>
  </si>
  <si>
    <t>Montáž el.patrona pro otopné tělesa</t>
  </si>
  <si>
    <t>Pol98</t>
  </si>
  <si>
    <t>Elektrická otopná patrona s integrovaným, regul.teploty Korado 500W</t>
  </si>
  <si>
    <t>Pol99</t>
  </si>
  <si>
    <t>Tlakové zkoušky těles</t>
  </si>
  <si>
    <t>Pol100</t>
  </si>
  <si>
    <t>Přesun hmot pro otopná tělesa, výšky do 6 m</t>
  </si>
  <si>
    <t>Pol101</t>
  </si>
  <si>
    <t>Podlahové vytápění - systémová deska s kombinovanou tepelnou a kročejovou izolací celkové výšky 50 až 53 mm</t>
  </si>
  <si>
    <t>Pol102</t>
  </si>
  <si>
    <t>Podlahové vytápění - rozvodné potrubí polyethylen PE-Xa 17x2,0 mm pro systémovou desku rozteč 150 mm</t>
  </si>
  <si>
    <t>Pol103</t>
  </si>
  <si>
    <t>Podlahové vytápění - krycí a separační PE fólie</t>
  </si>
  <si>
    <t>Pol104</t>
  </si>
  <si>
    <t>Podlahové vytápění - obvodový dilatační pás samolepící s folií</t>
  </si>
  <si>
    <t>Pol105</t>
  </si>
  <si>
    <t>Podlahové vytápění - ochranná trubka potrubí podlahového topení</t>
  </si>
  <si>
    <t>Pol106</t>
  </si>
  <si>
    <t>izolace 180mm</t>
  </si>
  <si>
    <t>Pol107</t>
  </si>
  <si>
    <t>Podlahové vytápění - středový (spárový) dilatační profil</t>
  </si>
  <si>
    <t>Pol108</t>
  </si>
  <si>
    <t>Podlahové vytápění - rozdělovač mosazný s průtokoměry šestiokruhový vč. veškerého vybavení</t>
  </si>
  <si>
    <t>Pol109</t>
  </si>
  <si>
    <t>Podlahové vytápění - skříň nástěnná pro rozdělovač s 2-9 okruhy</t>
  </si>
  <si>
    <t>Pol110</t>
  </si>
  <si>
    <t>Přesun hmot tonážní pro otopná tělesa v objektech v do 6 m</t>
  </si>
  <si>
    <t>Pol111</t>
  </si>
  <si>
    <t>Příplatek k přesunu hmot tonážní 735 za zvětšený přesun do 500 m</t>
  </si>
  <si>
    <t>Pol112</t>
  </si>
  <si>
    <t>montáž podlahové vytápění</t>
  </si>
  <si>
    <t>Pol113</t>
  </si>
  <si>
    <t>Spojovací, těsnící, montážní a závěsný materiál</t>
  </si>
  <si>
    <t>Pol115</t>
  </si>
  <si>
    <t>Vyregulování radiátorových ventilů vč. protokolů</t>
  </si>
  <si>
    <t>Pol116</t>
  </si>
  <si>
    <t>Proplach potrubí</t>
  </si>
  <si>
    <t>Pol117</t>
  </si>
  <si>
    <t>Topná zkouška</t>
  </si>
  <si>
    <t>Pol118</t>
  </si>
  <si>
    <t>Odvzdušnění systému</t>
  </si>
  <si>
    <t>Pol119</t>
  </si>
  <si>
    <t>Uvedení do provozu, provozní zkoušky vč. protokolů</t>
  </si>
  <si>
    <t>Pol120</t>
  </si>
  <si>
    <t>Montáž orientačního štítku, včetně dodávky štítku</t>
  </si>
  <si>
    <t>Pol121</t>
  </si>
  <si>
    <t>Zednické výpomoci</t>
  </si>
  <si>
    <t>Pol125</t>
  </si>
  <si>
    <t>Elektro práce vč. materiálu (silové dopojení vybraných zařízení)</t>
  </si>
  <si>
    <t>D.1.4.2 - VZT</t>
  </si>
  <si>
    <t>D1 - Vzduchotechnika - dodávka a montáž</t>
  </si>
  <si>
    <t xml:space="preserve">    VZT - Vzduchotechnika</t>
  </si>
  <si>
    <t xml:space="preserve">    RK - Regulační klapka pro kruhového potrubí - ruční ovládání</t>
  </si>
  <si>
    <t xml:space="preserve">    D2 - Univerzální plastový talířový ventil, včetně montážního kroužku</t>
  </si>
  <si>
    <t xml:space="preserve">    D3 - Hlukově izolovaná ohebná hadice SONOFLEX</t>
  </si>
  <si>
    <t xml:space="preserve">    D4 - Kruhové potrubí SPIRO vč. 30% tvarovek</t>
  </si>
  <si>
    <t>D5 - Chlazení - dodávka a montáž</t>
  </si>
  <si>
    <t xml:space="preserve">    CHL - Chlazení</t>
  </si>
  <si>
    <t xml:space="preserve">    D6 - Y rozbočovač</t>
  </si>
  <si>
    <t xml:space="preserve">    D7 - Měděné potrubí kapalina/plyn opatřené izolací s ochrannou proti UV záření, komunikační, napájecí kab</t>
  </si>
  <si>
    <t xml:space="preserve">    D8 - Požární ucpávka (utěsnění prostupů potrubí hranicí požárního úseku hmotou třídy EI - UC) pro potrubí</t>
  </si>
  <si>
    <t>D9 - Ostatní práce</t>
  </si>
  <si>
    <t>D1</t>
  </si>
  <si>
    <t>Vzduchotechnika - dodávka a montáž</t>
  </si>
  <si>
    <t>Vzduchotechnika</t>
  </si>
  <si>
    <t>01.01 AHU</t>
  </si>
  <si>
    <t>Vzduchotechnická jednotka s deskovým pvýměníkem ZZT, ventilátory s EC motorem, vodním ohřevem a filtrací, V=1 100 m3/h / Dpext = 300 Pa</t>
  </si>
  <si>
    <t>kpl</t>
  </si>
  <si>
    <t>viz. VZT_DPS_D.1.2.1_TZ, VZT_DPS_D.1.2.2 Půdorys 1.NP</t>
  </si>
  <si>
    <t xml:space="preserve"> - Duplex 1500 Multi Eco-V</t>
  </si>
  <si>
    <t xml:space="preserve"> - včetně příslušentsví : sylomery, sifony, regulační uzel ÚT APOD.</t>
  </si>
  <si>
    <t xml:space="preserve"> - doprava zařízení na místo instalace a jeho kompletace</t>
  </si>
  <si>
    <t>PK 1.1 - 1.4</t>
  </si>
  <si>
    <t>Požární klapka kruhová ø250 mm , EI 90 min, ruční ovládání, s koncovým spínačem</t>
  </si>
  <si>
    <t>01.02 DIG</t>
  </si>
  <si>
    <t>Cirkulační digestoř s uhlíkovým filtrem</t>
  </si>
  <si>
    <t>TH</t>
  </si>
  <si>
    <t>Tlumič hluku pro kruhové potrubí ø250 mm, l=900mm</t>
  </si>
  <si>
    <t>PŽ</t>
  </si>
  <si>
    <t>Protidešťová žaluzie 500x500 - pozink, včetně síta proti ptactvu a pozedního rámu (RAL dle architekta)</t>
  </si>
  <si>
    <t>RK</t>
  </si>
  <si>
    <t>Regulační klapka pro kruhového potrubí - ruční ovládání</t>
  </si>
  <si>
    <t>Pol1</t>
  </si>
  <si>
    <t>ø200 mm</t>
  </si>
  <si>
    <t>1818797165</t>
  </si>
  <si>
    <t>Pol2</t>
  </si>
  <si>
    <t>ø100 mm</t>
  </si>
  <si>
    <t>-1771972623</t>
  </si>
  <si>
    <t>SD</t>
  </si>
  <si>
    <t>Přívodní anemostat s nastavitelnými lamelami, 300x300x8, včetně regulace (RAL dle architekta)</t>
  </si>
  <si>
    <t>D2</t>
  </si>
  <si>
    <t>Univerzální plastový talířový ventil, včetně montážního kroužku</t>
  </si>
  <si>
    <t>Pol3</t>
  </si>
  <si>
    <t>ø160 mm</t>
  </si>
  <si>
    <t>-1290867342</t>
  </si>
  <si>
    <t>Pol4</t>
  </si>
  <si>
    <t>-2111862900</t>
  </si>
  <si>
    <t>Pol5</t>
  </si>
  <si>
    <t>Přeslechový stěnový kryt čtyřhranný, s hlukově izolovanými čelními panely</t>
  </si>
  <si>
    <t>D3</t>
  </si>
  <si>
    <t>Hlukově izolovaná ohebná hadice SONOFLEX</t>
  </si>
  <si>
    <t>Pol6</t>
  </si>
  <si>
    <t>bm</t>
  </si>
  <si>
    <t>1404409803</t>
  </si>
  <si>
    <t>Pol7</t>
  </si>
  <si>
    <t>-1700084155</t>
  </si>
  <si>
    <t>Pol8</t>
  </si>
  <si>
    <t>Čtyřhranné potrubí s tvarovkami (sk. I z pozinkovaného ocelového plechu) včetně spojovacího, těsnícího, montážního a závěsného materiálu.</t>
  </si>
  <si>
    <t>D4</t>
  </si>
  <si>
    <t>Kruhové potrubí SPIRO vč. 30% tvarovek</t>
  </si>
  <si>
    <t>Pol9</t>
  </si>
  <si>
    <t>ø250 mm</t>
  </si>
  <si>
    <t>1312614619</t>
  </si>
  <si>
    <t>Pol10</t>
  </si>
  <si>
    <t>-77221697</t>
  </si>
  <si>
    <t>Pol11</t>
  </si>
  <si>
    <t>71283058</t>
  </si>
  <si>
    <t>Pol12</t>
  </si>
  <si>
    <t>453286152</t>
  </si>
  <si>
    <t>Pol13</t>
  </si>
  <si>
    <t>Spojovací, těsnící, montážní a závěsný materiál.</t>
  </si>
  <si>
    <t>1002912762</t>
  </si>
  <si>
    <t>Pol14</t>
  </si>
  <si>
    <t>Tepelná izolace tl. 25 mm - kaučuk</t>
  </si>
  <si>
    <t>2076891622</t>
  </si>
  <si>
    <t>D5</t>
  </si>
  <si>
    <t>Chlazení - dodávka a montáž</t>
  </si>
  <si>
    <t>CHL</t>
  </si>
  <si>
    <t>Chlazení</t>
  </si>
  <si>
    <t>1.1.1R</t>
  </si>
  <si>
    <t>Zakrytování vývodu chlazení na střeše</t>
  </si>
  <si>
    <t>279563708</t>
  </si>
  <si>
    <t>1.3 VRF</t>
  </si>
  <si>
    <t>Venkovní jednotka např. LG - ARUN080LSS5, R410A včetně konzole - není předmětem</t>
  </si>
  <si>
    <t>NECENIT</t>
  </si>
  <si>
    <t>1.3.2-3 IAC</t>
  </si>
  <si>
    <t>Vnitřní jednotka v kazetovém provedení 570x570 mm např. LG - ARNU07GRB4 - není předmětem</t>
  </si>
  <si>
    <t>Pol15</t>
  </si>
  <si>
    <t>- čelní panel - není předmětem</t>
  </si>
  <si>
    <t>1.3.1 IAC</t>
  </si>
  <si>
    <t>Vnitřní jednotka v kazetovém provedení 570x570 mm např. LG - ARNU15GTQB4 - není předmětem</t>
  </si>
  <si>
    <t>D6</t>
  </si>
  <si>
    <t>Y rozbočovač</t>
  </si>
  <si>
    <t>Pol16</t>
  </si>
  <si>
    <t>např. LG - ARBLN01621</t>
  </si>
  <si>
    <t>1262511916</t>
  </si>
  <si>
    <t>Pol17</t>
  </si>
  <si>
    <t>např. LG - ARBLN03321</t>
  </si>
  <si>
    <t>-231808680</t>
  </si>
  <si>
    <t>D7</t>
  </si>
  <si>
    <t>Měděné potrubí kapalina/plyn opatřené izolací s ochrannou proti UV záření, komunikační, napájecí kab</t>
  </si>
  <si>
    <t>Pol18</t>
  </si>
  <si>
    <t>Ø 9,52 / 19,05 mm</t>
  </si>
  <si>
    <t>-836598659</t>
  </si>
  <si>
    <t>Pol19</t>
  </si>
  <si>
    <t>Ø 9,52 / 15,88 mm</t>
  </si>
  <si>
    <t>-942141468</t>
  </si>
  <si>
    <t>Pol20</t>
  </si>
  <si>
    <t>Ø 6,35 / 12,7 mm</t>
  </si>
  <si>
    <t>-1559304747</t>
  </si>
  <si>
    <t>Pol21</t>
  </si>
  <si>
    <t>Kabeláž mezi vnitřní jednotkou a ovladačem</t>
  </si>
  <si>
    <t>Pol22</t>
  </si>
  <si>
    <t>Plný kabelový žlab ZPA s víkem včetně tvarovek z ocelového pozinkovaného plechu</t>
  </si>
  <si>
    <t>Pol23</t>
  </si>
  <si>
    <t>Ocelová chránička pro potrubí chladiva (použito při průchodu všemi stavebními konstrukcemi)</t>
  </si>
  <si>
    <t>1.4 IAC</t>
  </si>
  <si>
    <t>Venkovní jednotka např. LG - S12EQ.UA3,R32 včetně konzole</t>
  </si>
  <si>
    <t>qchl = 3,5 kw</t>
  </si>
  <si>
    <t>pel = 230v / 1,4kw / 6A</t>
  </si>
  <si>
    <t>m = 30 kg</t>
  </si>
  <si>
    <t>lwa = 65 db(a)</t>
  </si>
  <si>
    <t>Pol24</t>
  </si>
  <si>
    <t>Vnitřní jednotka v nástěnném provedení např. LG - S12EQ.NSJ</t>
  </si>
  <si>
    <t>Pol25</t>
  </si>
  <si>
    <t>Ø 6,35 / 9,52 mm</t>
  </si>
  <si>
    <t>2058701900</t>
  </si>
  <si>
    <t>D8</t>
  </si>
  <si>
    <t>Požární ucpávka (utěsnění prostupů potrubí hranicí požárního úseku hmotou třídy EI - UC) pro potrubí</t>
  </si>
  <si>
    <t>Pol26</t>
  </si>
  <si>
    <t>do 1 m</t>
  </si>
  <si>
    <t>-1178724213</t>
  </si>
  <si>
    <t>D9</t>
  </si>
  <si>
    <t>Ostatní práce</t>
  </si>
  <si>
    <t>Vyzkoušení</t>
  </si>
  <si>
    <t>hod</t>
  </si>
  <si>
    <t>Návštěva vybraného dodavatele zařízení před zahájením prací a prověření stavu</t>
  </si>
  <si>
    <t>Zaregulování potrubní sítě na projektované parametry</t>
  </si>
  <si>
    <t>Přesun hmot vertikální i horizontální</t>
  </si>
  <si>
    <t>Stavební pomocné práce ( prostupy, začištění prostupů apod. )</t>
  </si>
  <si>
    <t>Měření hluku včetně protokolu</t>
  </si>
  <si>
    <t xml:space="preserve">Kompletace systému přímého výparu:     * kontrola těsnosti (vyvakuování a naplnění systému dusíkem)      * vypuštění dusíku ze systému     * napuštění a doplnění chladiva do systému</t>
  </si>
  <si>
    <t>D.1.4.3 - Silnoproud</t>
  </si>
  <si>
    <t>C46M - Zemní práce</t>
  </si>
  <si>
    <t>VC 7/32 - Rozvaděč RS1</t>
  </si>
  <si>
    <t>VC 7/32 2 - Rozvaděč RT1</t>
  </si>
  <si>
    <t>D1 - Elektroinstalace - dodávka a montáž</t>
  </si>
  <si>
    <t xml:space="preserve">    D2 - D+M - ELEKTROINSTALACE</t>
  </si>
  <si>
    <t xml:space="preserve">    D3 - D+M - BLESKOSVOD</t>
  </si>
  <si>
    <t>HZS - Ostatní montáže</t>
  </si>
  <si>
    <t>C46M</t>
  </si>
  <si>
    <t>000258</t>
  </si>
  <si>
    <t>kompl. výkop š. 35cm do hl. 70cm v trénu vč.záhozu a úpr. terénu</t>
  </si>
  <si>
    <t>000633</t>
  </si>
  <si>
    <t>kompl. výkop š. 50cm do hl. 120cm pod komunikací vč. konečné úpr</t>
  </si>
  <si>
    <t>000742</t>
  </si>
  <si>
    <t>vyhl. jámy, bet. zákl. do rostlé zeminy s usaz. ocel. sl. pro VO</t>
  </si>
  <si>
    <t>000812</t>
  </si>
  <si>
    <t>odvoz zeminy do 1 km</t>
  </si>
  <si>
    <t>VC 7/32</t>
  </si>
  <si>
    <t>Rozvaděč RS1</t>
  </si>
  <si>
    <t>210000001</t>
  </si>
  <si>
    <t>elektromontáže</t>
  </si>
  <si>
    <t>A-0121-0</t>
  </si>
  <si>
    <t>rozvaděč oceloplechový pod omítkou 105 modulů</t>
  </si>
  <si>
    <t>-1469150128</t>
  </si>
  <si>
    <t>B-1501-1</t>
  </si>
  <si>
    <t>připojení jednožil. vodiče do 60A</t>
  </si>
  <si>
    <t>1092579700</t>
  </si>
  <si>
    <t>B-1524-1</t>
  </si>
  <si>
    <t>propojovací lišta 63A -3P</t>
  </si>
  <si>
    <t>-1822766121</t>
  </si>
  <si>
    <t>B-9000-1</t>
  </si>
  <si>
    <t>propojení pomocných obvodů</t>
  </si>
  <si>
    <t>246188948</t>
  </si>
  <si>
    <t>B-9010-1</t>
  </si>
  <si>
    <t>technologicky složité zapojení</t>
  </si>
  <si>
    <t>1574388544</t>
  </si>
  <si>
    <t>B-9030-1</t>
  </si>
  <si>
    <t>drobný spojovací materiál</t>
  </si>
  <si>
    <t>1761364726</t>
  </si>
  <si>
    <t>C-0102-1</t>
  </si>
  <si>
    <t>vypinač na lištu 63/3</t>
  </si>
  <si>
    <t>-1567719236</t>
  </si>
  <si>
    <t>E-0000-1</t>
  </si>
  <si>
    <t>jistič B2/1</t>
  </si>
  <si>
    <t>-799397410</t>
  </si>
  <si>
    <t>E-0001-1</t>
  </si>
  <si>
    <t>jistič B6/1</t>
  </si>
  <si>
    <t>-281830362</t>
  </si>
  <si>
    <t>E-0002-1</t>
  </si>
  <si>
    <t>jistič B10/1</t>
  </si>
  <si>
    <t>-242907457</t>
  </si>
  <si>
    <t>E-0003-1</t>
  </si>
  <si>
    <t>jistič B16/1</t>
  </si>
  <si>
    <t>154879793</t>
  </si>
  <si>
    <t>E-0022-1</t>
  </si>
  <si>
    <t>jistič B16/3</t>
  </si>
  <si>
    <t>1491922511</t>
  </si>
  <si>
    <t>E-0023-1</t>
  </si>
  <si>
    <t>jistič B20/3</t>
  </si>
  <si>
    <t>-844010532</t>
  </si>
  <si>
    <t>E-0025-1</t>
  </si>
  <si>
    <t>jistič B32/3</t>
  </si>
  <si>
    <t>1609023168</t>
  </si>
  <si>
    <t>E-0068-1</t>
  </si>
  <si>
    <t>proudový chránič 25/4/0,03</t>
  </si>
  <si>
    <t>-1246576838</t>
  </si>
  <si>
    <t>E-0076-1</t>
  </si>
  <si>
    <t>proud. chr. s jističem 10/1N/0,03</t>
  </si>
  <si>
    <t>261240442</t>
  </si>
  <si>
    <t>E-0090-1</t>
  </si>
  <si>
    <t>svodič přepětí 3+0 typ1+2</t>
  </si>
  <si>
    <t>1619855304</t>
  </si>
  <si>
    <t>H-0920-1</t>
  </si>
  <si>
    <t>relé paměťové</t>
  </si>
  <si>
    <t>89072261</t>
  </si>
  <si>
    <t>H-3206-1</t>
  </si>
  <si>
    <t>instalační relé spínací proud 20A</t>
  </si>
  <si>
    <t>296973727</t>
  </si>
  <si>
    <t>M-0488-1</t>
  </si>
  <si>
    <t>rozhraní DALI - ovl. osvětlení, žaluzií</t>
  </si>
  <si>
    <t>-1098910308</t>
  </si>
  <si>
    <t>M-0465-1</t>
  </si>
  <si>
    <t>elektroměr digitální 3f cejchovaný</t>
  </si>
  <si>
    <t>-1310531401</t>
  </si>
  <si>
    <t>S-0102-1</t>
  </si>
  <si>
    <t>svorkovnice N- 15p modrá</t>
  </si>
  <si>
    <t>26572101</t>
  </si>
  <si>
    <t>S-0103-1</t>
  </si>
  <si>
    <t>svorkovnice PE- 15p zelená</t>
  </si>
  <si>
    <t>-1332152899</t>
  </si>
  <si>
    <t>VC 7/32 2</t>
  </si>
  <si>
    <t>Rozvaděč RT1</t>
  </si>
  <si>
    <t>186121308</t>
  </si>
  <si>
    <t>A-0103-0</t>
  </si>
  <si>
    <t>plastová rozvodnice pod omítku 42 modulů</t>
  </si>
  <si>
    <t>C-0100-1</t>
  </si>
  <si>
    <t>vypinač na lištu 32/3</t>
  </si>
  <si>
    <t>Elektroinstalace - dodávka a montáž</t>
  </si>
  <si>
    <t>D+M - ELEKTROINSTALACE</t>
  </si>
  <si>
    <t>00060</t>
  </si>
  <si>
    <t>krabice instalační pod omítku o 68 mm</t>
  </si>
  <si>
    <t>00062</t>
  </si>
  <si>
    <t>krabice odbočná pod omítku s víčkem o 68 mm</t>
  </si>
  <si>
    <t>00138</t>
  </si>
  <si>
    <t>kabel s Al jádrem 4x70mm2</t>
  </si>
  <si>
    <t>425*2</t>
  </si>
  <si>
    <t>00202</t>
  </si>
  <si>
    <t>trubka ohebná instalační o 20 mm</t>
  </si>
  <si>
    <t>00204</t>
  </si>
  <si>
    <t>trubka ohebná instalační o 32 mm</t>
  </si>
  <si>
    <t>00600</t>
  </si>
  <si>
    <t>kabel s Cu jádrem 2Ax1.5mm2</t>
  </si>
  <si>
    <t>00602</t>
  </si>
  <si>
    <t>kabel s Cu jádrem 3Ax1.5mm2</t>
  </si>
  <si>
    <t>00604</t>
  </si>
  <si>
    <t>kabel s Cu jádrem 3Cx1.5mm2</t>
  </si>
  <si>
    <t>00606</t>
  </si>
  <si>
    <t>kabel s Cu jádrem 5Cx1.5mm2</t>
  </si>
  <si>
    <t>00624</t>
  </si>
  <si>
    <t>kabel s cu jádrem 3Cx2,5mm2</t>
  </si>
  <si>
    <t>00626</t>
  </si>
  <si>
    <t>kabel s cu jádrem 5Cx2.5mm2</t>
  </si>
  <si>
    <t>00644</t>
  </si>
  <si>
    <t>kabel s Cu jádrem 5Cx4mm2</t>
  </si>
  <si>
    <t>00660</t>
  </si>
  <si>
    <t>kabel s Cu jádrem 5Cx6mm2</t>
  </si>
  <si>
    <t>00793</t>
  </si>
  <si>
    <t>slaněný vodič s Cu jádrme 6mm2 zelenožlutý</t>
  </si>
  <si>
    <t>00795</t>
  </si>
  <si>
    <t>slaněný vodič s CU jádrem 16mm2 zelenožlutý</t>
  </si>
  <si>
    <t>01050</t>
  </si>
  <si>
    <t>výstražná fólie červená šíře 22 cm</t>
  </si>
  <si>
    <t>01062</t>
  </si>
  <si>
    <t>hmoždinka HM 10</t>
  </si>
  <si>
    <t>01063</t>
  </si>
  <si>
    <t>stožár sadový bezpaticový dvoustupňový LBH6-A, o108/60mm, žárově zinkovaný</t>
  </si>
  <si>
    <t>01081</t>
  </si>
  <si>
    <t>hmoždinka 6x40 + vrut</t>
  </si>
  <si>
    <t>01130</t>
  </si>
  <si>
    <t>stožárová patice betonová pro sloup do 6m</t>
  </si>
  <si>
    <t>01154</t>
  </si>
  <si>
    <t>elektrovýzbroj stožáru pro 1 okruh</t>
  </si>
  <si>
    <t>01513</t>
  </si>
  <si>
    <t>sporáková kombinaces krytem a instalační krabicí</t>
  </si>
  <si>
    <t>01530</t>
  </si>
  <si>
    <t>vypínač jednopólový bílý pod omítku komplet</t>
  </si>
  <si>
    <t>01531</t>
  </si>
  <si>
    <t>vypínač dvojpólový bílý pod omítku komplet</t>
  </si>
  <si>
    <t>01533</t>
  </si>
  <si>
    <t>přepínač střídavý bílý pod omítku komplet</t>
  </si>
  <si>
    <t>01550</t>
  </si>
  <si>
    <t>tlačítko bílé pod omítku komplet</t>
  </si>
  <si>
    <t>01616</t>
  </si>
  <si>
    <t>přepínač sériový na povrch bílý IP44</t>
  </si>
  <si>
    <t>01650</t>
  </si>
  <si>
    <t>rozvaděč ovládání žaluzií</t>
  </si>
  <si>
    <t>01700</t>
  </si>
  <si>
    <t>kabelová chránička červená do země o 40/32 mm</t>
  </si>
  <si>
    <t>01704</t>
  </si>
  <si>
    <t>kabelová chránička červená do země o 90/75 mm</t>
  </si>
  <si>
    <t>01830</t>
  </si>
  <si>
    <t>pásek vázací 200x3,6 mm</t>
  </si>
  <si>
    <t>05001</t>
  </si>
  <si>
    <t>"A1" svítidlo LED čtvercové do 36W, min 4300lm, 4300K, cca 595x595 mm, zapuštěné, IP20</t>
  </si>
  <si>
    <t>05002</t>
  </si>
  <si>
    <t>"A" svítidlo LED čtvercové do 36W, min 4300lm, 4300K, cca 595x595 mm, zapuštěné, IP20 s ovládáním DALI</t>
  </si>
  <si>
    <t>05004</t>
  </si>
  <si>
    <t>"B" svítidlo LED do 36W, min 3100lm, 4000K, IP20, cca 1200x75x25 mm</t>
  </si>
  <si>
    <t>05012</t>
  </si>
  <si>
    <t>"C" svítidlo LED cca 260x140 mm, IP44, vč. LED žárovky do 10W</t>
  </si>
  <si>
    <t>05017</t>
  </si>
  <si>
    <t>"D" svítidlo LED cca 260x140 mm, IP44, vč. LED žárovky do 10W, s pohybovým čidlem</t>
  </si>
  <si>
    <t>05027</t>
  </si>
  <si>
    <t>"E" svítidlo LED bílé do 18W, min 1550lm, 4000K, IP54. cca 220 mm</t>
  </si>
  <si>
    <t>05033</t>
  </si>
  <si>
    <t>"F" svítidlo LED bílé do 18W, min 1550lm, 4000K, IP54. cca 220 mm, s pohybovým čidlem</t>
  </si>
  <si>
    <t>05080</t>
  </si>
  <si>
    <t>"G" svítidlo LED venkovní pouliční do 50W, min 6000lm, 4000K, IP65 s čidlem</t>
  </si>
  <si>
    <t>05131</t>
  </si>
  <si>
    <t>"N" svítidlo nouzové LED do 3W, min 140lm, 7500lm, IP65, 3 hodiny</t>
  </si>
  <si>
    <t>09050</t>
  </si>
  <si>
    <t xml:space="preserve">zásuvka 3f nástěnná 5x16A   IP44</t>
  </si>
  <si>
    <t>09101</t>
  </si>
  <si>
    <t>zásuvka dvojitá bílá pod omítku komplet</t>
  </si>
  <si>
    <t>09102</t>
  </si>
  <si>
    <t>zásuvka dvojitá bílá pod omítku s clonkami komplet</t>
  </si>
  <si>
    <t>09111</t>
  </si>
  <si>
    <t>zásuvka dvojitá bílá pod omítku s kraicí a přepěťovou ochranou</t>
  </si>
  <si>
    <t>09230</t>
  </si>
  <si>
    <t>podlahová krabice pro 8 přístrojů</t>
  </si>
  <si>
    <t>09231</t>
  </si>
  <si>
    <t>zásuvka do podlahové krabice 230V/16A</t>
  </si>
  <si>
    <t>09232</t>
  </si>
  <si>
    <t>zásuvka RJ45 (dvojitá) do podlahové krabice</t>
  </si>
  <si>
    <t>09233</t>
  </si>
  <si>
    <t>záslepka</t>
  </si>
  <si>
    <t>10458</t>
  </si>
  <si>
    <t>topný kabel s termostatem 4m, 3-13°C, IPx7</t>
  </si>
  <si>
    <t>11200</t>
  </si>
  <si>
    <t>sádra stavební</t>
  </si>
  <si>
    <t>19299</t>
  </si>
  <si>
    <t>21100</t>
  </si>
  <si>
    <t>podkladní beton</t>
  </si>
  <si>
    <t>21110</t>
  </si>
  <si>
    <t>čistý kopaný písek</t>
  </si>
  <si>
    <t>21300</t>
  </si>
  <si>
    <t>základový beton</t>
  </si>
  <si>
    <t>D+M - BLESKOSVOD</t>
  </si>
  <si>
    <t>90302</t>
  </si>
  <si>
    <t>pásek pozinkovaný 30x4 mm</t>
  </si>
  <si>
    <t>90311</t>
  </si>
  <si>
    <t xml:space="preserve">vodič pozinkovaný o 10 mm   (0,62 kg/m)</t>
  </si>
  <si>
    <t>90313</t>
  </si>
  <si>
    <t>vodič hliníkový o 8 mm</t>
  </si>
  <si>
    <t>90341</t>
  </si>
  <si>
    <t>podpěra - do zdi 200mm</t>
  </si>
  <si>
    <t>90354</t>
  </si>
  <si>
    <t>podpěra - na ploché střechy</t>
  </si>
  <si>
    <t>90368</t>
  </si>
  <si>
    <t>ochranná trubka 1,7 zinek</t>
  </si>
  <si>
    <t>90369</t>
  </si>
  <si>
    <t>držák ochranné trubky do zdiva</t>
  </si>
  <si>
    <t>90380</t>
  </si>
  <si>
    <t>svorka spojovací</t>
  </si>
  <si>
    <t>90381</t>
  </si>
  <si>
    <t>svorka křížová</t>
  </si>
  <si>
    <t>90384</t>
  </si>
  <si>
    <t>svorka zkušební</t>
  </si>
  <si>
    <t>90386</t>
  </si>
  <si>
    <t>svorka pro spojení dvou pásků</t>
  </si>
  <si>
    <t>90387</t>
  </si>
  <si>
    <t>svorka pro spojení pásku a kulatiny</t>
  </si>
  <si>
    <t>90390</t>
  </si>
  <si>
    <t>svorka pro připojení jímací tyče</t>
  </si>
  <si>
    <t>90415</t>
  </si>
  <si>
    <t>označovací štítek z umělé hmoty</t>
  </si>
  <si>
    <t>90420</t>
  </si>
  <si>
    <t>jímač trubkový 1,5 m bez závitu</t>
  </si>
  <si>
    <t>90457</t>
  </si>
  <si>
    <t>podložka pod betonový podstavec</t>
  </si>
  <si>
    <t>90458</t>
  </si>
  <si>
    <t>podstavec betonový 16 kg s držákem</t>
  </si>
  <si>
    <t>HZS</t>
  </si>
  <si>
    <t>Ostatní montáže</t>
  </si>
  <si>
    <t>Pol147</t>
  </si>
  <si>
    <t>Úprava stávajícího rozvaděče</t>
  </si>
  <si>
    <t>hod.</t>
  </si>
  <si>
    <t>Pol149</t>
  </si>
  <si>
    <t>Revize elektro</t>
  </si>
  <si>
    <t>Pol150</t>
  </si>
  <si>
    <t>Pomocné a přípravné práce</t>
  </si>
  <si>
    <t>Pol151</t>
  </si>
  <si>
    <t>Kontrola obvodů</t>
  </si>
  <si>
    <t>Pol152</t>
  </si>
  <si>
    <t>Vyhledání napojovacích bodů</t>
  </si>
  <si>
    <t>Pol153</t>
  </si>
  <si>
    <t>Pojízdná plošina</t>
  </si>
  <si>
    <t>D.1.4.4 - FVE</t>
  </si>
  <si>
    <t>D1 - FV systém</t>
  </si>
  <si>
    <t>D3 - Ostatní Práce</t>
  </si>
  <si>
    <t>D4 - Administrativa</t>
  </si>
  <si>
    <t>FV systém</t>
  </si>
  <si>
    <t>Pol126</t>
  </si>
  <si>
    <t>D+M FVE panel 585 Wp</t>
  </si>
  <si>
    <t>Pol127</t>
  </si>
  <si>
    <t>D+M Konstrukce pro upevnění na střechu</t>
  </si>
  <si>
    <t>Pol128</t>
  </si>
  <si>
    <t>D+M Střídač 30 kW</t>
  </si>
  <si>
    <t>Pol129</t>
  </si>
  <si>
    <t>D+M Optimizér + řídící jednotka</t>
  </si>
  <si>
    <t>Pol130</t>
  </si>
  <si>
    <t>D+M Kabeláž AC, CYKY 4x10 mm2, CYKY 3x1,5 mm2,CYKY 5x1,5 mm2</t>
  </si>
  <si>
    <t>Pol131</t>
  </si>
  <si>
    <t>D+M Kabeláž DC solární kabel 6mm2, UTP6</t>
  </si>
  <si>
    <t>Pol132</t>
  </si>
  <si>
    <t>D+M Rozvaděč DC, přepěťová ochrana</t>
  </si>
  <si>
    <t>Pol133</t>
  </si>
  <si>
    <t>D+M Rozvaděč AC, jističe, stykače</t>
  </si>
  <si>
    <t>Ostatní Práce</t>
  </si>
  <si>
    <t>Pol139</t>
  </si>
  <si>
    <t>Lištování</t>
  </si>
  <si>
    <t>Pol140</t>
  </si>
  <si>
    <t>Prostupy</t>
  </si>
  <si>
    <t>Pol141</t>
  </si>
  <si>
    <t>Nastavení, žaskolení</t>
  </si>
  <si>
    <t>Pol142</t>
  </si>
  <si>
    <t>Revize</t>
  </si>
  <si>
    <t>Administrativa</t>
  </si>
  <si>
    <t>Pol144</t>
  </si>
  <si>
    <t>PLC - management</t>
  </si>
  <si>
    <t>Pol145</t>
  </si>
  <si>
    <t>Oživení, nastavení PLC</t>
  </si>
  <si>
    <t>D.1.4.5 - Slaboproud</t>
  </si>
  <si>
    <t>Pol205</t>
  </si>
  <si>
    <t>Drátěný kabelový žlab 150/50mm, včetně spojek a stropního závěsu</t>
  </si>
  <si>
    <t>Pol206</t>
  </si>
  <si>
    <t>Kabelová příchytka svazková GRIP 30</t>
  </si>
  <si>
    <t>Pol207</t>
  </si>
  <si>
    <t>Trubka ohebná instalační 2323</t>
  </si>
  <si>
    <t>Pol208</t>
  </si>
  <si>
    <t>Mikrotrubička HDPE 14/10</t>
  </si>
  <si>
    <t>Pol209</t>
  </si>
  <si>
    <t>Kopoflex 50, dvouplášťová</t>
  </si>
  <si>
    <t>Pol210</t>
  </si>
  <si>
    <t>Čtečka čipů s biometrickým senzorem dle specifikace v TZ</t>
  </si>
  <si>
    <t>Pol211</t>
  </si>
  <si>
    <t>Nízkooběrový elektronický zámek (součástí dveří)</t>
  </si>
  <si>
    <t>Pol212</t>
  </si>
  <si>
    <t>Docházkový terminál dle specifikace v TZ</t>
  </si>
  <si>
    <t>Pol213</t>
  </si>
  <si>
    <t>IP interkom venkovní, video + hlas. 2 tlačítka, dle specifikace v TZ, včetně montážní krabice a stříšky</t>
  </si>
  <si>
    <t>Pol214</t>
  </si>
  <si>
    <t xml:space="preserve">Přístupový WiFi AP,  dle technické specifikace v TZ, stopní držák</t>
  </si>
  <si>
    <t>Pol215</t>
  </si>
  <si>
    <t>Vysílač IP DECT pro IP telefony</t>
  </si>
  <si>
    <t>Pol216</t>
  </si>
  <si>
    <t>Datový zásuvka 2xRJ45 CAT 6a</t>
  </si>
  <si>
    <t>Pol217</t>
  </si>
  <si>
    <t>IP video telefon platforma Android</t>
  </si>
  <si>
    <t>Pol218</t>
  </si>
  <si>
    <t>Parapetní kanál PK 170x70</t>
  </si>
  <si>
    <t>Pol219</t>
  </si>
  <si>
    <t>Zásuvka HDMI od instalační krabice</t>
  </si>
  <si>
    <t>Pol220</t>
  </si>
  <si>
    <t>Kabel propojovací HDMI 20m</t>
  </si>
  <si>
    <t>Pol221</t>
  </si>
  <si>
    <t>Podlahový box, včetně instalační krabice do betonu 18m</t>
  </si>
  <si>
    <t>Pol222</t>
  </si>
  <si>
    <t>Datový kabel 6A</t>
  </si>
  <si>
    <t>Pol223</t>
  </si>
  <si>
    <t xml:space="preserve">Optický kabel  24 vláken</t>
  </si>
  <si>
    <t>Pol224</t>
  </si>
  <si>
    <t>Patch cord kabel k propojení zásuvky -&gt; periferie 3m</t>
  </si>
  <si>
    <t>Pol225</t>
  </si>
  <si>
    <t>Patch cord kabel k propojení zásuvky -&gt; periferie 1m</t>
  </si>
  <si>
    <t>Pol226</t>
  </si>
  <si>
    <t>Kabel pro připojení zámku SYKFY 3x2x0,5</t>
  </si>
  <si>
    <t>Pol227</t>
  </si>
  <si>
    <t>IP kamera 8Mpix, IR 30m DOME dle specifikace v TZ</t>
  </si>
  <si>
    <t>Pol228</t>
  </si>
  <si>
    <t>Soket pod IP kameru</t>
  </si>
  <si>
    <t>Pol229</t>
  </si>
  <si>
    <t>Rozvaděč RACK 80x80cm 42U</t>
  </si>
  <si>
    <t>Pol230</t>
  </si>
  <si>
    <t>Vyvazovací panel do RACKu</t>
  </si>
  <si>
    <t>Pol231</t>
  </si>
  <si>
    <t>Ventilační jednotka</t>
  </si>
  <si>
    <t>Pol232</t>
  </si>
  <si>
    <t>Napájecí panel 8x 230V, přepěťová ochrana pro RACK</t>
  </si>
  <si>
    <t>Pol233</t>
  </si>
  <si>
    <t>Patch panel 24 port CAT 6a, včetně ukončení vodičů</t>
  </si>
  <si>
    <t>Pol234</t>
  </si>
  <si>
    <t>Switch POE 24 port, dle tech.specifikace</t>
  </si>
  <si>
    <t>Pol235</t>
  </si>
  <si>
    <t>Záložní zdroj USP do RACKU dle specifikace TZ</t>
  </si>
  <si>
    <t>Pol236</t>
  </si>
  <si>
    <t>RJ45 modul do podlahové krabice</t>
  </si>
  <si>
    <t>Pol237</t>
  </si>
  <si>
    <t>Krabice instalační pod omítku</t>
  </si>
  <si>
    <t>Pol238</t>
  </si>
  <si>
    <t>Krabice instalační na povrch</t>
  </si>
  <si>
    <t>Pol239</t>
  </si>
  <si>
    <t>Krabice protahovací s víčkem</t>
  </si>
  <si>
    <t>Pol240</t>
  </si>
  <si>
    <t>Certifikované měření kabeláže</t>
  </si>
  <si>
    <t>Pol241</t>
  </si>
  <si>
    <t>Optická vana, včetně příslušenství</t>
  </si>
  <si>
    <t>Pol242</t>
  </si>
  <si>
    <t>Ukončení optických vláken, včetně příslušenství</t>
  </si>
  <si>
    <t>Pol243</t>
  </si>
  <si>
    <t>Ukončení metalické kabeláže v RACKU</t>
  </si>
  <si>
    <t>Pol244</t>
  </si>
  <si>
    <t>Nastavení a oživení IP telefonů</t>
  </si>
  <si>
    <t>Pol245</t>
  </si>
  <si>
    <t>Nastavení a oživení EKV, přidělení přístupových práv</t>
  </si>
  <si>
    <t>Pol246</t>
  </si>
  <si>
    <t>Nastavení a oživení AP WiFi</t>
  </si>
  <si>
    <t>Pol247</t>
  </si>
  <si>
    <t>Koordinace se stavbou a ostatními prof.</t>
  </si>
  <si>
    <t>Pol249</t>
  </si>
  <si>
    <t>Průraz zdí</t>
  </si>
  <si>
    <t>Pol250</t>
  </si>
  <si>
    <t>Stavební přípomoce, sekání, drážkování</t>
  </si>
  <si>
    <t>h</t>
  </si>
  <si>
    <t>Pol251</t>
  </si>
  <si>
    <t>Dodávka stolního PC, viz. specifikace - není předmětem</t>
  </si>
  <si>
    <t>Pol252</t>
  </si>
  <si>
    <t>Dodávka notebook, viz. specifikace - není předmětem</t>
  </si>
  <si>
    <t>Pol253</t>
  </si>
  <si>
    <t>Dodávka multifunkční tiskárny, viz. specifikace - není předmětem</t>
  </si>
  <si>
    <t>Pol254</t>
  </si>
  <si>
    <t>Dodávka tiskárny, viz. specifikace - není předmětem</t>
  </si>
  <si>
    <t>Pol255</t>
  </si>
  <si>
    <t>Výchozí revize SLP</t>
  </si>
  <si>
    <t>Pol256</t>
  </si>
  <si>
    <t>Uvedení do provozu</t>
  </si>
  <si>
    <t>soub</t>
  </si>
  <si>
    <t>Pol257</t>
  </si>
  <si>
    <t>Spojovací materiál</t>
  </si>
  <si>
    <t>%</t>
  </si>
  <si>
    <t>-846197938</t>
  </si>
  <si>
    <t>D.1.4.6 - ZTI</t>
  </si>
  <si>
    <t xml:space="preserve">    722 - Zdravotechnika - vnitřní vodovod</t>
  </si>
  <si>
    <t xml:space="preserve">    726 - Zdravotechnika - předstěnové instalace</t>
  </si>
  <si>
    <t xml:space="preserve">    751 - Vzduchotechnika</t>
  </si>
  <si>
    <t>132251104</t>
  </si>
  <si>
    <t>Hloubení rýh nezapažených š do 800 mm v hornině třídy těžitelnosti I skupiny 3 objem přes 100 m3 strojně</t>
  </si>
  <si>
    <t>1310162802</t>
  </si>
  <si>
    <t>"kanalizace základy - svodné potrubí pod deskou"</t>
  </si>
  <si>
    <t>(12+35,013+46,25)*0,6*0,7</t>
  </si>
  <si>
    <t>161151103</t>
  </si>
  <si>
    <t>Svislé přemístění výkopku z horniny třídy těžitelnosti I skupiny 1 až 3 hl výkopu přes 4 do 8 m</t>
  </si>
  <si>
    <t>167293513</t>
  </si>
  <si>
    <t>-1450121492</t>
  </si>
  <si>
    <t>"lože" 8,394</t>
  </si>
  <si>
    <t>"obsyp" (12+35,013+46,25)*0,6*0,4</t>
  </si>
  <si>
    <t>707943927</t>
  </si>
  <si>
    <t>30,777</t>
  </si>
  <si>
    <t>30,777*1,8 'Přepočtené koeficientem množství</t>
  </si>
  <si>
    <t>174111101</t>
  </si>
  <si>
    <t>Zásyp jam, šachet rýh nebo kolem objektů sypaninou se zhutněním ručně</t>
  </si>
  <si>
    <t>-1101920803</t>
  </si>
  <si>
    <t>"vykopávky" 39,17</t>
  </si>
  <si>
    <t>"přesun" -30,777</t>
  </si>
  <si>
    <t>175151101</t>
  </si>
  <si>
    <t>Obsypání potrubí strojně sypaninou bez prohození, uloženou do 3 m</t>
  </si>
  <si>
    <t>2124268846</t>
  </si>
  <si>
    <t>"potrubí" -(PI*0,08*0,08*12)-(PI*0,0625*0,0625*35,013)-(PI*0,055*0,055*46,25)</t>
  </si>
  <si>
    <t>58337344</t>
  </si>
  <si>
    <t>štěrkopísek frakce 0/32</t>
  </si>
  <si>
    <t>1915969710</t>
  </si>
  <si>
    <t>21,273*2 'Přepočtené koeficientem množství</t>
  </si>
  <si>
    <t>451572111</t>
  </si>
  <si>
    <t>Lože pod potrubí otevřený výkop z kameniva drobného těženého</t>
  </si>
  <si>
    <t>1422627756</t>
  </si>
  <si>
    <t>(12+35,013+46,25)*0,6*0,15</t>
  </si>
  <si>
    <t>721173401</t>
  </si>
  <si>
    <t>Potrubí kanalizační z PVC SN 4 svodné DN 110</t>
  </si>
  <si>
    <t>573626928</t>
  </si>
  <si>
    <t xml:space="preserve">"kanalizace základy - svodné potrubí pod deskou" </t>
  </si>
  <si>
    <t>8+8+5,5+3+2,25+3,25+1+1+3,5+1,75+1+1+0,5+1,5+1+1+1,5+1,5</t>
  </si>
  <si>
    <t>721173402</t>
  </si>
  <si>
    <t>Potrubí kanalizační z PVC SN 4 svodné DN 125</t>
  </si>
  <si>
    <t>1337756606</t>
  </si>
  <si>
    <t>2,185+1,99+1,35+3,738+2,75+4,25+4,5+3,5+7,5+2,5+0,75</t>
  </si>
  <si>
    <t>721173403</t>
  </si>
  <si>
    <t>Potrubí kanalizační z PVC SN 4 svodné DN 160</t>
  </si>
  <si>
    <t>-199677167</t>
  </si>
  <si>
    <t>7,25+4,75</t>
  </si>
  <si>
    <t>721175201</t>
  </si>
  <si>
    <t>Potrubí kanalizační z PP připojovací odhlučněné třívrstvé DN 32</t>
  </si>
  <si>
    <t>-2139666546</t>
  </si>
  <si>
    <t>"přpojovací potrubí od chlazení" 0,75+0,5+0,5+0,25+0,5+0,5</t>
  </si>
  <si>
    <t>721175203</t>
  </si>
  <si>
    <t>Potrubí kanalizační z PP připojovací odhlučněné třívrstvé DN 50</t>
  </si>
  <si>
    <t>-619381930</t>
  </si>
  <si>
    <t>"připojovací kanalizace - sprchy, umyvadla, myčka" 2,5+0,5+0,5+0,5+0,5+0,75+0,75</t>
  </si>
  <si>
    <t>"přpojovací potrubí od chlazení" 1,5+2+2+0,75+2,5+2,5</t>
  </si>
  <si>
    <t>721175204</t>
  </si>
  <si>
    <t>Potrubí kanalizační z PP připojovací odhlučněné třívrstvé DN 75</t>
  </si>
  <si>
    <t>-1234291657</t>
  </si>
  <si>
    <t>"připojovací kanalizace - dřez" 0,5</t>
  </si>
  <si>
    <t>"přpojovací potrubí od chlazení" 2,5+1,5</t>
  </si>
  <si>
    <t>721175205</t>
  </si>
  <si>
    <t>Potrubí kanalizační z PP připojovací odhlučněné třívrstvé DN 110</t>
  </si>
  <si>
    <t>-386606641</t>
  </si>
  <si>
    <t>"připojovací kanalizace - wc, výlevka" 0,2+0,3+0,75+2,25+0,2*5</t>
  </si>
  <si>
    <t>721175211</t>
  </si>
  <si>
    <t>Potrubí kanalizační z PP odpadní odhlučněné třívrstvé DN 75</t>
  </si>
  <si>
    <t>1166914266</t>
  </si>
  <si>
    <t>"odpadní kanalizace svislá - dřez, myčka, umyvadlo" 0,9+0,66</t>
  </si>
  <si>
    <t>721175212</t>
  </si>
  <si>
    <t>Potrubí kanalizační z PP odpadní odhlučněné třívrstvé DN 110</t>
  </si>
  <si>
    <t>-1410390307</t>
  </si>
  <si>
    <t>"odpadní kanalizace svislá - wc, výlevka, umyvadla, sprchy" 0,7*3+1*2</t>
  </si>
  <si>
    <t>"vytažení svislé kanalizace kvůli provzdušnění" 2+1,4</t>
  </si>
  <si>
    <t>"svislé vytažení nad střechu" 5</t>
  </si>
  <si>
    <t>721175232</t>
  </si>
  <si>
    <t>Potrubí kanalizační z PP dešťové odhlučněné třívrstvé DN 110</t>
  </si>
  <si>
    <t>-477630534</t>
  </si>
  <si>
    <t>"v podhledu" 0,5+9,75+0,5+3,5+1,75</t>
  </si>
  <si>
    <t>"svislé" 2*3,9+4*1,5</t>
  </si>
  <si>
    <t>721211422</t>
  </si>
  <si>
    <t>Vpusť podlahová se svislým odtokem DN 50/75/110 mřížka nerez 138x138</t>
  </si>
  <si>
    <t>-1628007188</t>
  </si>
  <si>
    <t>722181235</t>
  </si>
  <si>
    <t>Ochrana vodovodního potrubí přilepenými termoizolačními trubicemi z PE tl přes 9 do 13 mm DN přes 89 mm</t>
  </si>
  <si>
    <t>-1883136716</t>
  </si>
  <si>
    <t>"izolace proti rosení" 29,8</t>
  </si>
  <si>
    <t>721194105</t>
  </si>
  <si>
    <t>Vyvedení a upevnění odpadních výpustek DN 50</t>
  </si>
  <si>
    <t>587588924</t>
  </si>
  <si>
    <t>"výpustky" 8</t>
  </si>
  <si>
    <t>721194107</t>
  </si>
  <si>
    <t>Vyvedení a upevnění odpadních výpustek DN 70</t>
  </si>
  <si>
    <t>623292064</t>
  </si>
  <si>
    <t>"výpustky" 1</t>
  </si>
  <si>
    <t>721194109</t>
  </si>
  <si>
    <t>Vyvedení a upevnění odpadních výpustek DN 110</t>
  </si>
  <si>
    <t>-1631309565</t>
  </si>
  <si>
    <t>721212121</t>
  </si>
  <si>
    <t>Odtokový sprchový žlab délky 700 mm s krycím roštem a zápachovou uzávěrkou</t>
  </si>
  <si>
    <t>597069798</t>
  </si>
  <si>
    <t>"sprchy" 2</t>
  </si>
  <si>
    <t>721273153</t>
  </si>
  <si>
    <t>Hlavice ventilační polypropylen PP DN 110</t>
  </si>
  <si>
    <t>21200642</t>
  </si>
  <si>
    <t>721274126</t>
  </si>
  <si>
    <t>Přivzdušňovací ventil vnitřní odpadních potrubí DN 110</t>
  </si>
  <si>
    <t>-1583704331</t>
  </si>
  <si>
    <t>721290111</t>
  </si>
  <si>
    <t>Zkouška těsnosti potrubí kanalizace vodou DN do 125</t>
  </si>
  <si>
    <t>-1882346692</t>
  </si>
  <si>
    <t>39,75+24,263+12+3+17,25+4,5+4,5+1,56+12,5+29,8</t>
  </si>
  <si>
    <t>721290112</t>
  </si>
  <si>
    <t>Zkouška těsnosti potrubí kanalizace vodou DN 150/DN 200</t>
  </si>
  <si>
    <t>724121126</t>
  </si>
  <si>
    <t>998721201</t>
  </si>
  <si>
    <t>Přesun hmot procentní pro vnitřní kanalizaci v objektech v do 6 m</t>
  </si>
  <si>
    <t>1381454579</t>
  </si>
  <si>
    <t>722</t>
  </si>
  <si>
    <t>Zdravotechnika - vnitřní vodovod</t>
  </si>
  <si>
    <t>722171937</t>
  </si>
  <si>
    <t>Potrubí plastové výměna trub nebo tvarovek D přes 50 do 63 mm</t>
  </si>
  <si>
    <t>1537631528</t>
  </si>
  <si>
    <t>"napojení na přívod vody" 1</t>
  </si>
  <si>
    <t>722175002</t>
  </si>
  <si>
    <t>Potrubí vodovodní plastové PP-RCT svar polyfúze D 20x2,8 mm</t>
  </si>
  <si>
    <t>793640735</t>
  </si>
  <si>
    <t>"připojovací vodovod v podhledu a ve stěnách" (0,75+3,5*7+0,5+0,2+0,75+0,75+1,7+1,2+2,2+0,75)*2+2,475+0,75</t>
  </si>
  <si>
    <t>722175003</t>
  </si>
  <si>
    <t>Potrubí vodovodní plastové PP-RCT svar polyfúze D 25x3,5 mm</t>
  </si>
  <si>
    <t>-1932815078</t>
  </si>
  <si>
    <t>"vedení pod stropem" 9+29,5+3,5</t>
  </si>
  <si>
    <t>722175006</t>
  </si>
  <si>
    <t>Potrubí vodovodní plastové PP-RCT svar polyfúze D 50x6,9 mm</t>
  </si>
  <si>
    <t>-1907884411</t>
  </si>
  <si>
    <t>722175007</t>
  </si>
  <si>
    <t>Potrubí vodovodní plastové PP-RCT svar polyfúze D 63x8,6 mm</t>
  </si>
  <si>
    <t>1720548871</t>
  </si>
  <si>
    <t>722181114</t>
  </si>
  <si>
    <t>Ochrana vodovodního potrubí plstěnými pásy DN 32 a DN 40 mm</t>
  </si>
  <si>
    <t>-1880903043</t>
  </si>
  <si>
    <t>722181116</t>
  </si>
  <si>
    <t>Ochrana vodovodního potrubí plstěnými pásy DN 50 a DN 65 mm</t>
  </si>
  <si>
    <t>560238120</t>
  </si>
  <si>
    <t>722181117</t>
  </si>
  <si>
    <t>Ochrana vodovodního potrubí plstěnými pásy DN 80 mm</t>
  </si>
  <si>
    <t>950021808</t>
  </si>
  <si>
    <t>722181221</t>
  </si>
  <si>
    <t>Ochrana vodovodního potrubí přilepenými termoizolačními trubicemi z PE tl přes 6 do 9 mm DN do 22 mm</t>
  </si>
  <si>
    <t>-745967710</t>
  </si>
  <si>
    <t>722181222</t>
  </si>
  <si>
    <t>Ochrana vodovodního potrubí přilepenými termoizolačními trubicemi z PE tl přes 6 do 9 mm DN přes 22 do 45 mm</t>
  </si>
  <si>
    <t>-572650580</t>
  </si>
  <si>
    <t>722181223</t>
  </si>
  <si>
    <t>Ochrana vodovodního potrubí přilepenými termoizolačními trubicemi z PE tl přes 6 do 9 mm DN přes 45 do 63 mm</t>
  </si>
  <si>
    <t>-1452868885</t>
  </si>
  <si>
    <t>722182011</t>
  </si>
  <si>
    <t>Podpůrný žlab pro potrubí D 20</t>
  </si>
  <si>
    <t>-238475461</t>
  </si>
  <si>
    <t>722182012</t>
  </si>
  <si>
    <t>Podpůrný žlab pro potrubí D 25</t>
  </si>
  <si>
    <t>-461416904</t>
  </si>
  <si>
    <t>722182015</t>
  </si>
  <si>
    <t>Podpůrný žlab pro potrubí D 50</t>
  </si>
  <si>
    <t>1286787711</t>
  </si>
  <si>
    <t>722182016</t>
  </si>
  <si>
    <t>Podpůrný žlab pro potrubí D 63</t>
  </si>
  <si>
    <t>-410903647</t>
  </si>
  <si>
    <t>722229101</t>
  </si>
  <si>
    <t>Montáž vodovodních armatur s jedním závitem G 1/2" ostatní typ</t>
  </si>
  <si>
    <t>432174493</t>
  </si>
  <si>
    <t>55111953</t>
  </si>
  <si>
    <t>ventil napouštěcí plovákový plastový spodní kombi WC, hladina od 160 do 225mm ode dna</t>
  </si>
  <si>
    <t>-964770217</t>
  </si>
  <si>
    <t>55111422</t>
  </si>
  <si>
    <t>uzávěr kulový zahradní provedení páčka niklovaná mosaz vnější závit PN 15 T 120°C 3/4"-1"</t>
  </si>
  <si>
    <t>-1993907972</t>
  </si>
  <si>
    <t>55110158</t>
  </si>
  <si>
    <t>ventil výtokový mosazný s hadicovou přípojkou DN 20 3/4"</t>
  </si>
  <si>
    <t>-117269770</t>
  </si>
  <si>
    <t>722290234</t>
  </si>
  <si>
    <t>Proplach a dezinfekce vodovodního potrubí DN do 80</t>
  </si>
  <si>
    <t>1804992939</t>
  </si>
  <si>
    <t>69,825+42*3</t>
  </si>
  <si>
    <t>998722201</t>
  </si>
  <si>
    <t>Přesun hmot procentní pro vnitřní vodovod v objektech v do 6 m</t>
  </si>
  <si>
    <t>937597163</t>
  </si>
  <si>
    <t>725112023</t>
  </si>
  <si>
    <t>Klozet keramický závěsný na nosné stěny pro handicapované odpad vodorovný</t>
  </si>
  <si>
    <t>-584728769</t>
  </si>
  <si>
    <t>"vodovod/kanalizace 1.NP - WCim" 1</t>
  </si>
  <si>
    <t>72511R</t>
  </si>
  <si>
    <t>Klozet keramický dětský standardní závěsnuý s hlubokým splachováním odpad svislý</t>
  </si>
  <si>
    <t>258589671</t>
  </si>
  <si>
    <t>"vodovod/kanalizace 1.NP - WCd" 5</t>
  </si>
  <si>
    <t>725112022</t>
  </si>
  <si>
    <t>Klozet keramický závěsný na nosné stěny odpad vodorovný</t>
  </si>
  <si>
    <t>-1141020719</t>
  </si>
  <si>
    <t>"vodovod/kanalizace 1.NP - WC" 1</t>
  </si>
  <si>
    <t>725211681</t>
  </si>
  <si>
    <t>Umyvadlo keramické bílé zdravotní šířky 640 mm připevněné na stěnu šrouby</t>
  </si>
  <si>
    <t>-1216499926</t>
  </si>
  <si>
    <t>"vodovod/kanalizace 1.NP - Uim" 1</t>
  </si>
  <si>
    <t>725211703</t>
  </si>
  <si>
    <t>Umývátko keramické bílé stěnové šířky 450 mm připevněné na stěnu šrouby</t>
  </si>
  <si>
    <t>-1162953708</t>
  </si>
  <si>
    <t>"vodovod/kanalizace 1.NP - U" 1</t>
  </si>
  <si>
    <t>725214153.R</t>
  </si>
  <si>
    <t>Umyvadlo nerezové o rozměrech 400x345 mm s výtokovým ramínkem pro přívod studené a teplé vody připevněné na stěnu</t>
  </si>
  <si>
    <t>2036434611</t>
  </si>
  <si>
    <t>"vodovod/kanalizace 1.NP - Uk - výpis ostatních výrobků G07" 1</t>
  </si>
  <si>
    <t>72521R</t>
  </si>
  <si>
    <t>Závěsné dětské umyvadlo z litého mramoru, rozměr 2580x466x330mm</t>
  </si>
  <si>
    <t>548177691</t>
  </si>
  <si>
    <t>"viz. ilustrační foto - vodovod/kanalizace 1.NP - Ud" 1</t>
  </si>
  <si>
    <t>725244506</t>
  </si>
  <si>
    <t>Zástěna sprchová rohová rámová se skleněnou výplní tl. 4 a 5 mm dveře posuvné jednodílné vstup z čela na vaničku 1000x900 mm</t>
  </si>
  <si>
    <t>1919843989</t>
  </si>
  <si>
    <t>"vodovod/kanalizace 1.NP - S" 2</t>
  </si>
  <si>
    <t>725311131</t>
  </si>
  <si>
    <t>Dřez dvojitý nerezový se zápachovou uzávěrkou nástavný 800x600 mm</t>
  </si>
  <si>
    <t>-197055986</t>
  </si>
  <si>
    <t>"vodovod/kanalizace 1.NP - D - výpis ostatních výrobků G06" 1</t>
  </si>
  <si>
    <t>725331112</t>
  </si>
  <si>
    <t>Výlevka bez výtokových armatur keramická se sklopnou plastovou mřížkou závěsná výšky 500 mm</t>
  </si>
  <si>
    <t>-1701896353</t>
  </si>
  <si>
    <t>"vodovod/kanalizace 1.NP - VL" 1</t>
  </si>
  <si>
    <t>725821323</t>
  </si>
  <si>
    <t>Baterie dřezová nástěnná klasická s otáčivým kulatým ústím a délkou ramínka 300 mm</t>
  </si>
  <si>
    <t>872219712</t>
  </si>
  <si>
    <t>725821329</t>
  </si>
  <si>
    <t>Baterie dřezová stojánková páková s vytahovací sprškou</t>
  </si>
  <si>
    <t>-1373145259</t>
  </si>
  <si>
    <t>"vodovod/kanalizace 1.NP - D" 1</t>
  </si>
  <si>
    <t>72582R</t>
  </si>
  <si>
    <t>Baterie umyvadlová stojánková páková s prodlouženou ovládací pákou</t>
  </si>
  <si>
    <t>887206065</t>
  </si>
  <si>
    <t>"vodovod/kanalizace 1.NP - Uk" 1</t>
  </si>
  <si>
    <t>725822631</t>
  </si>
  <si>
    <t>Baterie umyvadlová stojánková klasická s otáčivým kulatým ústím a délkou ramínka 150 mm</t>
  </si>
  <si>
    <t>-1142830012</t>
  </si>
  <si>
    <t>"vodovod/kanalizace 1.NP - U,Uim" 2</t>
  </si>
  <si>
    <t>725822R</t>
  </si>
  <si>
    <t>Baterie umyvadlová stojánková klasická s mini termostatem</t>
  </si>
  <si>
    <t>945195603</t>
  </si>
  <si>
    <t>"vodovod/kanalizace 1.NP - Ud" 5</t>
  </si>
  <si>
    <t>725841354</t>
  </si>
  <si>
    <t>Baterie sprchová automatická s termostatickým ventilem a sprchovou růžicí</t>
  </si>
  <si>
    <t>-1882821073</t>
  </si>
  <si>
    <t>725851317</t>
  </si>
  <si>
    <t>Ventil odpadní dřezový s přepadem G 6/4" pro dvojdřez</t>
  </si>
  <si>
    <t>-21587452</t>
  </si>
  <si>
    <t>"dřez dvojitý" 1</t>
  </si>
  <si>
    <t>725862123</t>
  </si>
  <si>
    <t>Zápachová uzávěrka pro dvojdřezy s přípojkou pro pračku nebo myčku DN 40/50</t>
  </si>
  <si>
    <t>1035878635</t>
  </si>
  <si>
    <t>998725201</t>
  </si>
  <si>
    <t>Přesun hmot procentní pro zařizovací předměty v objektech v do 6 m</t>
  </si>
  <si>
    <t>1105027483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</si>
  <si>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</si>
  <si>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</si>
  <si>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</si>
  <si>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</si>
  <si>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-22577629</t>
  </si>
  <si>
    <t>"klasický závěsný klozet" 1</t>
  </si>
  <si>
    <t>"klozet pro imobilní" 1</t>
  </si>
  <si>
    <t>"klozet dětský" 5</t>
  </si>
  <si>
    <t>"výlevka" 1</t>
  </si>
  <si>
    <t>998726211</t>
  </si>
  <si>
    <t>Přesun hmot procentní pro instalační prefabrikáty v objektech v do 6 m</t>
  </si>
  <si>
    <t>1955514355</t>
  </si>
  <si>
    <t>751</t>
  </si>
  <si>
    <t>751398021</t>
  </si>
  <si>
    <t>Montáž větrací mřížky stěnové do 0,040 m2</t>
  </si>
  <si>
    <t>-222911083</t>
  </si>
  <si>
    <t>"provzdušňovací ventil" 2</t>
  </si>
  <si>
    <t>42972332</t>
  </si>
  <si>
    <t>mřížka stěnová otevřená jednořadá kovová úhel lamel 15° 300x100mm</t>
  </si>
  <si>
    <t>-1001493482</t>
  </si>
  <si>
    <t>751792007</t>
  </si>
  <si>
    <t>Montáž sifonu pro odvod kondenzátu klimatizace</t>
  </si>
  <si>
    <t>1685555456</t>
  </si>
  <si>
    <t>"sifon s kuličkou pro odvod kondenzátu" 6</t>
  </si>
  <si>
    <t>48481003</t>
  </si>
  <si>
    <t>sifon pro odvod kondenzátu</t>
  </si>
  <si>
    <t>2106292044</t>
  </si>
  <si>
    <t>998751201</t>
  </si>
  <si>
    <t>Přesun hmot procentní pro vzduchotechniku v objektech v do 12 m</t>
  </si>
  <si>
    <t>943193108</t>
  </si>
  <si>
    <t>SO 02.1 - Pergoly PR 01, PR 02</t>
  </si>
  <si>
    <t xml:space="preserve">    765 - Krytina skládaná</t>
  </si>
  <si>
    <t>628613611.R</t>
  </si>
  <si>
    <t xml:space="preserve">Žárové zinkování ponorem dílů ocelových konstrukcí  hmotnosti do 100 kg</t>
  </si>
  <si>
    <t>1733013218</t>
  </si>
  <si>
    <t>"svařenec 2x plotna 260/15 1x jekl 100x100 dl. 200 mm"</t>
  </si>
  <si>
    <t>"PR1"</t>
  </si>
  <si>
    <t>"jackl 100/100/8"21*0,22*20,76</t>
  </si>
  <si>
    <t>"plotna 260/260/15"2*21*(0,28*30)</t>
  </si>
  <si>
    <t>949101111</t>
  </si>
  <si>
    <t>Lešení pomocné pro objekty pozemních staveb s lešeňovou podlahou v do 1,9 m zatížení do 150 kg/m2</t>
  </si>
  <si>
    <t>-232749801</t>
  </si>
  <si>
    <t>"lešení pro pergoly"120</t>
  </si>
  <si>
    <t>953945341</t>
  </si>
  <si>
    <t>Kotva do zateplené fasády s přerušením tepelného mostu D 16 mm užitné délky do 290 mm s pozinkovanou tyčí</t>
  </si>
  <si>
    <t>-365271483</t>
  </si>
  <si>
    <t>"SO.02.11 Pergoly PR01, PR02"</t>
  </si>
  <si>
    <t>"PR1"10</t>
  </si>
  <si>
    <t>953945331</t>
  </si>
  <si>
    <t>Kotva do zateplené fasády s přerušením tepelného mostu D 12 mm užitné délky do 170 mm s pozinkovanou tyčí</t>
  </si>
  <si>
    <t>-363527820</t>
  </si>
  <si>
    <t>"PR2"20*2</t>
  </si>
  <si>
    <t>953965121</t>
  </si>
  <si>
    <t>Kotevní šroub pro chemické kotvy M 12 dl 160 mm</t>
  </si>
  <si>
    <t>-1506749072</t>
  </si>
  <si>
    <t>953965132</t>
  </si>
  <si>
    <t>Kotevní šroub pro chemické kotvy M 16 dl 260 mm</t>
  </si>
  <si>
    <t>1235606202</t>
  </si>
  <si>
    <t>998018001</t>
  </si>
  <si>
    <t>Přesun hmot pro budovy ruční pro budovy v do 6 m</t>
  </si>
  <si>
    <t>940921805</t>
  </si>
  <si>
    <t>762086111</t>
  </si>
  <si>
    <t>Montáž KDK hmotnosti prvku do 5 kg</t>
  </si>
  <si>
    <t>-3738024</t>
  </si>
  <si>
    <t>"PR1 + PR2"</t>
  </si>
  <si>
    <t>"nastavitelná patka"12</t>
  </si>
  <si>
    <t>54825028</t>
  </si>
  <si>
    <t>kotevní patka pilíře 110x110-200mm, 2xmatice M24 volně</t>
  </si>
  <si>
    <t>1894263100</t>
  </si>
  <si>
    <t>762332133</t>
  </si>
  <si>
    <t>Montáž vázaných kcí krovů pravidelných pomocí tesařských spojů z hraněného řeziva průřezové pl přes 224 do 288 cm2</t>
  </si>
  <si>
    <t>-1115586342</t>
  </si>
  <si>
    <t>"KVH 140x140"6*1</t>
  </si>
  <si>
    <t>"KVH 140x140"5*2,5</t>
  </si>
  <si>
    <t>"KVH 120x220"9*2,35</t>
  </si>
  <si>
    <t>61223271</t>
  </si>
  <si>
    <t>hranol konstrukční KVH lepený průřezu 120x120-280mm pohledový</t>
  </si>
  <si>
    <t>-2108695529</t>
  </si>
  <si>
    <t>"KVH 120x220"9*2,35*(0,12*0,22)</t>
  </si>
  <si>
    <t>0,558* 1,1 " Přepočtené koeficientem množství</t>
  </si>
  <si>
    <t>61223272</t>
  </si>
  <si>
    <t>hranol konstrukční KVH lepený průřezu 140x140-240mm pohledový</t>
  </si>
  <si>
    <t>2109487282</t>
  </si>
  <si>
    <t>"KVH 140x140"6*1*(0,14*0,14)</t>
  </si>
  <si>
    <t>"KVH 140x140"5*2,5*(0,14*0,14)</t>
  </si>
  <si>
    <t>0,363* 1,1 " Přepočtené koeficientem množství</t>
  </si>
  <si>
    <t>762332134</t>
  </si>
  <si>
    <t>Montáž vázaných kcí krovů pravidelných pomocí tesařských spojů z hraněného řeziva průřezové pl přes 288 do 450 cm2</t>
  </si>
  <si>
    <t>1810297884</t>
  </si>
  <si>
    <t>"KVH 140x220"2*8,5</t>
  </si>
  <si>
    <t>"KVH 140x260"2*10,5</t>
  </si>
  <si>
    <t>"KVH 140x260"11*7,8</t>
  </si>
  <si>
    <t>"KVH 140x260"10*0,86</t>
  </si>
  <si>
    <t>409542173</t>
  </si>
  <si>
    <t>"KVH 140x220"2*8,5*(0,14*0,22)</t>
  </si>
  <si>
    <t>"KVH 140x260"2*10,5*(0,14*0,26)</t>
  </si>
  <si>
    <t>"KVH 140x260"11*7,8*(0,14*0,26)</t>
  </si>
  <si>
    <t>"KVH 140x260"10*0,86*(0,14*0,26)</t>
  </si>
  <si>
    <t>4,724 * 1,1 " Přepočtené koeficientem množství</t>
  </si>
  <si>
    <t>762395000</t>
  </si>
  <si>
    <t>Spojovací prostředky krovů, bednění, laťování, nadstřešních konstrukcí</t>
  </si>
  <si>
    <t>-1813190111</t>
  </si>
  <si>
    <t>"KVH 120x220"9*2,5*(0,12*0,22)</t>
  </si>
  <si>
    <t>"KVH 140x220"2*8*(0,14*0,22)</t>
  </si>
  <si>
    <t>5,65* 1,1 " Přepočtené koeficientem množství</t>
  </si>
  <si>
    <t>998762121</t>
  </si>
  <si>
    <t>Přesun hmot tonážní pro kce tesařské ruční v objektech v do 6 m</t>
  </si>
  <si>
    <t>-920392805</t>
  </si>
  <si>
    <t>765</t>
  </si>
  <si>
    <t>Krytina skládaná</t>
  </si>
  <si>
    <t>765144023</t>
  </si>
  <si>
    <t>Krytina z polykarbonátových komůrkových desek rovných tl. 8 mm na dřevěnou konstrukci</t>
  </si>
  <si>
    <t>-1668834432</t>
  </si>
  <si>
    <t>Poznámka k položce:_x000d_
1) V položce ocenit dodávku i montáž polykarbonátové krytiny s čirého plného materiálu tl. 16 mm
2) V položce ocenit dodávku i montáž krycíh hliníkových příklopných lišt vč. těsnění
3) V položce ocenit dodávku i montáž krycíh hliníkových okrajových lišt vč. těsnění
4) V položce ocenit dodávku i montáž montážního a pomocného materiálu a příslušenství vč. tmelů</t>
  </si>
  <si>
    <t>"SO.02.11 Pergoly PR01, PR02 - vč. olištování spojů a okrajů střech"</t>
  </si>
  <si>
    <t>"PR1 + PR2"(1,85+0,3)*8,12+10,14*7,91</t>
  </si>
  <si>
    <t>998765121</t>
  </si>
  <si>
    <t>Přesun hmot tonážní pro krytiny skládané ruční v objektech v do 6 m</t>
  </si>
  <si>
    <t>319345036</t>
  </si>
  <si>
    <t>766422221</t>
  </si>
  <si>
    <t>Montáž obložení podhledů jednoduchých panely z modřínu a tvrdého dřeva do 0,60 m2</t>
  </si>
  <si>
    <t>1296219820</t>
  </si>
  <si>
    <t>"obklad hoblovaným prknem25x180 mm pozednice PR2"</t>
  </si>
  <si>
    <t>0,18*10,14</t>
  </si>
  <si>
    <t>61191162.R</t>
  </si>
  <si>
    <t>palubky obkladové sibiřský modřín prkno hoblované 24x180mm jakost A/B</t>
  </si>
  <si>
    <t>-1465538299</t>
  </si>
  <si>
    <t>1,825 * 1,1 " Přepočtené koeficientem množství</t>
  </si>
  <si>
    <t>998766121</t>
  </si>
  <si>
    <t>Přesun hmot tonážní pro kce truhlářské ruční v objektech v do 6 m</t>
  </si>
  <si>
    <t>740732895</t>
  </si>
  <si>
    <t>767995113</t>
  </si>
  <si>
    <t>Montáž atypických zámečnických konstrukcí hmotnosti přes 10 do 20 kg</t>
  </si>
  <si>
    <t>-1107853870</t>
  </si>
  <si>
    <t>13522521</t>
  </si>
  <si>
    <t>ocel široká jakost S235JR 250x15mm</t>
  </si>
  <si>
    <t>-519610882</t>
  </si>
  <si>
    <t xml:space="preserve">"plotna  260/260/15"2*21*(0,28*30)/1000</t>
  </si>
  <si>
    <t>14550303</t>
  </si>
  <si>
    <t>profil ocelový svařovaný jakost S235 průřez čtvercový 100x100x8mm</t>
  </si>
  <si>
    <t>-975211108</t>
  </si>
  <si>
    <t>"jackl 100/100/8"21*0,22*20,76/1000</t>
  </si>
  <si>
    <t>0,096 * 1,1 " Přepočtené koeficientem množství</t>
  </si>
  <si>
    <t>998767121</t>
  </si>
  <si>
    <t>Přesun hmot tonážní pro zámečnické konstrukce ruční v objektech v do 6 m</t>
  </si>
  <si>
    <t>1426815182</t>
  </si>
  <si>
    <t>783213021</t>
  </si>
  <si>
    <t>Napouštěcí dvojnásobný syntetický biodní nátěr tesařských prvků nezabudovaných do konstrukce</t>
  </si>
  <si>
    <t>1208379573</t>
  </si>
  <si>
    <t>"KVH 120x220"11*2,5*(0,12+0,22+0,12+0,22)</t>
  </si>
  <si>
    <t>"KVH 140x140"6*1*(0,14+0,14+0,14+0,14)</t>
  </si>
  <si>
    <t>"KVH 140x140"6*2,5*(0,14+0,14+0,14+0,14)</t>
  </si>
  <si>
    <t>"KVH 140x220"2*10*(0,14+0,22+0,14+0,22)</t>
  </si>
  <si>
    <t>"KVH 140x260"2*11*(0,14+0,26+0,14+0,26)</t>
  </si>
  <si>
    <t>"KVH 140x260"11*8*(0,14+0,26+0,14+0,26)</t>
  </si>
  <si>
    <t>"KVH 140x260"10*0,86*(0,14+0,26+0,14+0,26)</t>
  </si>
  <si>
    <t>783218211</t>
  </si>
  <si>
    <t>Lakovací dvojnásobný syntetický nátěr s mezibroušením tesařských konstrukcí</t>
  </si>
  <si>
    <t>1179364215</t>
  </si>
  <si>
    <t>SO 02.2 - Opěrné zdi</t>
  </si>
  <si>
    <t>122251105</t>
  </si>
  <si>
    <t>Odkopávky a prokopávky nezapažené v hornině třídy těžitelnosti I skupiny 3 objem do 1000 m3 strojně</t>
  </si>
  <si>
    <t>-580512843</t>
  </si>
  <si>
    <t>"SO.02.2 Situace zpevněných ploch + SO.02.6 ŘEzy terénem"</t>
  </si>
  <si>
    <t>"odkopávky pro zářez do úrovně vrchu zpevněných ploch"</t>
  </si>
  <si>
    <t>"profil odkopávek x délka úseu opěrné zdi k jejímu uskočení lemující plochu C5"14*26</t>
  </si>
  <si>
    <t>"profil odkopávek x délka úseu opěrné zdi boku u schodiště SCH 2"14*(8,6+3,9)</t>
  </si>
  <si>
    <t>"profil odkopávek x délka úseu opěrné zdi od jejího uskočení lemující plochu C3"6,3*25</t>
  </si>
  <si>
    <t>132251253</t>
  </si>
  <si>
    <t>Hloubení rýh nezapažených š do 2000 mm v hornině třídy těžitelnosti I skupiny 3 objem do 100 m3 strojně</t>
  </si>
  <si>
    <t>-1894523516</t>
  </si>
  <si>
    <t>"Rýha pro patní část opěrné zdi OS1 - profil x délka"0,46*(22+8,7)</t>
  </si>
  <si>
    <t>-1767541709</t>
  </si>
  <si>
    <t>"přemístění podorničí na mezideponii" 14,122+696,5</t>
  </si>
  <si>
    <t>"přemístění podorničí namísto zpětných zásypů"470,342</t>
  </si>
  <si>
    <t>1725135877</t>
  </si>
  <si>
    <t>"přemístění podorničí na skládku"696,5+14,122-470,342</t>
  </si>
  <si>
    <t>-497947933</t>
  </si>
  <si>
    <t>240,28*5</t>
  </si>
  <si>
    <t>-620579628</t>
  </si>
  <si>
    <t>"nakládání podorničí pro odvoz na skládku"696,5+14,122</t>
  </si>
  <si>
    <t>"nakládání podorničí pro odvoz na místo zpětných zásypů"470,342</t>
  </si>
  <si>
    <t>-1986942869</t>
  </si>
  <si>
    <t>" podorničí na skládku"(696,5+14,122-470,342)*2,2</t>
  </si>
  <si>
    <t>367341230</t>
  </si>
  <si>
    <t>" podorničí na mezideponii"696,5+14,122</t>
  </si>
  <si>
    <t>" podorničí na skládku"696,5+14,122-470,342</t>
  </si>
  <si>
    <t>-511556883</t>
  </si>
  <si>
    <t>"Zásyp za opěrné zdi OS1 - profil x délka"4,54*(28+8,7)+2,42*(22,2)+250</t>
  </si>
  <si>
    <t>-558012734</t>
  </si>
  <si>
    <t>"plocha paty OS1 - profil x délka"1,65*(22+8,7)</t>
  </si>
  <si>
    <t>183211211</t>
  </si>
  <si>
    <t>Založení štěrkového záhonu pro výsadbu trvalek v rovině nebo ve svahu do 1:5 v zemině skupiny 1 až 4</t>
  </si>
  <si>
    <t>2020816245</t>
  </si>
  <si>
    <t>"štěrkový záhon u koruny opěrné zdi OS1"50</t>
  </si>
  <si>
    <t>-1734926863</t>
  </si>
  <si>
    <t>"polštář pod patu opěrných zdí OS1"1,65*(8,65+50)*0,1</t>
  </si>
  <si>
    <t>"polštář pod patu opěrných zdí OS1"1,2*(15)*0,1</t>
  </si>
  <si>
    <t>"polštář pod patu opěrných zdí OS1"17,92*1,2*0,1</t>
  </si>
  <si>
    <t>327215221</t>
  </si>
  <si>
    <t>Opěrná zeď z prefabrikovaných gabionů dvouzákrutová síť povrch poplastovaný galfan vyplněná kamenem</t>
  </si>
  <si>
    <t>561815873</t>
  </si>
  <si>
    <t xml:space="preserve">"viz. SO.02.8 Opěrné stěny" </t>
  </si>
  <si>
    <t>"výška do 1,5m" 1*1*(15+5+1)+(0,5*0,5*(15+5+1))</t>
  </si>
  <si>
    <t>"výška do 2m" 1*1*(1+1)+(0,5*1*(1+1))</t>
  </si>
  <si>
    <t>"výška do 2,5m" 2*1*(3+25+5)+(0,5*0,5*(3+25+5))</t>
  </si>
  <si>
    <t>931991211</t>
  </si>
  <si>
    <t>Výplň dilatačních spár z lehčených plastů tl 20 mm</t>
  </si>
  <si>
    <t>-1426820347</t>
  </si>
  <si>
    <t>"SO.02.8 Opěrné stěny"</t>
  </si>
  <si>
    <t>"opěrná stěna OS1 - pohledovost jen z jedné strany"</t>
  </si>
  <si>
    <t xml:space="preserve">"dilatace  ve stěně"4*2,5*0,25</t>
  </si>
  <si>
    <t>998152111</t>
  </si>
  <si>
    <t>Přesun hmot pro montované zdi a valy v do 12 m</t>
  </si>
  <si>
    <t>890971103</t>
  </si>
  <si>
    <t>SO 02.3 - Zpevněné plochy, schodiště, zábradlí</t>
  </si>
  <si>
    <t xml:space="preserve">    5 - Komunikace pozemní</t>
  </si>
  <si>
    <t>1266633353</t>
  </si>
  <si>
    <t>"SO.02.2 Situace zpevněných ploch"</t>
  </si>
  <si>
    <t>"Plocha sejmutí ornice"1145</t>
  </si>
  <si>
    <t>"odpočet plochy z dílu SO 01 - ornice pro budovu"-424</t>
  </si>
  <si>
    <t>-1167569783</t>
  </si>
  <si>
    <t>"odkopávky pro plochu C5"167,28*0,44</t>
  </si>
  <si>
    <t>Mezisoučet - odkopávky pro plochu skladby C5</t>
  </si>
  <si>
    <t>"odpokávky pro skladbu C3"225,51*0,67</t>
  </si>
  <si>
    <t>Mezisoučet - odkopávky pro plochu skladby C3</t>
  </si>
  <si>
    <t>"odkopávky pro skladbu C1.1"21,7*0,34</t>
  </si>
  <si>
    <t>Mezisoučet - odkopávky pro plochu skladby C1.1</t>
  </si>
  <si>
    <t>"Odkopávky pro skladbu C2"18,28*0,47</t>
  </si>
  <si>
    <t>Mezisoučet - odkopávky pro plochu skladby C2</t>
  </si>
  <si>
    <t>"Odkopávky pro skladbu C4"37,56*0,18</t>
  </si>
  <si>
    <t>Mezisoučet - odkopávky pro plochu skladby C4</t>
  </si>
  <si>
    <t>-1624390876</t>
  </si>
  <si>
    <t>"rýhy pro silniční obruby 1000x150x250 mm"(8,7+13+6)*0,3*0,2</t>
  </si>
  <si>
    <t>"rýhy pro chodníkové obruby 1000x80x250 mm"(8+8+6)*0,3*0,2</t>
  </si>
  <si>
    <t>"rýhy pro odvodňovací žlaby"(6,5+4,3)*0,2*0,3</t>
  </si>
  <si>
    <t>"SO.02.7 Venkovní schodiště"</t>
  </si>
  <si>
    <t>"Výkop pro základové pasy schodiště SCH1"3*(1,16*0,6*1,5)</t>
  </si>
  <si>
    <t>"přemístění ornice na mezideponii"721*0,2</t>
  </si>
  <si>
    <t>"přemístění podorničí na mezideponii"247,426+6,762</t>
  </si>
  <si>
    <t>"přemístění podorničí namísto zpětných zásypů"312,842</t>
  </si>
  <si>
    <t>"nakládání podorničí"247,426+6,762</t>
  </si>
  <si>
    <t>"nakládání podorničí pro odvoz na místo zpětných zásypů"312,842</t>
  </si>
  <si>
    <t>"vyrovnání plochy kolem objektu" 312,842</t>
  </si>
  <si>
    <t>"plocha C5"167,28*0,34</t>
  </si>
  <si>
    <t>"plocha C3"225,51*0,67</t>
  </si>
  <si>
    <t>"plochaC1.1"21,7*0,34</t>
  </si>
  <si>
    <t>"plocha C2"18,28*0,47</t>
  </si>
  <si>
    <t>"plocha C4"37,56*0,18</t>
  </si>
  <si>
    <t>329702284</t>
  </si>
  <si>
    <t>"skladba C 4"37,56</t>
  </si>
  <si>
    <t>69311081</t>
  </si>
  <si>
    <t>geotextilie netkaná separační, ochranná, filtrační, drenážní PES 300g/m2</t>
  </si>
  <si>
    <t>-991891218</t>
  </si>
  <si>
    <t>37,56 * 1,1845 " Přepočtené koeficientem množství</t>
  </si>
  <si>
    <t>841413271</t>
  </si>
  <si>
    <t>"základové patky pro schodiště SCH1"3*(1*0,6*1,5)</t>
  </si>
  <si>
    <t>"základové patky pro schodiště SCH2"1*(1*0,6*1,5)</t>
  </si>
  <si>
    <t>410003101</t>
  </si>
  <si>
    <t>Vložení trub průřezu do 0,02 m2 do otvorů vytvořených ve vodorovných konstrukcích tl do 0,5 m</t>
  </si>
  <si>
    <t>-1127279893</t>
  </si>
  <si>
    <t>"odvodňovací chráničky u chodníku C1.2"2+2</t>
  </si>
  <si>
    <t>28615030</t>
  </si>
  <si>
    <t>trubka kanalizační HTEM s hrdlem DN 32x150mm</t>
  </si>
  <si>
    <t>-1054169217</t>
  </si>
  <si>
    <t>Komunikace pozemní</t>
  </si>
  <si>
    <t>564201111</t>
  </si>
  <si>
    <t>Podklad nebo podsyp ze štěrkopísku ŠP plochy přes 100 m2 tl 40 mm</t>
  </si>
  <si>
    <t>-2019428932</t>
  </si>
  <si>
    <t>"skladba C 5"166,44</t>
  </si>
  <si>
    <t>564710001</t>
  </si>
  <si>
    <t>Podklad z kameniva hrubého drceného vel. 8-16 mm plochy do 100 m2 tl 50 mm</t>
  </si>
  <si>
    <t>-1244277352</t>
  </si>
  <si>
    <t>"skladba C 1.2"</t>
  </si>
  <si>
    <t>(20,574+37,56+12,63+10,68)</t>
  </si>
  <si>
    <t>564710011</t>
  </si>
  <si>
    <t>Podklad z kameniva hrubého drceného vel. 8-16 mm plochy přes 100 m2 tl 50 mm</t>
  </si>
  <si>
    <t>465338631</t>
  </si>
  <si>
    <t>564731111</t>
  </si>
  <si>
    <t>Podklad z kameniva hrubého drceného vel. 32-63 mm plochy přes 100 m2 tl 100 mm</t>
  </si>
  <si>
    <t>1481431046</t>
  </si>
  <si>
    <t>"skladba C 3"223,4</t>
  </si>
  <si>
    <t>223,4 * 2 " Přepočtené koeficientem množství</t>
  </si>
  <si>
    <t>564761111</t>
  </si>
  <si>
    <t>Podklad z kameniva hrubého drceného vel. 32-63 mm plochy přes 100 m2 tl 200 mm</t>
  </si>
  <si>
    <t>342141856</t>
  </si>
  <si>
    <t>564831011</t>
  </si>
  <si>
    <t>Podklad ze štěrkodrtě ŠD plochy do 100 m2 tl 100 mm</t>
  </si>
  <si>
    <t>2111566009</t>
  </si>
  <si>
    <t>"skladba C 1.2"(20,574+37,56+12,63+10,68)</t>
  </si>
  <si>
    <t>"skladba C 1.1"20,3</t>
  </si>
  <si>
    <t>564861011</t>
  </si>
  <si>
    <t>Podklad ze štěrkodrtě ŠD plochy do 100 m2 tl 200 mm</t>
  </si>
  <si>
    <t>1355963491</t>
  </si>
  <si>
    <t>"skladba C 1.1 ( ŠD 0-63)"20,3</t>
  </si>
  <si>
    <t>"skladba C 2 (ŠD 0-35"18,23</t>
  </si>
  <si>
    <t>564871111</t>
  </si>
  <si>
    <t>Podklad ze štěrkodrtě ŠD plochy přes 100 m2 tl 250 mm</t>
  </si>
  <si>
    <t>1614855449</t>
  </si>
  <si>
    <t>564952111</t>
  </si>
  <si>
    <t>Podklad z mechanicky zpevněného kameniva MZK tl 150 mm</t>
  </si>
  <si>
    <t>1749300109</t>
  </si>
  <si>
    <t>"skladba C 2"18,23</t>
  </si>
  <si>
    <t>573111113</t>
  </si>
  <si>
    <t>Postřik živičný infiltrační s posypem z asfaltu množství 1,5 kg/m2</t>
  </si>
  <si>
    <t>-2105344811</t>
  </si>
  <si>
    <t>573211109</t>
  </si>
  <si>
    <t>Postřik živičný spojovací z asfaltu v množství 0,50 kg/m2</t>
  </si>
  <si>
    <t>-1077965696</t>
  </si>
  <si>
    <t>577133111</t>
  </si>
  <si>
    <t>Asfaltový beton vrstva obrusná ACO 8 (ABJ) tl 40 mm š do 3 m z nemodifikovaného asfaltu</t>
  </si>
  <si>
    <t>-79507096</t>
  </si>
  <si>
    <t>577135111</t>
  </si>
  <si>
    <t>Asfaltový beton vrstva obrusná ACO 16 (ABH) tl 40 mm š do 3 m z nemodifikovaného asfaltu</t>
  </si>
  <si>
    <t>1657884702</t>
  </si>
  <si>
    <t>"skladba C 2 - tl 80mm" 18,23*2</t>
  </si>
  <si>
    <t>589161111R</t>
  </si>
  <si>
    <t>Umělý povrh EPDM granulát tl. 10 mm</t>
  </si>
  <si>
    <t>628713720</t>
  </si>
  <si>
    <t>589211111</t>
  </si>
  <si>
    <t>Elastická podložka pod umělý trávník ze směsi PU pojiva a gumového SBR granulátu tl 35 mm</t>
  </si>
  <si>
    <t>-880705392</t>
  </si>
  <si>
    <t>"skladba C 5 - tl. 50mm" 166,44*1,43</t>
  </si>
  <si>
    <t>593531112</t>
  </si>
  <si>
    <t>Kladení dlažby z plastových vegetačních tvárnic pro pěší se zámkem tl do 30 mm pl přes 50 do 100 m2</t>
  </si>
  <si>
    <t>-1694043236</t>
  </si>
  <si>
    <t>"hřiště pro děti ze zatravňovacích pryžových prvků"70</t>
  </si>
  <si>
    <t>56245143</t>
  </si>
  <si>
    <t>dlažba zatravňovací recyklovaný PE nosnost 240t/m2 500x500x30mm</t>
  </si>
  <si>
    <t>1758413385</t>
  </si>
  <si>
    <t>VHODNÉ PRO DĚTSKÉ HŘIŠTĚ A DOPADOVÉ PLOCHY</t>
  </si>
  <si>
    <t>70 * 1,01 " Přepočtené koeficientem množství</t>
  </si>
  <si>
    <t>596211111</t>
  </si>
  <si>
    <t>Kladení zámkové dlažby komunikací pro pěší ručně tl 60 mm skupiny A pl přes 50 do 100 m2</t>
  </si>
  <si>
    <t>491829645</t>
  </si>
  <si>
    <t>59245018</t>
  </si>
  <si>
    <t>dlažba skladebná betonová 200x100mm tl 60mm přírodní</t>
  </si>
  <si>
    <t>1060941756</t>
  </si>
  <si>
    <t>101,744 * 1,03 " Přepočtené koeficientem množství</t>
  </si>
  <si>
    <t>596411113</t>
  </si>
  <si>
    <t>Kladení dlažby z vegetačních tvárnic komunikací pro pěší tl do 80 mm pl přes 100 do 300 m2</t>
  </si>
  <si>
    <t>46350439</t>
  </si>
  <si>
    <t>59245035</t>
  </si>
  <si>
    <t>dlažba plošná vegetační betonová 200x200mm tl 80mm přírodní</t>
  </si>
  <si>
    <t>-40912844</t>
  </si>
  <si>
    <t>223,4 * 1,02 " Přepočtené koeficientem množství</t>
  </si>
  <si>
    <t>596811311</t>
  </si>
  <si>
    <t>Kladení velkoformátové betonové dlažby tl do 100 mm velikosti do 0,5 m2 pl do 300 m2</t>
  </si>
  <si>
    <t>1585095088</t>
  </si>
  <si>
    <t>59246008</t>
  </si>
  <si>
    <t>dlažba plošná terasová betonová 400x600mm tl 40mm tryskaný povrch</t>
  </si>
  <si>
    <t>1807446716</t>
  </si>
  <si>
    <t>37,56 * 1,03 " Přepočtené koeficientem množství</t>
  </si>
  <si>
    <t>631311115</t>
  </si>
  <si>
    <t>Mazanina tl přes 50 do 80 mm z betonu prostého bez zvýšených nároků na prostředí tř. C 20/25</t>
  </si>
  <si>
    <t>-2090008959</t>
  </si>
  <si>
    <t>"spádová vrstva"</t>
  </si>
  <si>
    <t>(20,574+37,56+12,63)*0,05</t>
  </si>
  <si>
    <t>631319181</t>
  </si>
  <si>
    <t>Příplatek k mazanině tl přes 50 do 80 mm za sklon přes 15 do 35°</t>
  </si>
  <si>
    <t>-932598336</t>
  </si>
  <si>
    <t>912113111</t>
  </si>
  <si>
    <t>Montáž parkovacího dorazu šířky do 800 mm</t>
  </si>
  <si>
    <t>1038796318</t>
  </si>
  <si>
    <t>56288006</t>
  </si>
  <si>
    <t>práh dorazový parkovací z gumy 750mm</t>
  </si>
  <si>
    <t>435495722</t>
  </si>
  <si>
    <t>914111111</t>
  </si>
  <si>
    <t>Montáž svislé dopravní značky do velikosti 1 m2 objímkami na sloupek nebo konzolu</t>
  </si>
  <si>
    <t>-288933245</t>
  </si>
  <si>
    <t>"SO.02.5 Dopravní značení</t>
  </si>
  <si>
    <t>"IP12+O1"1</t>
  </si>
  <si>
    <t>"IP12+E1"2</t>
  </si>
  <si>
    <t>"B1+E13"2</t>
  </si>
  <si>
    <t>"P4"1</t>
  </si>
  <si>
    <t>40445625</t>
  </si>
  <si>
    <t>informativní značky provozní IP8, IP9, IP11-IP13 500x700mm</t>
  </si>
  <si>
    <t>-145856844</t>
  </si>
  <si>
    <t>40445650</t>
  </si>
  <si>
    <t>dodatkové tabulky E7, E12, E13 500x300mm</t>
  </si>
  <si>
    <t>1602840478</t>
  </si>
  <si>
    <t>40445647</t>
  </si>
  <si>
    <t>dodatkové tabulky E1, E2a,b , E6, E9, E10 E12c, E17 500x500mm</t>
  </si>
  <si>
    <t>-214886945</t>
  </si>
  <si>
    <t>40445619</t>
  </si>
  <si>
    <t>zákazové, příkazové dopravní značky B1-B34, C1-15 500mm</t>
  </si>
  <si>
    <t>-222834981</t>
  </si>
  <si>
    <t>40445608</t>
  </si>
  <si>
    <t>značky upravující přednost P1, P4 700mm</t>
  </si>
  <si>
    <t>-1660846035</t>
  </si>
  <si>
    <t>42412529</t>
  </si>
  <si>
    <t>objímka M12 60,3mm</t>
  </si>
  <si>
    <t>-1053880193</t>
  </si>
  <si>
    <t>"IP12+O1"1*2</t>
  </si>
  <si>
    <t>"IP12+E1"2*2</t>
  </si>
  <si>
    <t>"B1+E13"2*2</t>
  </si>
  <si>
    <t>"P4"1*2</t>
  </si>
  <si>
    <t>914511111</t>
  </si>
  <si>
    <t>Montáž sloupku dopravních značek délky do 3,5 m s betonovým základem</t>
  </si>
  <si>
    <t>-329998808</t>
  </si>
  <si>
    <t>"IP12+E1"1</t>
  </si>
  <si>
    <t>"B1+E13"1</t>
  </si>
  <si>
    <t>40445225</t>
  </si>
  <si>
    <t>sloupek pro dopravní značku Zn D 60mm v 3,5m</t>
  </si>
  <si>
    <t>1613149803</t>
  </si>
  <si>
    <t>40445240</t>
  </si>
  <si>
    <t>patka pro sloupek Al D 60mm</t>
  </si>
  <si>
    <t>1100365535</t>
  </si>
  <si>
    <t>915111111</t>
  </si>
  <si>
    <t>Vodorovné dopravní značení dělící čáry souvislé š 125 mm základní bílá barva</t>
  </si>
  <si>
    <t>-1338769357</t>
  </si>
  <si>
    <t>3*5</t>
  </si>
  <si>
    <t>915131111</t>
  </si>
  <si>
    <t>Vodorovné dopravní značení přechody pro chodce, šipky, symboly základní bílá barva</t>
  </si>
  <si>
    <t>-1262071187</t>
  </si>
  <si>
    <t>"znak invalidního vozíku"2</t>
  </si>
  <si>
    <t>916131213</t>
  </si>
  <si>
    <t>Osazení silničního obrubníku betonového stojatého s boční opěrou do lože z betonu prostého</t>
  </si>
  <si>
    <t>877469304</t>
  </si>
  <si>
    <t>" silniční obruby 1000x150x250 mm"(8,7+13+6)</t>
  </si>
  <si>
    <t>59217031</t>
  </si>
  <si>
    <t>obrubník silniční betonový 1000x150x250mm</t>
  </si>
  <si>
    <t>1702243498</t>
  </si>
  <si>
    <t>27,7 * 1,02 " Přepočtené koeficientem množství</t>
  </si>
  <si>
    <t>59217078</t>
  </si>
  <si>
    <t>obrubník silniční obloukový betonový R 0,5-2m 150x250mm</t>
  </si>
  <si>
    <t>169365397</t>
  </si>
  <si>
    <t>"výměra v mb"3*2</t>
  </si>
  <si>
    <t>916231213</t>
  </si>
  <si>
    <t>Osazení chodníkového obrubníku betonového stojatého s boční opěrou do lože z betonu prostého</t>
  </si>
  <si>
    <t>-1902730239</t>
  </si>
  <si>
    <t>"chodníkové obruby 1000x80x250 mm"(8+8+6)</t>
  </si>
  <si>
    <t>59217016</t>
  </si>
  <si>
    <t>obrubník betonový chodníkový 1000x80x250mm</t>
  </si>
  <si>
    <t>1372014575</t>
  </si>
  <si>
    <t>22 * 1,02 " Přepočtené koeficientem množství</t>
  </si>
  <si>
    <t>916331112</t>
  </si>
  <si>
    <t>Osazení zahradního obrubníku betonového do lože z betonu s boční opěrou</t>
  </si>
  <si>
    <t>-1120652665</t>
  </si>
  <si>
    <t>"zahradní obruby 1000x80x250 mm"26</t>
  </si>
  <si>
    <t>59217001</t>
  </si>
  <si>
    <t>obrubník zahradní betonový 1000x50x250mm</t>
  </si>
  <si>
    <t>1946633556</t>
  </si>
  <si>
    <t>916371214</t>
  </si>
  <si>
    <t>Osazení skrytého flexibilního zahradního obrubníku plastového zarytím včetně začištění</t>
  </si>
  <si>
    <t>782253181</t>
  </si>
  <si>
    <t>"olemování kamenného záhonku nad zdí OS1"49,3</t>
  </si>
  <si>
    <t>27245175</t>
  </si>
  <si>
    <t>obrubník zahradní z recyklovaného materiálu 12mx125mmx4mm</t>
  </si>
  <si>
    <t>935092396</t>
  </si>
  <si>
    <t>916991121</t>
  </si>
  <si>
    <t>Lože pod obrubníky, krajníky nebo obruby z dlažebních kostek z betonu prostého</t>
  </si>
  <si>
    <t>-549349246</t>
  </si>
  <si>
    <t>"lože pro silniční obruby 1000x150x250 mm"(8,7+13+6)*0,08</t>
  </si>
  <si>
    <t xml:space="preserve">"lože pro  chodníkové obruby 1000x80x250 mm"(8+8+6)*0,05</t>
  </si>
  <si>
    <t>"lože pro zahradmní obruby 1000x80x250 mm"(26)*0,05</t>
  </si>
  <si>
    <t>"lože pro odvodňovací žlaby"(6,5+4,3)*0,05</t>
  </si>
  <si>
    <t>935113211</t>
  </si>
  <si>
    <t>Osazení odvodňovacího betonového žlabu s krycím roštem šířky do 200 mm</t>
  </si>
  <si>
    <t>-51860067</t>
  </si>
  <si>
    <t>59227115</t>
  </si>
  <si>
    <t>žlab odvodňovací s roštem bez spádu dna monolitický z polymerbetonu š 200mm</t>
  </si>
  <si>
    <t>-1288023213</t>
  </si>
  <si>
    <t>935923216</t>
  </si>
  <si>
    <t>Osazení vpusti pro odvodňovací žlab betonový nebo polymerbetonový s krycím roštem šířky do 200 mm</t>
  </si>
  <si>
    <t>-1433782729</t>
  </si>
  <si>
    <t>59223074</t>
  </si>
  <si>
    <t>vpusť odtoková polymerbetonová s integrovaným těsněním 500x130x380</t>
  </si>
  <si>
    <t>281891353</t>
  </si>
  <si>
    <t>935932115</t>
  </si>
  <si>
    <t>Osazení vpusti pro odvodňovací žlab plastový s krycím roštem šířky do 200 mm</t>
  </si>
  <si>
    <t>-1253363184</t>
  </si>
  <si>
    <t>"štěrbinový žlab s nerezovým krytem"</t>
  </si>
  <si>
    <t>"Ododňovací vpust při ploše C5"1</t>
  </si>
  <si>
    <t>"Ododňovací vpust při ploše C1.2"3</t>
  </si>
  <si>
    <t>56241469</t>
  </si>
  <si>
    <t>vpusť zátěž A15-D 400kN pro žlaby z PE š 200mm</t>
  </si>
  <si>
    <t>559708602</t>
  </si>
  <si>
    <t>953961111</t>
  </si>
  <si>
    <t>Kotva chemickým tmelem M 8 hl 80 mm do betonu, ŽB nebo kamene s vyvrtáním otvoru</t>
  </si>
  <si>
    <t>-1428629598</t>
  </si>
  <si>
    <t>SO.02.10 Zábradlí</t>
  </si>
  <si>
    <t>"OZ1"4</t>
  </si>
  <si>
    <t>"OZ2"5+5</t>
  </si>
  <si>
    <t>"každé madlo má 3 otvory"14*3</t>
  </si>
  <si>
    <t>953961113</t>
  </si>
  <si>
    <t>Kotva chemickým tmelem M 12 hl 110 mm do betonu, ŽB nebo kamene s vyvrtáním otvoru</t>
  </si>
  <si>
    <t>1649094407</t>
  </si>
  <si>
    <t>"kotva z roxoru dl.300 kotven chemickou kotvou do podkladu jako zpevňující prvek betonovaného okraje chodníku C1.2, po 500 mm délky"</t>
  </si>
  <si>
    <t>"okraj chodníku C1.2"(12+20,5)/0,5</t>
  </si>
  <si>
    <t>953961114</t>
  </si>
  <si>
    <t>Kotva chemickým tmelem M 16 hl 125 mm do betonu, ŽB nebo kamene s vyvrtáním otvoru</t>
  </si>
  <si>
    <t>42425399</t>
  </si>
  <si>
    <t>"Kotvení ocelového zábradlí k betonové zdi"8</t>
  </si>
  <si>
    <t>"kotvení podpěrných sloupků k betonové patce"4*4</t>
  </si>
  <si>
    <t>"kotvení schodnic"2*4</t>
  </si>
  <si>
    <t>953965111</t>
  </si>
  <si>
    <t>Kotevní šroub pro chemické kotvy M 8 dl 110 mm</t>
  </si>
  <si>
    <t>-1151433616</t>
  </si>
  <si>
    <t>953965124</t>
  </si>
  <si>
    <t>Kotevní šroub pro chemické kotvy M 12 dl 300 mm</t>
  </si>
  <si>
    <t>52222227</t>
  </si>
  <si>
    <t>953965131</t>
  </si>
  <si>
    <t>Kotevní šroub pro chemické kotvy M 16 dl 190 mm</t>
  </si>
  <si>
    <t>146595310</t>
  </si>
  <si>
    <t>966006132</t>
  </si>
  <si>
    <t>Odstranění značek dopravních nebo orientačních se sloupky s betonovými patkami</t>
  </si>
  <si>
    <t>217292981</t>
  </si>
  <si>
    <t>"B24b"1</t>
  </si>
  <si>
    <t>"B28"1</t>
  </si>
  <si>
    <t>998223011</t>
  </si>
  <si>
    <t>Přesun hmot pro pozemní komunikace s krytem dlážděným</t>
  </si>
  <si>
    <t>-1964770428</t>
  </si>
  <si>
    <t>998225111</t>
  </si>
  <si>
    <t>Přesun hmot pro pozemní komunikace s krytem z kamene, monolitickým betonovým nebo živičným</t>
  </si>
  <si>
    <t>-2004836628</t>
  </si>
  <si>
    <t>762085103</t>
  </si>
  <si>
    <t>Montáž kotevních želez, příložek, patek nebo táhel</t>
  </si>
  <si>
    <t>-569012527</t>
  </si>
  <si>
    <t>SO.02.9 Zábradlí</t>
  </si>
  <si>
    <t>OZ1,2</t>
  </si>
  <si>
    <t>"pro veškerá zábradlí patky"17</t>
  </si>
  <si>
    <t>2110843033</t>
  </si>
  <si>
    <t>762222142</t>
  </si>
  <si>
    <t>Montáž zábradlí křivočarého osové vzdálenosti sloupků do 1500 mm</t>
  </si>
  <si>
    <t>1937665874</t>
  </si>
  <si>
    <t>SO.02.7 Venkovní schodiště</t>
  </si>
  <si>
    <t xml:space="preserve">"zábradlí  OZ1" 23,5</t>
  </si>
  <si>
    <t xml:space="preserve">"zábradlí  OZ2" 3,5</t>
  </si>
  <si>
    <t>1357456963</t>
  </si>
  <si>
    <t xml:space="preserve">zábradlí  OZ1,2</t>
  </si>
  <si>
    <t>"pro veškerá zábradlí hranol"17*1*(0,14*0,14)</t>
  </si>
  <si>
    <t>573033759</t>
  </si>
  <si>
    <t>764254402R</t>
  </si>
  <si>
    <t xml:space="preserve">Oplechování stříšky sloupků zábradlí z nerezi vč. ohybu okrajů </t>
  </si>
  <si>
    <t>50214532</t>
  </si>
  <si>
    <t>"pro veškerá zábradlí hranol"17</t>
  </si>
  <si>
    <t>998764121</t>
  </si>
  <si>
    <t>Přesun hmot tonážní pro konstrukce klempířské ruční v objektech v do 6 m</t>
  </si>
  <si>
    <t>1258441555</t>
  </si>
  <si>
    <t>Žárové zinkování ponorem dílů ocelových konstrukcí hmotnosti do 100 kg</t>
  </si>
  <si>
    <t>-670995166</t>
  </si>
  <si>
    <t>"SCH1 "1558</t>
  </si>
  <si>
    <t>767165111</t>
  </si>
  <si>
    <t>Montáž madel šroubováním</t>
  </si>
  <si>
    <t>-1603696290</t>
  </si>
  <si>
    <t>"OZ1"4,43</t>
  </si>
  <si>
    <t>"OZ2"2*4,43</t>
  </si>
  <si>
    <t>05217101</t>
  </si>
  <si>
    <t>madlo dubové D 42mm</t>
  </si>
  <si>
    <t>-1962760298</t>
  </si>
  <si>
    <t>54889030</t>
  </si>
  <si>
    <t>uchycení madla na zeď nerezové D 42,4mm</t>
  </si>
  <si>
    <t>1587945439</t>
  </si>
  <si>
    <t>55343055</t>
  </si>
  <si>
    <t>koncovka madla, nerez</t>
  </si>
  <si>
    <t>-744924672</t>
  </si>
  <si>
    <t>"OZ1"2</t>
  </si>
  <si>
    <t>"OZ2"2+2</t>
  </si>
  <si>
    <t>767165114</t>
  </si>
  <si>
    <t>Montáž madel svařováním</t>
  </si>
  <si>
    <t>1980974261</t>
  </si>
  <si>
    <t>"SCH1 - snížené madlo"10,64*2</t>
  </si>
  <si>
    <t>55342299</t>
  </si>
  <si>
    <t>nerezové madlo na zeď</t>
  </si>
  <si>
    <t>-1010527600</t>
  </si>
  <si>
    <t>21,28 * 1,05 " Přepočtené koeficientem množství</t>
  </si>
  <si>
    <t>767210111</t>
  </si>
  <si>
    <t>Montáž schodnic ocelových rovných podepřených</t>
  </si>
  <si>
    <t>1660965428</t>
  </si>
  <si>
    <t>"SCH1"10,73*2</t>
  </si>
  <si>
    <t>13010826</t>
  </si>
  <si>
    <t>ocel profilová jakost S235JR (11 375) průřez U (UPN) 200</t>
  </si>
  <si>
    <t>1799502183</t>
  </si>
  <si>
    <t>"SCH1"10,73*2*25,30/1000</t>
  </si>
  <si>
    <t>"ztratné 10%"0,543*0,1</t>
  </si>
  <si>
    <t>767210161</t>
  </si>
  <si>
    <t>Montáž schodišťových stupňů ocelových rovných nebo vřetenových šroubováním</t>
  </si>
  <si>
    <t>201465319</t>
  </si>
  <si>
    <t>"SCH1"28*1,5</t>
  </si>
  <si>
    <t>55347136</t>
  </si>
  <si>
    <t>stupeň schodišťový svařovaný žárově zinkovaný velikost 40/3mm 1200x270mm</t>
  </si>
  <si>
    <t>682104822</t>
  </si>
  <si>
    <t>"SCH1"28</t>
  </si>
  <si>
    <t>767223212</t>
  </si>
  <si>
    <t>Montáž přímého kovového zábradlí do ocelové konstrukce na schodišti v exteriéru</t>
  </si>
  <si>
    <t>-1341543012</t>
  </si>
  <si>
    <t>"zábradlí na schodišti SCH1"2*10,626</t>
  </si>
  <si>
    <t>55342283</t>
  </si>
  <si>
    <t>zábradlí s lankovou výplní s bočním kotvením, kulatý sloupek</t>
  </si>
  <si>
    <t>-2140914265</t>
  </si>
  <si>
    <t>21,252*1,1 'Přepočtené koeficientem množství</t>
  </si>
  <si>
    <t>767R</t>
  </si>
  <si>
    <t>Montáž síťové výplně zábradlí</t>
  </si>
  <si>
    <t>998431278</t>
  </si>
  <si>
    <t>"zábradlí na schodišti SCH1"2*7,36</t>
  </si>
  <si>
    <t xml:space="preserve">"zábradlí  OZ1"</t>
  </si>
  <si>
    <t xml:space="preserve">"zábradlí  OZ2"</t>
  </si>
  <si>
    <t>"pro veškerá zábradlí patky"81</t>
  </si>
  <si>
    <t>31350121</t>
  </si>
  <si>
    <t>síť nerezová průměr lanka 1,5mm oka ležící standardní obdélníkové tvary 100mm</t>
  </si>
  <si>
    <t>-1166780598</t>
  </si>
  <si>
    <t>95,72*1,1 'Přepočtené koeficientem množství</t>
  </si>
  <si>
    <t>767250111</t>
  </si>
  <si>
    <t>Montáž ocelových podest šroubováním</t>
  </si>
  <si>
    <t>184675039</t>
  </si>
  <si>
    <t>"SCH1 pozice 5 - rošt rozměr 1500x1500mm "1,5*1,5</t>
  </si>
  <si>
    <t>55347079</t>
  </si>
  <si>
    <t>rošt podlahový svařovaný žárově zinkovaný velikost 40/3mm 1200x1000mm</t>
  </si>
  <si>
    <t>1833050896</t>
  </si>
  <si>
    <t>767995111</t>
  </si>
  <si>
    <t>Montáž atypických zámečnických konstrukcí hmotnosti přes 3 do 5 kg</t>
  </si>
  <si>
    <t>-760583488</t>
  </si>
  <si>
    <t>"SCH1 - pozice 6 "11*6</t>
  </si>
  <si>
    <t>"SCH1 - pozice 4 " 2*(2)*28</t>
  </si>
  <si>
    <t>"SCH1 - pozice 8 " 2*(4)*4</t>
  </si>
  <si>
    <t>"SCH1 - pozice 9 " 1*(20)</t>
  </si>
  <si>
    <t>130R</t>
  </si>
  <si>
    <t>Drobné ocelové komponenty, plotny a výpalky</t>
  </si>
  <si>
    <t>873085281</t>
  </si>
  <si>
    <t>130R2</t>
  </si>
  <si>
    <t>Spojovací a svařovací materiál - schodiště SCH1</t>
  </si>
  <si>
    <t>-1051736086</t>
  </si>
  <si>
    <t>767995114</t>
  </si>
  <si>
    <t>Montáž atypických zámečnických konstrukcí hmotnosti přes 20 do 50 kg</t>
  </si>
  <si>
    <t>1184147904</t>
  </si>
  <si>
    <t>"SCH1 - pozice 8 , "2*1,5*22,4</t>
  </si>
  <si>
    <t>"SCH1 - pozice 2 , dlouhé"2*1,2*22,4</t>
  </si>
  <si>
    <t>13010752</t>
  </si>
  <si>
    <t>ocel profilová jakost S235JR (11 375) průřez IPE 200</t>
  </si>
  <si>
    <t>1775459305</t>
  </si>
  <si>
    <t>256226220</t>
  </si>
  <si>
    <t>"SCH1 - pozice 2 , dlouhé"2*2,3*22,4</t>
  </si>
  <si>
    <t>618192256</t>
  </si>
  <si>
    <t>"SCH1 - pozice 2 , dlouhé"2*2,3*22,4/1000</t>
  </si>
  <si>
    <t>1776996580</t>
  </si>
  <si>
    <t>783213121</t>
  </si>
  <si>
    <t>Napouštěcí dvojnásobný syntetický biocidní nátěr tesařských konstrukcí zabudovaných do konstrukce</t>
  </si>
  <si>
    <t>-684487569</t>
  </si>
  <si>
    <t xml:space="preserve">"zábradlí  OZ3"</t>
  </si>
  <si>
    <t xml:space="preserve">"zábradlí  OZ4"</t>
  </si>
  <si>
    <t xml:space="preserve">"zábradlí  OZ5"</t>
  </si>
  <si>
    <t>"pro veškerá zábradlí hranol"36*1*(4*0,14)</t>
  </si>
  <si>
    <t>783268221</t>
  </si>
  <si>
    <t>Lakovací dvojnásobný olejový nátěr s mezibroušením tesařských konstrukcí</t>
  </si>
  <si>
    <t>1216682328</t>
  </si>
  <si>
    <t>SO 03 - Oplocení</t>
  </si>
  <si>
    <t>131111332</t>
  </si>
  <si>
    <t>Vrtání jamek pro plotové sloupky D přes 100 do 200 mm ručně s motorovým vrtákem</t>
  </si>
  <si>
    <t>1039326407</t>
  </si>
  <si>
    <t>SO.03.2 Situace oplocení</t>
  </si>
  <si>
    <t>"sloupky oplocení PL1"30*0,5</t>
  </si>
  <si>
    <t>"vzpěry oplocení PL1"14*0,5</t>
  </si>
  <si>
    <t>"sloupky oplocení PL2"4*0,5</t>
  </si>
  <si>
    <t>"díry pro sloupky branek B2 a B3"4*2*0,5</t>
  </si>
  <si>
    <t>131251100</t>
  </si>
  <si>
    <t>Hloubení jam nezapažených v hornině třídy těžitelnosti I skupiny 3 objem do 20 m3 strojně</t>
  </si>
  <si>
    <t>-1530822221</t>
  </si>
  <si>
    <t>"výkop pro základ pohonu pojezdové brány"2,5*1,2</t>
  </si>
  <si>
    <t>132251101</t>
  </si>
  <si>
    <t>Hloubení rýh nezapažených š do 800 mm v hornině třídy těžitelnosti I skupiny 3 objem do 20 m3 strojně</t>
  </si>
  <si>
    <t>931136904</t>
  </si>
  <si>
    <t>"výkop pro podezdívku tak aby bylo možné vytvořit bednění z betonu"1*0,5*62,912</t>
  </si>
  <si>
    <t>810137963</t>
  </si>
  <si>
    <t>"podorničí"31,456+3</t>
  </si>
  <si>
    <t>"podorničí přemístění k zásypům"14,155</t>
  </si>
  <si>
    <t>-1068505569</t>
  </si>
  <si>
    <t>"odpočet podorničí použitých k opětovným zásypům"-14,155</t>
  </si>
  <si>
    <t>-713012257</t>
  </si>
  <si>
    <t>(31,456+3-14,155)*5</t>
  </si>
  <si>
    <t>101,505 * 5 " Přepočtené koeficientem množství</t>
  </si>
  <si>
    <t>-831272571</t>
  </si>
  <si>
    <t>"podorničí - k zásypům"14,155</t>
  </si>
  <si>
    <t>"podorničí - na sládku"31,456+3-14,155</t>
  </si>
  <si>
    <t>1124504573</t>
  </si>
  <si>
    <t>"podorničí - uložení na skládku"(31,456+3-14,155)*2,2</t>
  </si>
  <si>
    <t>-129396655</t>
  </si>
  <si>
    <t>-562724525</t>
  </si>
  <si>
    <t>"odpočet objemu betonové zídky"-17,301</t>
  </si>
  <si>
    <t>1266961859</t>
  </si>
  <si>
    <t>"plocha základu brány B1"2,5</t>
  </si>
  <si>
    <t>"úprava pláně výkop pro podezdívku tak aby bylo možné vytvořit bednění z betonu"1*62,912</t>
  </si>
  <si>
    <t>275321611</t>
  </si>
  <si>
    <t>Základové patky ze ŽB bez zvýšených nároků na prostředí tř. C 30/37</t>
  </si>
  <si>
    <t>-2143921962</t>
  </si>
  <si>
    <t>"základ pro bránu B1"2,5*1,2</t>
  </si>
  <si>
    <t>275361821</t>
  </si>
  <si>
    <t>Výztuž základových patek betonářskou ocelí 10 505 (R)</t>
  </si>
  <si>
    <t>1071306540</t>
  </si>
  <si>
    <t>"základ pro bránu B1 x poměr vyztužení 40kg/m3"2,5*1,2*0,04</t>
  </si>
  <si>
    <t>310001101</t>
  </si>
  <si>
    <t>Vytvoření prostupů průřezu do 0,02 m2 v monolitických betonových zdech tl do 0,5 m osazením trub, dílců nebo tvarovek do bednění</t>
  </si>
  <si>
    <t>1313458572</t>
  </si>
  <si>
    <t>"délka podezdívky / 8m po kterých má být otvor pro odvod vody"8</t>
  </si>
  <si>
    <t>511305885</t>
  </si>
  <si>
    <t>8*0,25</t>
  </si>
  <si>
    <t>311351911</t>
  </si>
  <si>
    <t>Příplatek k cenám bednění nosných nadzákladových zdí za pohledový beton</t>
  </si>
  <si>
    <t>1061265451</t>
  </si>
  <si>
    <t>"plocha bednění podezdívky"(1,1+1,1)*64+(0,25)*1,1</t>
  </si>
  <si>
    <t>338171113</t>
  </si>
  <si>
    <t>Osazování sloupků a vzpěr plotových ocelových v do 2 m se zabetonováním</t>
  </si>
  <si>
    <t>517057751</t>
  </si>
  <si>
    <t>"sloupky oplocení PL1"30</t>
  </si>
  <si>
    <t>"vzpěry oplocení PL1"14</t>
  </si>
  <si>
    <t>"sloupky oplocení PL2"4</t>
  </si>
  <si>
    <t>"sloupky branek B2 a B3 (sloupky jsou součástí dodávky branek)"4*2</t>
  </si>
  <si>
    <t>55342263</t>
  </si>
  <si>
    <t>sloupek plotový koncový Pz a komaxitový 2500/48x1,5mm</t>
  </si>
  <si>
    <t>-1406421921</t>
  </si>
  <si>
    <t>59231130</t>
  </si>
  <si>
    <t>sloupek řadový plotový pro drátěné pletivo 140x140x1450mm</t>
  </si>
  <si>
    <t>618561332</t>
  </si>
  <si>
    <t>55342190</t>
  </si>
  <si>
    <t>plotová profilovaná vzpěra D 40-50mm dl 2,0-2,5m bez hlavy a objímky pro svařované pletivo v návinu povrchová úprava Pz a komaxit</t>
  </si>
  <si>
    <t>1571921078</t>
  </si>
  <si>
    <t>55342202</t>
  </si>
  <si>
    <t>objímka pro uchycení vzpěry na sloupek D 40-50mm</t>
  </si>
  <si>
    <t>-1887155606</t>
  </si>
  <si>
    <t>338171115</t>
  </si>
  <si>
    <t>Osazování sloupků a vzpěr plotových ocelových v do 2 m ukotvením k pevnému podkladu</t>
  </si>
  <si>
    <t>-725617372</t>
  </si>
  <si>
    <t>"sloupky oplocení PL3"26</t>
  </si>
  <si>
    <t>55342260</t>
  </si>
  <si>
    <t>sloupek plotový koncový Pz a komaxitový 2000/48x1,5mm</t>
  </si>
  <si>
    <t>637107572</t>
  </si>
  <si>
    <t>55342189</t>
  </si>
  <si>
    <t>plotová profilovaná vzpěra D 30-40mm dl 2,0-2,5m bez hlavy a objímky pro svařované pletivo v návinu povrchová úprava Pz a komaxit</t>
  </si>
  <si>
    <t>-1430614545</t>
  </si>
  <si>
    <t>"vzpěry oplocení PL3"6</t>
  </si>
  <si>
    <t>1036724429</t>
  </si>
  <si>
    <t>55342163</t>
  </si>
  <si>
    <t>nasazovací patka pod sloupek pro svařované panely profilovaný oválný 50x70mm</t>
  </si>
  <si>
    <t>-1849372370</t>
  </si>
  <si>
    <t>55342163.1</t>
  </si>
  <si>
    <t xml:space="preserve">patka pro vzpěry ( pro montáž na podezdívku ) </t>
  </si>
  <si>
    <t>-275412078</t>
  </si>
  <si>
    <t>348101210</t>
  </si>
  <si>
    <t>Osazení vrat nebo vrátek k oplocení na ocelové sloupky pl do 2 m2</t>
  </si>
  <si>
    <t>-1168275376</t>
  </si>
  <si>
    <t>"branka B2"3</t>
  </si>
  <si>
    <t>"branka B3"2</t>
  </si>
  <si>
    <t>55342320</t>
  </si>
  <si>
    <t>branka vchodová kovová 1200x940mm</t>
  </si>
  <si>
    <t>652046017</t>
  </si>
  <si>
    <t>55342320.1</t>
  </si>
  <si>
    <t>branka vchodová kovová 3D panel 1000x1800 mm (B2)</t>
  </si>
  <si>
    <t>-134728738</t>
  </si>
  <si>
    <t>348172116</t>
  </si>
  <si>
    <t>Montáž vjezdových bran samonosných jednokřídlových pl přes 9 m2 do 12 m2</t>
  </si>
  <si>
    <t>1975964157</t>
  </si>
  <si>
    <t>"brána B1"1</t>
  </si>
  <si>
    <t>348921121</t>
  </si>
  <si>
    <t>Zdění plotových zídek z betonových tvárnic</t>
  </si>
  <si>
    <t>-1929794210</t>
  </si>
  <si>
    <t>"objem podezdívky"(0,4*0,2)*41,8</t>
  </si>
  <si>
    <t>59235035</t>
  </si>
  <si>
    <t>stříška sloupková betonová šedá 500x300x60mm</t>
  </si>
  <si>
    <t>1225442696</t>
  </si>
  <si>
    <t>41,8/0,5</t>
  </si>
  <si>
    <t>59233002</t>
  </si>
  <si>
    <t>tvarovka plotová z vibrolisovaného betonu 400x200x200mm přírodní</t>
  </si>
  <si>
    <t>-546915457</t>
  </si>
  <si>
    <t>41,8/0,4</t>
  </si>
  <si>
    <t>348R1</t>
  </si>
  <si>
    <t>Zprovoznění, vyregulování a zprovoznění komunikačního zařízení vjezdové brány</t>
  </si>
  <si>
    <t>185538664</t>
  </si>
  <si>
    <t>953941621</t>
  </si>
  <si>
    <t>Osazování konzol ve zdivu betonovém</t>
  </si>
  <si>
    <t>-1458157123</t>
  </si>
  <si>
    <t>"osazování patic základové brány ( je součást dodávky brány samonosní)"2</t>
  </si>
  <si>
    <t>55341607</t>
  </si>
  <si>
    <t>brána pojezdová s výplní ze svislých ocelových Pz profilů přes 9 do 12m2</t>
  </si>
  <si>
    <t>-629923616</t>
  </si>
  <si>
    <t>"brána B1"1*(7*1,7)</t>
  </si>
  <si>
    <t>55342054</t>
  </si>
  <si>
    <t>hřeben vodící pro pojezdovou bránu š přes 5m</t>
  </si>
  <si>
    <t>1145750165</t>
  </si>
  <si>
    <t>"brána B1"7</t>
  </si>
  <si>
    <t>55343203</t>
  </si>
  <si>
    <t>sloup dorazový pro pojezdovou bránu v do 2,0m</t>
  </si>
  <si>
    <t>1575919615</t>
  </si>
  <si>
    <t>59231517</t>
  </si>
  <si>
    <t>doraz zámku na výšku tvarovky 190mm zinkochromát</t>
  </si>
  <si>
    <t>200155629</t>
  </si>
  <si>
    <t>59231516</t>
  </si>
  <si>
    <t>pant na vrátka Pz dl 350mm v 60mm</t>
  </si>
  <si>
    <t>1205381326</t>
  </si>
  <si>
    <t>348172911</t>
  </si>
  <si>
    <t>Montáž pohonu pro bránu</t>
  </si>
  <si>
    <t>735427591</t>
  </si>
  <si>
    <t>36652002</t>
  </si>
  <si>
    <t>pohon pro pojezdovou branu přes 4,5m</t>
  </si>
  <si>
    <t>908398337</t>
  </si>
  <si>
    <t>55345886</t>
  </si>
  <si>
    <t>příslušenství garážových vrat dálkové ovládání 4 kanály</t>
  </si>
  <si>
    <t>1091092900</t>
  </si>
  <si>
    <t>"brána B1"5</t>
  </si>
  <si>
    <t>40467098</t>
  </si>
  <si>
    <t>ovládání dálkové, čtyřtlačítko, bezdrátové, pro nastavení čtyř funkcí</t>
  </si>
  <si>
    <t>1264307044</t>
  </si>
  <si>
    <t>348401130</t>
  </si>
  <si>
    <t>Montáž oplocení ze strojového pletiva s napínacími dráty v přes 1,6 do 2,0 m</t>
  </si>
  <si>
    <t>-1970702539</t>
  </si>
  <si>
    <t>"délka oplocení PL1"103,4</t>
  </si>
  <si>
    <t>"délka oplocení PL3"41,8</t>
  </si>
  <si>
    <t>31327514</t>
  </si>
  <si>
    <t>pletivo drátěné plastifikované se čtvercovými oky 55/2,5mm v 1800mm</t>
  </si>
  <si>
    <t>2001704736</t>
  </si>
  <si>
    <t>145,2 * 1,05 " Přepočtené koeficientem množství</t>
  </si>
  <si>
    <t>15619200</t>
  </si>
  <si>
    <t>drát poplastovaný kruhový vázací 1,1/1,5mm</t>
  </si>
  <si>
    <t>825126856</t>
  </si>
  <si>
    <t>31324827</t>
  </si>
  <si>
    <t>napínák na drát větších průměrů montovaných na bavolet povrchová úprava žár. zinek</t>
  </si>
  <si>
    <t>846502903</t>
  </si>
  <si>
    <t>"napínáky oplocení PL1"40</t>
  </si>
  <si>
    <t>"napínáky oplocení PL3"20</t>
  </si>
  <si>
    <t>348501114</t>
  </si>
  <si>
    <t>Osazení oplocení z dřevoplastu výšky do 1 m</t>
  </si>
  <si>
    <t>-1868821659</t>
  </si>
  <si>
    <t>"délka oplocení PL2"1,6+1</t>
  </si>
  <si>
    <t>15945000</t>
  </si>
  <si>
    <t>pole plotové s Al tahokovem vč. povrchové úpravy</t>
  </si>
  <si>
    <t>-663807406</t>
  </si>
  <si>
    <t>"délka oplocení PL2"(1,6+1)*1</t>
  </si>
  <si>
    <t>15945001</t>
  </si>
  <si>
    <t>branka plotová jednokřídlá Al s tahokovem 1000x2000mm</t>
  </si>
  <si>
    <t>976397159</t>
  </si>
  <si>
    <t>665246479</t>
  </si>
  <si>
    <t>"počet dilatací podezdívky x plocha zdi v řezu" 4*(1,1*0,25)</t>
  </si>
  <si>
    <t>953241112</t>
  </si>
  <si>
    <t>Osazení smykových dilatačních trnů D 22 mm pro nižší zatížení nerez nebo pozink bez pouzdra</t>
  </si>
  <si>
    <t>-1048421630</t>
  </si>
  <si>
    <t>"počet dilatací podezdívky x 2 trny" 4*2</t>
  </si>
  <si>
    <t>54879303</t>
  </si>
  <si>
    <t>trn pro přenos smykové síly u dilatačních spár pro nižší zatížení nerez bez pouzdra D 22mm</t>
  </si>
  <si>
    <t>-1383592139</t>
  </si>
  <si>
    <t>-919173939</t>
  </si>
  <si>
    <t>998232110</t>
  </si>
  <si>
    <t>Přesun hmot pro oplocení zděné z cihel nebo tvárnic v do 3 m</t>
  </si>
  <si>
    <t>175046816</t>
  </si>
  <si>
    <t>711192201</t>
  </si>
  <si>
    <t>Provedení izolace proti zemní vlhkosti hydroizolační stěrkou svislé na betonu, 2 vrstvy</t>
  </si>
  <si>
    <t>5532167</t>
  </si>
  <si>
    <t>"Hydroizolace vrcholu a lehce pod okraje základu pod bránu"2,5+0,5</t>
  </si>
  <si>
    <t>58581002</t>
  </si>
  <si>
    <t>stěrka cementová rychletuhnoucí pro izolace stěn ve styku se zeminou</t>
  </si>
  <si>
    <t>931210727</t>
  </si>
  <si>
    <t>998711111</t>
  </si>
  <si>
    <t>Přesun hmot tonážní pro izolace proti vodě, vlhkosti a plynům s omezením mechanizace v objektech v do 6 m</t>
  </si>
  <si>
    <t>859125058</t>
  </si>
  <si>
    <t>SO 05 - sadové úpravy</t>
  </si>
  <si>
    <t xml:space="preserve">    997 - Přesun sutě</t>
  </si>
  <si>
    <t>111111136</t>
  </si>
  <si>
    <t>Pletí záhonu kombinované při středním zaplevelení v zemině středně obdělávatelné</t>
  </si>
  <si>
    <t>ar</t>
  </si>
  <si>
    <t>-1208300920</t>
  </si>
  <si>
    <t>"plocha 100 m2 = 1 ar" 1</t>
  </si>
  <si>
    <t>112251103</t>
  </si>
  <si>
    <t>Odstranění pařezů průměru přes 500 do 700 mm</t>
  </si>
  <si>
    <t>1616268309</t>
  </si>
  <si>
    <t>"viz výkres C.4 - situace sadových úprav"</t>
  </si>
  <si>
    <t>"14 -Javor mleč 59 cm"1</t>
  </si>
  <si>
    <t>112251104</t>
  </si>
  <si>
    <t>Odstranění pařezů průměru přes 700 do 900 mm</t>
  </si>
  <si>
    <t>-368361601</t>
  </si>
  <si>
    <t>112251105</t>
  </si>
  <si>
    <t>Odstranění pařezů průměru přes 900 do 1100 mm</t>
  </si>
  <si>
    <t>1762383070</t>
  </si>
  <si>
    <t>112251107</t>
  </si>
  <si>
    <t>Odstranění pařezů průměru přes 1100 do 1300 mm</t>
  </si>
  <si>
    <t>518592768</t>
  </si>
  <si>
    <t>112251108</t>
  </si>
  <si>
    <t>Odstranění pařezů průměru přes 1300 do 1500 mm</t>
  </si>
  <si>
    <t>1599770128</t>
  </si>
  <si>
    <t>112251108R</t>
  </si>
  <si>
    <t>Odstranění pařezů D přes 1500 do 2000 mm</t>
  </si>
  <si>
    <t>R - položka</t>
  </si>
  <si>
    <t>156173245</t>
  </si>
  <si>
    <t>112251108R2</t>
  </si>
  <si>
    <t>Odstranění pařezů D přes 2000 do 3000 mm</t>
  </si>
  <si>
    <t>1795791382</t>
  </si>
  <si>
    <t>112251221</t>
  </si>
  <si>
    <t>Odstranění pařezů rovině nebo na svahu do 1:5 odfrézováním hl přes 0,2 do 0,5 m</t>
  </si>
  <si>
    <t>-1000225181</t>
  </si>
  <si>
    <t>"odstranění shnilých pařezů" (0,25*0,25*Pi)*16</t>
  </si>
  <si>
    <t>16220-R</t>
  </si>
  <si>
    <t>Vodorovné přemístění pařezů vč. odvozu na skládku</t>
  </si>
  <si>
    <t>-581948404</t>
  </si>
  <si>
    <t>174251203</t>
  </si>
  <si>
    <t>Zásyp jam po pařezech D pařezů přes 500 do 700 mm strojně</t>
  </si>
  <si>
    <t>158294799</t>
  </si>
  <si>
    <t>174251204</t>
  </si>
  <si>
    <t>Zásyp jam po pařezech D pařezů přes 700 do 900 mm strojně</t>
  </si>
  <si>
    <t>-684590738</t>
  </si>
  <si>
    <t>174251205</t>
  </si>
  <si>
    <t>Zásyp jam po pařezech D pařezů přes 900 do 1100 mm strojně</t>
  </si>
  <si>
    <t>1003238813</t>
  </si>
  <si>
    <t>174251206</t>
  </si>
  <si>
    <t>Zásyp jam po pařezech D pařezů přes 1100 do 1300 mm strojně</t>
  </si>
  <si>
    <t>336643345</t>
  </si>
  <si>
    <t>174251207</t>
  </si>
  <si>
    <t>Zásyp jam po pařezech D pařezů přes 1300 do 1500 mm strojně</t>
  </si>
  <si>
    <t>-2005150447</t>
  </si>
  <si>
    <t>174251207R</t>
  </si>
  <si>
    <t>Zásyp jam po pařezech D pařezů přes 1500 do 2000 mm strojně</t>
  </si>
  <si>
    <t>198068578</t>
  </si>
  <si>
    <t>2+1</t>
  </si>
  <si>
    <t>174251207R2</t>
  </si>
  <si>
    <t>Zásyp jam po pařezech D pařezů přes 3000 do 3500 mm strojně</t>
  </si>
  <si>
    <t>1278389739</t>
  </si>
  <si>
    <t>181451132</t>
  </si>
  <si>
    <t>Založení parkového trávníku výsevem pl přes 1000 m2 ve svahu přes 1:5 do 1:2</t>
  </si>
  <si>
    <t>324874348</t>
  </si>
  <si>
    <t>"nová zeleň"894,7</t>
  </si>
  <si>
    <t>"původní zeleň oprava"855,5*0,5</t>
  </si>
  <si>
    <t>00572410</t>
  </si>
  <si>
    <t>osivo směs travní parková</t>
  </si>
  <si>
    <t>-1433036467</t>
  </si>
  <si>
    <t>1292,45 * 0,035 " Přepočtené koeficientem množství</t>
  </si>
  <si>
    <t>182351133</t>
  </si>
  <si>
    <t>Rozprostření ornice pl přes 500 m2 ve svahu přes 1:5 tl vrstvy do 200 mm strojně</t>
  </si>
  <si>
    <t>469197133</t>
  </si>
  <si>
    <t>183101321</t>
  </si>
  <si>
    <t>Jamky pro výsadbu s výměnou 100 % půdy zeminy skupiny 1 až 4 obj přes 0,4 do 1 m3 v rovině a svahu do 1:5</t>
  </si>
  <si>
    <t>-1513750074</t>
  </si>
  <si>
    <t>10321100</t>
  </si>
  <si>
    <t>zahradní substrát pro výsadbu VL</t>
  </si>
  <si>
    <t>-92049955</t>
  </si>
  <si>
    <t>23*1</t>
  </si>
  <si>
    <t>184102114</t>
  </si>
  <si>
    <t>Výsadba dřeviny s balem D přes 0,4 do 0,5 m do jamky se zalitím v rovině a svahu do 1:5</t>
  </si>
  <si>
    <t>-1041289993</t>
  </si>
  <si>
    <t>"Jedle Kavkazká - pozemek 935/1" 9</t>
  </si>
  <si>
    <t>"Jedle Kavkazká - pozemek 944/2" 3</t>
  </si>
  <si>
    <t>"Borovice černá - pozemek 935/1" 5</t>
  </si>
  <si>
    <t>"Borovice černá - pozemek 944/2" 1</t>
  </si>
  <si>
    <t>"Listnaté stromy" 5</t>
  </si>
  <si>
    <t>02660R</t>
  </si>
  <si>
    <t>jedle kavkazská/Abies nordmanniana/125-150cm</t>
  </si>
  <si>
    <t>377863322</t>
  </si>
  <si>
    <t>02660-R</t>
  </si>
  <si>
    <t>borovice černá /Pinus nigra/ 125-150cm</t>
  </si>
  <si>
    <t>-1685190932</t>
  </si>
  <si>
    <t>026R</t>
  </si>
  <si>
    <t>Listnaté stromy</t>
  </si>
  <si>
    <t>818925332</t>
  </si>
  <si>
    <t>184103811</t>
  </si>
  <si>
    <t>Výsadba keřů se zřízením zářezů ve svahu přes 1:5 do 1:2 vzdálenost zářezů do 1 m</t>
  </si>
  <si>
    <t>1555470430</t>
  </si>
  <si>
    <t>(240+85)*0,5+100</t>
  </si>
  <si>
    <t>02650-R</t>
  </si>
  <si>
    <t>Skalník vrbolistý/cotoneaster salicifolius/6 rostlin na 1 metr</t>
  </si>
  <si>
    <t>-1599625449</t>
  </si>
  <si>
    <t>02650442</t>
  </si>
  <si>
    <t>habr obecný /Carpinus betulus/ 80-125cm</t>
  </si>
  <si>
    <t>-1405085749</t>
  </si>
  <si>
    <t>02640R</t>
  </si>
  <si>
    <t>Tavolník van Houtteův /Spirea x vanhouttei/2 rostliny na 1 metr</t>
  </si>
  <si>
    <t>-512559218</t>
  </si>
  <si>
    <t>184215132</t>
  </si>
  <si>
    <t>Ukotvení kmene dřevin v rovině nebo na svahu do 1:5 třemi kůly D do 0,1 m dl přes 1 do 2 m</t>
  </si>
  <si>
    <t>-1353777062</t>
  </si>
  <si>
    <t>60591253</t>
  </si>
  <si>
    <t>kůl vyvazovací dřevěný impregnovaný D 8cm dl 2m</t>
  </si>
  <si>
    <t>-721586487</t>
  </si>
  <si>
    <t>23*3</t>
  </si>
  <si>
    <t>184801122</t>
  </si>
  <si>
    <t>Ošetřování vysazených dřevin solitérních ve svahu přes 1:5 do 1:2</t>
  </si>
  <si>
    <t>838801845</t>
  </si>
  <si>
    <t>184812127</t>
  </si>
  <si>
    <t>Aplikace ochranných prostředků ve výsadbách rostlin na záhonu bodovou aplikací na svahu přes 1:5 do 1:2</t>
  </si>
  <si>
    <t>-761583213</t>
  </si>
  <si>
    <t>25234001</t>
  </si>
  <si>
    <t>herbicid totální systémový neselektivní</t>
  </si>
  <si>
    <t>1622427312</t>
  </si>
  <si>
    <t>23*0,01 "Přepočtené koeficientem množství</t>
  </si>
  <si>
    <t>184911311</t>
  </si>
  <si>
    <t>Položení mulčovací textilie v rovině a svahu do 1:5</t>
  </si>
  <si>
    <t>-1120007910</t>
  </si>
  <si>
    <t>618940-R</t>
  </si>
  <si>
    <t>Kokosová rohož zpevněná polypropylenovou síťovinou</t>
  </si>
  <si>
    <t>-1498841880</t>
  </si>
  <si>
    <t>184911432</t>
  </si>
  <si>
    <t>Mulčování rostlin kůrou tl přes 0,1 do 0,15 m ve svahu přes 1:5 do 1:2</t>
  </si>
  <si>
    <t>-1699043091</t>
  </si>
  <si>
    <t>10391100</t>
  </si>
  <si>
    <t>kůra mulčovací VL</t>
  </si>
  <si>
    <t>-1957709683</t>
  </si>
  <si>
    <t>23*0,153 "Přepočtené koeficientem množství</t>
  </si>
  <si>
    <t>185803112</t>
  </si>
  <si>
    <t>Ošetření trávníku shrabáním ve svahu přes 1:5 do 1:2</t>
  </si>
  <si>
    <t>1423905105</t>
  </si>
  <si>
    <t>185851121</t>
  </si>
  <si>
    <t>Dovoz vody pro zálivku rostlin za vzdálenost do 1000 m</t>
  </si>
  <si>
    <t>-712612944</t>
  </si>
  <si>
    <t>997</t>
  </si>
  <si>
    <t>Přesun sutě</t>
  </si>
  <si>
    <t>997013811</t>
  </si>
  <si>
    <t>Poplatek za uložení na skládce (skládkovné) stavebního odpadu dřevěného kód odpadu 17 02 01</t>
  </si>
  <si>
    <t>-671154275</t>
  </si>
  <si>
    <t>"Skládkovné pro kořeny vytrhnané z okolí s průměrnou váhou 0,25 tuny na kus"23*0,25</t>
  </si>
  <si>
    <t>998231411</t>
  </si>
  <si>
    <t>Ruční přesun hmot pro sadovnické a krajinářské úpravy do 100 m</t>
  </si>
  <si>
    <t>-907243486</t>
  </si>
  <si>
    <t>IO 01 - kanalizační přípojka</t>
  </si>
  <si>
    <t xml:space="preserve">    8 - Trubní vedení</t>
  </si>
  <si>
    <t>1471180048</t>
  </si>
  <si>
    <t>SITUACE STAVBY</t>
  </si>
  <si>
    <t>IO 01 Kanalizační přípojka</t>
  </si>
  <si>
    <t>PODÉLNÝ PROFIL - KANALIZAČNÍ PŘÍPOJKA</t>
  </si>
  <si>
    <t>"výkop pro RŠ 2"1*1*1,5</t>
  </si>
  <si>
    <t>"výkop pro RŠ 1"1,5*1,5*2,5</t>
  </si>
  <si>
    <t>563058574</t>
  </si>
  <si>
    <t>"od budovy po šachtu RŠ2"0,95*1,3*0,8</t>
  </si>
  <si>
    <t>"od RŠ2 po RŠ1"25,12*(1,3+2,15)/2*0,8</t>
  </si>
  <si>
    <t>"Od RŠ1 po stávající RŠ"10*(2,46+3,6)/2*0,8</t>
  </si>
  <si>
    <t>"od RŠ2 po RŠ1 - rozšíření výkopu pod úhlem 60° - 20%"30,526*0,2</t>
  </si>
  <si>
    <t xml:space="preserve"> "od RŠ1 po stávající RŠ - rozšíření výkopu pod úhlem 60° - 50%"23,04*0,5</t>
  </si>
  <si>
    <t>-641783423</t>
  </si>
  <si>
    <t>"objem zásypy a obsypy - odvoz na meziskládku"14,786</t>
  </si>
  <si>
    <t>298970982</t>
  </si>
  <si>
    <t>"objem zásypy a obsypy"14,786</t>
  </si>
  <si>
    <t>413492312</t>
  </si>
  <si>
    <t>"objem zásypy a obsypy"14,786*5</t>
  </si>
  <si>
    <t>-889048577</t>
  </si>
  <si>
    <t>-1782091557</t>
  </si>
  <si>
    <t>14,786 * 2,2 " Přepočtené koeficientem množství</t>
  </si>
  <si>
    <t>-261798311</t>
  </si>
  <si>
    <t>174251101</t>
  </si>
  <si>
    <t>Zásyp jam, šachet rýh nebo kolem objektů sypaninou bez zhutnění</t>
  </si>
  <si>
    <t>-1059544345</t>
  </si>
  <si>
    <t>"zásypy a obsypy"-14,786</t>
  </si>
  <si>
    <t>1003701193</t>
  </si>
  <si>
    <t>"od budovy po šachtu RŠ2"0,95*0,8*0,46</t>
  </si>
  <si>
    <t>"od RŠ2 po RŠ1"25,12*0,8*0,46</t>
  </si>
  <si>
    <t>"Od RŠ1 po stávající RŠ"10*0,8*0,46</t>
  </si>
  <si>
    <t>58337308</t>
  </si>
  <si>
    <t>štěrkopísek frakce 0/2</t>
  </si>
  <si>
    <t>835968423</t>
  </si>
  <si>
    <t>13,274 * 2 " Přepočtené koeficientem množství</t>
  </si>
  <si>
    <t>1110676440</t>
  </si>
  <si>
    <t>"od budovy po šachtu RŠ2"0,95*0,1*0,8</t>
  </si>
  <si>
    <t>"od RŠ2 po RŠ1"22,12*0,1*0,8</t>
  </si>
  <si>
    <t>"Od RŠ1 po stávající RŠ"10*0,1*0,8</t>
  </si>
  <si>
    <t>Trubní vedení</t>
  </si>
  <si>
    <t>871313122</t>
  </si>
  <si>
    <t>Montáž kanalizačního potrubí hladkého plnostěnného SN 10 z PVC-U DN 160</t>
  </si>
  <si>
    <t>202916682</t>
  </si>
  <si>
    <t>"od budovy po šachtu RŠ2"0,95</t>
  </si>
  <si>
    <t>"od RŠ2 po RŠ1"22,12</t>
  </si>
  <si>
    <t>"Od RŠ1 po stávající RŠ"10</t>
  </si>
  <si>
    <t>28611175</t>
  </si>
  <si>
    <t>trubka kanalizační PVC-U plnostěnná jednovrstvá DN 160x6000mm SN10</t>
  </si>
  <si>
    <t>-945462636</t>
  </si>
  <si>
    <t>4*6</t>
  </si>
  <si>
    <t>24 * 1,03 " Přepočtené koeficientem množství</t>
  </si>
  <si>
    <t>28611174</t>
  </si>
  <si>
    <t>trubka kanalizační PVC-U plnostěnná jednovrstvá DN 160x3000mm SN10</t>
  </si>
  <si>
    <t>1211590932</t>
  </si>
  <si>
    <t>2*3</t>
  </si>
  <si>
    <t>6 * 1,03 " Přepočtené koeficientem množství</t>
  </si>
  <si>
    <t>28611173</t>
  </si>
  <si>
    <t>trubka kanalizační PVC-U plnostěnná jednovrstvá DN 160x1000mm SN10</t>
  </si>
  <si>
    <t>860792716</t>
  </si>
  <si>
    <t>1*1</t>
  </si>
  <si>
    <t>2*1</t>
  </si>
  <si>
    <t>4 * 1,03 " Přepočtené koeficientem množství</t>
  </si>
  <si>
    <t>892351111</t>
  </si>
  <si>
    <t>Tlaková zkouška vodou potrubí DN 150 nebo 200</t>
  </si>
  <si>
    <t>1233127020</t>
  </si>
  <si>
    <t>894812311</t>
  </si>
  <si>
    <t>Revizní a čistící šachta z PP typ DN 600/160 šachtové dno průtočné</t>
  </si>
  <si>
    <t>949827937</t>
  </si>
  <si>
    <t>"výkop pro RŠ 1"1</t>
  </si>
  <si>
    <t>894812312</t>
  </si>
  <si>
    <t>Revizní a čistící šachta z PP typ DN 600/160 šachtové dno průtočné 30°, 60°, 90°</t>
  </si>
  <si>
    <t>1699134042</t>
  </si>
  <si>
    <t>"výkop pro RŠ 2"1</t>
  </si>
  <si>
    <t>894812331</t>
  </si>
  <si>
    <t>Revizní a čistící šachta z PP DN 600 šachtová roura korugovaná světlé hloubky 1000 mm</t>
  </si>
  <si>
    <t>1173942272</t>
  </si>
  <si>
    <t>894812332</t>
  </si>
  <si>
    <t>Revizní a čistící šachta z PP DN 600 šachtová roura korugovaná světlé hloubky 2000 mm</t>
  </si>
  <si>
    <t>-1832813000</t>
  </si>
  <si>
    <t>894812339</t>
  </si>
  <si>
    <t>Příplatek k rourám revizní a čistící šachty z PP DN 600 za uříznutí šachtové roury</t>
  </si>
  <si>
    <t>-1430679869</t>
  </si>
  <si>
    <t>"výkop pro RŠ 1 a RŠ 2"1+1</t>
  </si>
  <si>
    <t>894812354</t>
  </si>
  <si>
    <t>Revizní a čistící šachta z PP DN 600 poklop litinový pro třídu zatížení A15 s plastovým konusem</t>
  </si>
  <si>
    <t>-321215113</t>
  </si>
  <si>
    <t>894R</t>
  </si>
  <si>
    <t>Napojení na stávající šachtu RŠ pomocí spojky "IN SITU"</t>
  </si>
  <si>
    <t>418229943</t>
  </si>
  <si>
    <t>"napojení na stávající šachtu RŠ"1</t>
  </si>
  <si>
    <t>WVN.IF261500W</t>
  </si>
  <si>
    <t>SPOJKA "IN SITU" 160</t>
  </si>
  <si>
    <t>1812426936</t>
  </si>
  <si>
    <t>899722111</t>
  </si>
  <si>
    <t>Krytí potrubí z plastů výstražnou fólií z PVC do 20 cm</t>
  </si>
  <si>
    <t>995656272</t>
  </si>
  <si>
    <t>998276101</t>
  </si>
  <si>
    <t>Přesun hmot pro trubní vedení z trub z plastických hmot otevřený výkop</t>
  </si>
  <si>
    <t>-1190697465</t>
  </si>
  <si>
    <t>IO 02 - vodovodní přípojka</t>
  </si>
  <si>
    <t>VRN - Vedlejší rozpočtové náklady</t>
  </si>
  <si>
    <t xml:space="preserve">    VRN9 - Ostatní náklady</t>
  </si>
  <si>
    <t>404793114</t>
  </si>
  <si>
    <t>IO.02.3 Koordinační situace</t>
  </si>
  <si>
    <t>IO.02.4 Schématický řez</t>
  </si>
  <si>
    <t>"Hloubení pro vodovodní přípojku"24*0,4*1,2</t>
  </si>
  <si>
    <t>735570913</t>
  </si>
  <si>
    <t>"Výkop"11,52</t>
  </si>
  <si>
    <t>"zásyp"-7,075</t>
  </si>
  <si>
    <t>-1332629160</t>
  </si>
  <si>
    <t>1362716123</t>
  </si>
  <si>
    <t>4,445*5</t>
  </si>
  <si>
    <t>-1148591522</t>
  </si>
  <si>
    <t>794811412</t>
  </si>
  <si>
    <t>4,445 * 2,2 " Přepočtené koeficientem množství</t>
  </si>
  <si>
    <t>2146509411</t>
  </si>
  <si>
    <t>880630366</t>
  </si>
  <si>
    <t>"obsyp pískem pro vodovodní přípojku"-24*0,4*0,363</t>
  </si>
  <si>
    <t>"lože z písku pro vodovodní přípojku"-24*0,4*0,1</t>
  </si>
  <si>
    <t>240269091</t>
  </si>
  <si>
    <t>"obsyp pískem pro vodovodní přípojku"24*0,4*0,363</t>
  </si>
  <si>
    <t>2041448898</t>
  </si>
  <si>
    <t>3,485 * 2 " Přepočtené koeficientem množství</t>
  </si>
  <si>
    <t>224313431R</t>
  </si>
  <si>
    <t>Utěsnění vrtu kolem potrubí těsnicím prvkem</t>
  </si>
  <si>
    <t>-900705954</t>
  </si>
  <si>
    <t>-1525113449</t>
  </si>
  <si>
    <t>"lože z písku pro vodovodní přípojku"24*0,4*0,1</t>
  </si>
  <si>
    <t>871211141</t>
  </si>
  <si>
    <t>Montáž potrubí z PE100 RC SDR 11 otevřený výkop svařovaných na tupo d 63 x 5,8 mm</t>
  </si>
  <si>
    <t>1220031257</t>
  </si>
  <si>
    <t>"délka potrubí v kolektoru"3</t>
  </si>
  <si>
    <t>"délka potrubí v terénu"24</t>
  </si>
  <si>
    <t>28613503</t>
  </si>
  <si>
    <t>potrubí vodovodní dvouvrstvé PE100 RC SDR11 63x5,8mm</t>
  </si>
  <si>
    <t>-1638999027</t>
  </si>
  <si>
    <t>27 * 1,015 " Přepočtené koeficientem množství</t>
  </si>
  <si>
    <t>877251127</t>
  </si>
  <si>
    <t>Montáž elektro navrtávacích T-kusů ventil a 360° otočná odbočka na vodovodním potrubí z PE trub d 110/63</t>
  </si>
  <si>
    <t>1163085989</t>
  </si>
  <si>
    <t>28614051</t>
  </si>
  <si>
    <t>tvarovka T-kus navrtávací s ventilem, s odbočkou 360° D 110-63mm</t>
  </si>
  <si>
    <t>-153564227</t>
  </si>
  <si>
    <t>892241111</t>
  </si>
  <si>
    <t>Tlaková zkouška vodou potrubí DN do 80</t>
  </si>
  <si>
    <t>-1166362239</t>
  </si>
  <si>
    <t>-587389330</t>
  </si>
  <si>
    <t>"délka potrubí"24</t>
  </si>
  <si>
    <t>977151116</t>
  </si>
  <si>
    <t>Jádrové vrty diamantovými korunkami do stavebních materiálů D přes 70 do 80 mm</t>
  </si>
  <si>
    <t>1379067525</t>
  </si>
  <si>
    <t>"Jádrový vrt do kolektoru"1*0,5</t>
  </si>
  <si>
    <t>501252825</t>
  </si>
  <si>
    <t>VRN9</t>
  </si>
  <si>
    <t>Ostatní náklady</t>
  </si>
  <si>
    <t>091003000.R</t>
  </si>
  <si>
    <t>Ostatní náklady - další náklady pro napojení do systému v kolektoru</t>
  </si>
  <si>
    <t>1024</t>
  </si>
  <si>
    <t>1373433115</t>
  </si>
  <si>
    <t>IO 03 - dešťová kanalizace</t>
  </si>
  <si>
    <t>1134948857</t>
  </si>
  <si>
    <t>PODÉLNÝ PROFIL - DEŠŤOVÁ KANALIZACE</t>
  </si>
  <si>
    <t>VZOROVÝ PŘÍČNÝ ŘEZ KANALIZACÍ</t>
  </si>
  <si>
    <t>"výkop pro šachty pro trativod v zelených plochách mimo zpevněné plochy"1*(1*1*1)</t>
  </si>
  <si>
    <t>"Výkop jámy pro vsakovací jímku (vsak)"1*1*1,2</t>
  </si>
  <si>
    <t>"výkop pro revizní šachty RŠ"1*(1*1*1,1)+1*(1*1*1,8)</t>
  </si>
  <si>
    <t>2034199156</t>
  </si>
  <si>
    <t>"výkop pro trativod v zelených plochách mimo zpevněné plochy"(24,+9,6+2+1,2+3)*(1,2*0,5)</t>
  </si>
  <si>
    <t>"Od budovy po RŠ4"1,7*1,1*0,8</t>
  </si>
  <si>
    <t>"OD RŠ4 po RŠ 3"15,54*(1,1+1,8)/2*(0,8)</t>
  </si>
  <si>
    <t>"OD RŠ3 po stávající RŠ"14*(1,8+3,2)/2*0,8</t>
  </si>
  <si>
    <t>"rozšíření o sklon výkopku 60° - 20%"18,026*0,2</t>
  </si>
  <si>
    <t>"rozšíření o sklon výkopku 60° - 50%"28*0,5</t>
  </si>
  <si>
    <t>-871816566</t>
  </si>
  <si>
    <t>"odvoz zbylého výkopku na mezideponii"</t>
  </si>
  <si>
    <t>89,007-39,991</t>
  </si>
  <si>
    <t>-1360343961</t>
  </si>
  <si>
    <t>"odvoz zbylého výkopku na skládku"</t>
  </si>
  <si>
    <t>(89,007-39,991)</t>
  </si>
  <si>
    <t>-810217017</t>
  </si>
  <si>
    <t>(89,007-39,991)*5</t>
  </si>
  <si>
    <t>-547845356</t>
  </si>
  <si>
    <t>152637576</t>
  </si>
  <si>
    <t>49,016 * 2,2 " Přepočtené koeficientem množství</t>
  </si>
  <si>
    <t>1554762888</t>
  </si>
  <si>
    <t>-1832724025</t>
  </si>
  <si>
    <t>"zásyp výkopku vytěženou zeminou"89,007-18,01-11,497-2,499-18,01</t>
  </si>
  <si>
    <t>"vsakovací jímka - štěrk"1*1*1</t>
  </si>
  <si>
    <t>"revizní šachty RŠ"1*(1*1*1,1)+1*(1*1*1,8)</t>
  </si>
  <si>
    <t>-57219926</t>
  </si>
  <si>
    <t>2,9 * 2 " Přepočtené koeficientem množství</t>
  </si>
  <si>
    <t>58343930</t>
  </si>
  <si>
    <t>kamenivo drcené hrubé frakce 16/32</t>
  </si>
  <si>
    <t>1450619996</t>
  </si>
  <si>
    <t>1 * 2,2 " Přepočtené koeficientem množství</t>
  </si>
  <si>
    <t>175111101</t>
  </si>
  <si>
    <t>Obsypání potrubí ručně sypaninou bez prohození, uloženou do 3 m</t>
  </si>
  <si>
    <t>293245182</t>
  </si>
  <si>
    <t>"Trativody - obsyp"(66+26,3+12+12+16+16+16+9,6+2+1,2+3)*0,3*0,1</t>
  </si>
  <si>
    <t>794735833</t>
  </si>
  <si>
    <t>5,403 * 2 " Přepočtené koeficientem množství</t>
  </si>
  <si>
    <t>170782396</t>
  </si>
  <si>
    <t>"Od budovy po RŠ4"1,7*0,8*0,46</t>
  </si>
  <si>
    <t>"OD RŠ4 po RŠ 3"15,54*0,8*0,46</t>
  </si>
  <si>
    <t>"OD RŠ3 po stávající RŠ"14*0,8*0,46</t>
  </si>
  <si>
    <t>-1764799033</t>
  </si>
  <si>
    <t>11,497 * 2 " Přepočtené koeficientem množství</t>
  </si>
  <si>
    <t>211971110</t>
  </si>
  <si>
    <t>Zřízení opláštění žeber nebo trativodů geotextilií v rýze nebo zářezu sklonu do 1:2</t>
  </si>
  <si>
    <t>1429324284</t>
  </si>
  <si>
    <t>"Opláštění geotextílií pro trativody "(66+26,3+12+12+16+16+16+9,6+2+1,2+3)*1,2</t>
  </si>
  <si>
    <t>-1769134757</t>
  </si>
  <si>
    <t>216,12 * 1,1845 " Přepočtené koeficientem množství</t>
  </si>
  <si>
    <t>2139242893</t>
  </si>
  <si>
    <t>"Trativody - lože"(66+26,3+12+12+16+16+16+9,6+2+1,2+3)*0,3*0,1</t>
  </si>
  <si>
    <t>-610137789</t>
  </si>
  <si>
    <t>"Trativody"66+26,3+12+12+16+16+16+9,6+2+1,2+3</t>
  </si>
  <si>
    <t>-1207744774</t>
  </si>
  <si>
    <t>"Vystrojení vsaku geotextílií"6*1</t>
  </si>
  <si>
    <t>"přesahy 30%"6*0,3</t>
  </si>
  <si>
    <t>1911593088</t>
  </si>
  <si>
    <t>7,8 * 1,1845 " Přepočtené koeficientem množství</t>
  </si>
  <si>
    <t>1731205935</t>
  </si>
  <si>
    <t>"Od budovy po RŠ4"1,7*0,8*0,1</t>
  </si>
  <si>
    <t>"OD RŠ4 po RŠ 3"15,54*0,8*0,1</t>
  </si>
  <si>
    <t>"OD RŠ3 po stávající RŠ"14*0,8*0,1</t>
  </si>
  <si>
    <t>-833904606</t>
  </si>
  <si>
    <t>1,7+15,54+14</t>
  </si>
  <si>
    <t>198204773</t>
  </si>
  <si>
    <t>-1777597306</t>
  </si>
  <si>
    <t>3 * 1,03 " Přepočtené koeficientem množství</t>
  </si>
  <si>
    <t>-1069166470</t>
  </si>
  <si>
    <t>877310310</t>
  </si>
  <si>
    <t>Montáž kolen na kanalizačním potrubí z PP nebo tvrdého PVC-U trub hladkých plnostěnných DN 150</t>
  </si>
  <si>
    <t>-1867873532</t>
  </si>
  <si>
    <t>"poblíš šachty stávající RŠ"4</t>
  </si>
  <si>
    <t>28612202</t>
  </si>
  <si>
    <t>koleno kanalizační plastové PVC KG DN 160/45° SN12/16</t>
  </si>
  <si>
    <t>-1055342593</t>
  </si>
  <si>
    <t>28612201</t>
  </si>
  <si>
    <t>koleno kanalizační plastové PVC KG DN 160/30° SN12/16</t>
  </si>
  <si>
    <t>-717223402</t>
  </si>
  <si>
    <t>28612200</t>
  </si>
  <si>
    <t>koleno kanalizační plastové PVC KG DN 160/15° SN12/16</t>
  </si>
  <si>
    <t>-310800719</t>
  </si>
  <si>
    <t>924641531</t>
  </si>
  <si>
    <t>894812155</t>
  </si>
  <si>
    <t>Revizní a čistící šachta z PP DN 315 poklop pro šachtu plastový pachotěsný s madlem</t>
  </si>
  <si>
    <t>-797567070</t>
  </si>
  <si>
    <t>"šachty pro Trativody"3</t>
  </si>
  <si>
    <t>1038551432</t>
  </si>
  <si>
    <t>"šachta RŠ3"1</t>
  </si>
  <si>
    <t>894812313</t>
  </si>
  <si>
    <t>Revizní a čistící šachta z PP typ DN 600/160 šachtové dno s přítokem tvaru T</t>
  </si>
  <si>
    <t>-1357993149</t>
  </si>
  <si>
    <t>"šachta RŠ4"1</t>
  </si>
  <si>
    <t>-6974524</t>
  </si>
  <si>
    <t>1152331152</t>
  </si>
  <si>
    <t>271837105</t>
  </si>
  <si>
    <t>"šachta RŠ3 a RŠ4"1+1</t>
  </si>
  <si>
    <t>-682555591</t>
  </si>
  <si>
    <t>2128751905</t>
  </si>
  <si>
    <t>965697754</t>
  </si>
  <si>
    <t>895270001</t>
  </si>
  <si>
    <t>Proplachovací a kontrolní šachta z PVC-U vnější průměr 315 mm pro drenáže budov s lapačem písku užitné výšky 350 mm</t>
  </si>
  <si>
    <t>1758311126</t>
  </si>
  <si>
    <t>895270021</t>
  </si>
  <si>
    <t>Proplachovací a kontrolní šachta z PVC-U vnější průměr 315 mm pro drenáže budov šachtové prodloužení světlé hloubky 800 mm</t>
  </si>
  <si>
    <t>-1192924575</t>
  </si>
  <si>
    <t>895270031</t>
  </si>
  <si>
    <t>Proplachovací a kontrolní šachta z PVC-U vnější průměr 315 mm pro drenáže budov redukce DN 200/100-150</t>
  </si>
  <si>
    <t>-857161935</t>
  </si>
  <si>
    <t>"redukce šachty pro Trativody"5</t>
  </si>
  <si>
    <t>895270067</t>
  </si>
  <si>
    <t>Příplatek k rourám proplachovací a kontrolní šachty z PVC-U vnější průměr 315 mm pro drenáže budov za uříznutí šachtové roury</t>
  </si>
  <si>
    <t>-1166539827</t>
  </si>
  <si>
    <t>74257337</t>
  </si>
  <si>
    <t>"Od budovy po RŠ4"1,7</t>
  </si>
  <si>
    <t>"OD RŠ4 po RŠ 3"15,54</t>
  </si>
  <si>
    <t>"OD RŠ3 po stávající RŠ"14</t>
  </si>
  <si>
    <t>-2017369771</t>
  </si>
  <si>
    <t>998312021</t>
  </si>
  <si>
    <t>Přesun hmot pro odvodnění drenáží s výplní rýh</t>
  </si>
  <si>
    <t>695229531</t>
  </si>
  <si>
    <t>IO 07 - Přeložka sítí</t>
  </si>
  <si>
    <t xml:space="preserve">    741 - Elektroinstalace - silnoproud</t>
  </si>
  <si>
    <t xml:space="preserve">    742 - Elektroinstalace - slaboproud</t>
  </si>
  <si>
    <t>-422245769</t>
  </si>
  <si>
    <t>IO.07.2 Situační výkres</t>
  </si>
  <si>
    <t>"Výkop jen pro vodu"2,4*1,2*0,4</t>
  </si>
  <si>
    <t>"Výkop pro sítě slaboproudu a silnoproudu"9,1*1,2*0,5</t>
  </si>
  <si>
    <t>"široký výkop pro všechny sítě v jednom výkopu"26,2*1,2*1,36</t>
  </si>
  <si>
    <t>497010397</t>
  </si>
  <si>
    <t>"zásypy"-30,316</t>
  </si>
  <si>
    <t>"Výkopy"49,37</t>
  </si>
  <si>
    <t>-517441300</t>
  </si>
  <si>
    <t>-652274719</t>
  </si>
  <si>
    <t>19,054*5</t>
  </si>
  <si>
    <t>1430485996</t>
  </si>
  <si>
    <t>818696670</t>
  </si>
  <si>
    <t>19,054*2,2 'Přepočtené koeficientem množství</t>
  </si>
  <si>
    <t>1719553745</t>
  </si>
  <si>
    <t>557678297</t>
  </si>
  <si>
    <t>"Výkop jen pro vodu"-2,4*0,4*0,46</t>
  </si>
  <si>
    <t>"Výkop pro sítě slaboproudu a silnoproudu"-9,1*0,5*0,1</t>
  </si>
  <si>
    <t>"široký výkop pro všechny sítě v jednom výkopu"-26,2*1,2*0,46</t>
  </si>
  <si>
    <t xml:space="preserve">"lože -  jen pro vodu"-2,4*0,4*0,1</t>
  </si>
  <si>
    <t>"lože - pro sítě slaboproudu a silnoproudu"-9,1*0,5*0,1</t>
  </si>
  <si>
    <t>"lože - široký výkop pro všechny sítě v jednom výkopu"-26,2*1,2*0,1</t>
  </si>
  <si>
    <t>1981127110</t>
  </si>
  <si>
    <t>"Výkop jen pro vodu"2,4*0,4*0,46</t>
  </si>
  <si>
    <t>"Výkop pro sítě slaboproudu a silnoproudu"9,1*0,5*0,1</t>
  </si>
  <si>
    <t>"široký výkop pro všechny sítě v jednom výkopu"26,2*1,2*0,46</t>
  </si>
  <si>
    <t>-114161530</t>
  </si>
  <si>
    <t>15,359 * 2 " Přepočtené koeficientem množství</t>
  </si>
  <si>
    <t>1730491790</t>
  </si>
  <si>
    <t xml:space="preserve">"lože -  jen pro vodu"2,4*0,4*0,1</t>
  </si>
  <si>
    <t>"lože - pro sítě slaboproudu a silnoproudu"9,1*0,5*0,1</t>
  </si>
  <si>
    <t>"lože - široký výkop pro všechny sítě v jednom výkopu"26,2*1,2*0,1</t>
  </si>
  <si>
    <t>1152936972</t>
  </si>
  <si>
    <t>28,6</t>
  </si>
  <si>
    <t>-124940116</t>
  </si>
  <si>
    <t>877211101</t>
  </si>
  <si>
    <t>Montáž elektrospojek na vodovodním potrubí z PE trub d 63</t>
  </si>
  <si>
    <t>81154842</t>
  </si>
  <si>
    <t>28615023</t>
  </si>
  <si>
    <t>elektrozáslepka SDR11 PE 100 PN16 D 63mm</t>
  </si>
  <si>
    <t>-2135830765</t>
  </si>
  <si>
    <t>877211127</t>
  </si>
  <si>
    <t>Montáž elektro navrtávacích T-kusů ventil a 360° otočná odbočka na vodovodním potrubí z PE trub d 63/63</t>
  </si>
  <si>
    <t>1914809922</t>
  </si>
  <si>
    <t>"navrtávky na stávající potrubí"2</t>
  </si>
  <si>
    <t>-84944805</t>
  </si>
  <si>
    <t>879171111</t>
  </si>
  <si>
    <t>Montáž vodovodní přípojky na potrubí DN 32</t>
  </si>
  <si>
    <t>-795687569</t>
  </si>
  <si>
    <t>-1537677447</t>
  </si>
  <si>
    <t>-754809039</t>
  </si>
  <si>
    <t>"Výkop jen pro vodu"2,4</t>
  </si>
  <si>
    <t>"Výkop pro sítě slaboproudu a silnoproudu"9,1</t>
  </si>
  <si>
    <t>"široký výkop pro všechny sítě v jednom výkopu"26,2</t>
  </si>
  <si>
    <t>741</t>
  </si>
  <si>
    <t>Elektroinstalace - silnoproud</t>
  </si>
  <si>
    <t>741110404</t>
  </si>
  <si>
    <t>Montáž hadice ochranná kovová s nasunutím do krabic D přes 75 do 100 mm uložená volně</t>
  </si>
  <si>
    <t>1386771680</t>
  </si>
  <si>
    <t>"chránička"26,2+9,1</t>
  </si>
  <si>
    <t>34571355</t>
  </si>
  <si>
    <t>trubka elektroinstalační ohebná dvouplášťová korugovaná HDPE+LDPE (chránička) D 93/110mm</t>
  </si>
  <si>
    <t>536958666</t>
  </si>
  <si>
    <t>35,3 * 1,15 " Přepočtené koeficientem množství</t>
  </si>
  <si>
    <t>741122145</t>
  </si>
  <si>
    <t>Montáž kabel Cu plný kulatý žíla 5x16 mm2 zatažený v trubkách (např. CYKY)</t>
  </si>
  <si>
    <t>732075579</t>
  </si>
  <si>
    <t>34113035</t>
  </si>
  <si>
    <t>kabel instalační jádro Cu plné izolace PVC plášť PVC 450/750V (CYKY) 5x16mm2</t>
  </si>
  <si>
    <t>-1577857865</t>
  </si>
  <si>
    <t>742</t>
  </si>
  <si>
    <t>Elektroinstalace - slaboproud</t>
  </si>
  <si>
    <t>742124013</t>
  </si>
  <si>
    <t>Montáž kabelů datových optických pro vnitřní rozvody ukončení vlákna optického kabelu pigtailem včetně svaru optického vlákna</t>
  </si>
  <si>
    <t>-962523548</t>
  </si>
  <si>
    <t>37459170</t>
  </si>
  <si>
    <t>pigtail optický LC OM 50/125 OM2 délka 1m</t>
  </si>
  <si>
    <t>2045034122</t>
  </si>
  <si>
    <t>742124014</t>
  </si>
  <si>
    <t>Provedení svaru optického vlákna</t>
  </si>
  <si>
    <t>2090755113</t>
  </si>
  <si>
    <t>2*4</t>
  </si>
  <si>
    <t>742124015</t>
  </si>
  <si>
    <t>Montáž kabelů datových optických pro vnější rozvody do trubky zatažením</t>
  </si>
  <si>
    <t>1626828159</t>
  </si>
  <si>
    <t>"optika do chráničky"26,2+9,1</t>
  </si>
  <si>
    <t>34123000</t>
  </si>
  <si>
    <t>kabel datový optický OM2 univerzální 4 vlákna 50/125 plášť LSOH</t>
  </si>
  <si>
    <t>501116595</t>
  </si>
  <si>
    <t>35,3 * 1,2 " Přepočtené koeficientem množství</t>
  </si>
  <si>
    <t>091003000.1</t>
  </si>
  <si>
    <t>Ostatní náklady - revize elektro, proměření optiky</t>
  </si>
  <si>
    <t>-1902528936</t>
  </si>
  <si>
    <t>Vybav - Vybavení venkovní a vnitřní</t>
  </si>
  <si>
    <t xml:space="preserve">D2 - VYBAVENÍ HŘIŠTĚ - veškeré práce a dodávky souvisejií s instalací do terénu </t>
  </si>
  <si>
    <t xml:space="preserve">VYBAVENÍ HŘIŠTĚ - veškeré práce a dodávky souvisejií s instalací do terénu </t>
  </si>
  <si>
    <t>Pol197</t>
  </si>
  <si>
    <t>D+M - Pískoviště</t>
  </si>
  <si>
    <t>Pol198</t>
  </si>
  <si>
    <t>D+M - Lavička</t>
  </si>
  <si>
    <t>Pol199</t>
  </si>
  <si>
    <t>D+M - Nástěnná tabule</t>
  </si>
  <si>
    <t>Pol200</t>
  </si>
  <si>
    <t>D+M - Hrací sestava</t>
  </si>
  <si>
    <t>Pol201</t>
  </si>
  <si>
    <t>D+M - Houpačka sloupová Čapí hnízdo</t>
  </si>
  <si>
    <t>Pol202</t>
  </si>
  <si>
    <t>D+M - Pružinová koupačka s kovovou základnou</t>
  </si>
  <si>
    <t>Pol203</t>
  </si>
  <si>
    <t>D+M - Interaktivní panel</t>
  </si>
  <si>
    <t>Pol204</t>
  </si>
  <si>
    <t>D+M - Dětský domeček - obchůdek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</si>
  <si>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</si>
  <si>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</si>
  <si>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</si>
  <si>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</si>
  <si>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</si>
  <si>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</si>
  <si>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</si>
  <si>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010001000</t>
  </si>
  <si>
    <t>Průzkumné, zeměměřičské a projektové práce</t>
  </si>
  <si>
    <t>1772421577</t>
  </si>
  <si>
    <t>Vyhotovení vytyčovacího plánu stavby ve všek stavebních a inženýrských objektech</t>
  </si>
  <si>
    <t>zaměření stavby vč. vyhotovení geometrického plánu</t>
  </si>
  <si>
    <t>zaměření inženýrských sítí a zanesení do geometrického plánu</t>
  </si>
  <si>
    <t>geodetické práce v průběhu výstavby</t>
  </si>
  <si>
    <t xml:space="preserve">geodetická dokumentace skutečného  provedení stavby technické a dopravní infrastruktury pro zápis údajů o stavbě</t>
  </si>
  <si>
    <t>které jsou obsahem digitální technické infrastruktury mapy kraje</t>
  </si>
  <si>
    <t>013254000</t>
  </si>
  <si>
    <t>Dokumentace skutečného provedení stavby</t>
  </si>
  <si>
    <t>-118753217</t>
  </si>
  <si>
    <t xml:space="preserve"> dokumentace skutečného provedení pro kolaudaci a pro předání a převzetí díla </t>
  </si>
  <si>
    <t>01327-R</t>
  </si>
  <si>
    <t xml:space="preserve">Pasport stávaj přilehlých a dotčených inženýrských sítí </t>
  </si>
  <si>
    <t>-2137142985</t>
  </si>
  <si>
    <t>013294000</t>
  </si>
  <si>
    <t>Ostatní dokumentace stavby</t>
  </si>
  <si>
    <t>-208259158</t>
  </si>
  <si>
    <t>výrobní a dílenská dokumentace např. zámečnické kce, výplně otvorů</t>
  </si>
  <si>
    <t>detaily stavby</t>
  </si>
  <si>
    <t>VRN2</t>
  </si>
  <si>
    <t>Příprava staveniště</t>
  </si>
  <si>
    <t>0200.R</t>
  </si>
  <si>
    <t>Vyčištění před zahájením stavby vč. odvozu a likvidace - odvoz stávajících kácených dřevin a betonového sloupu</t>
  </si>
  <si>
    <t>-365972484</t>
  </si>
  <si>
    <t>VRN3</t>
  </si>
  <si>
    <t>Zařízení staveniště</t>
  </si>
  <si>
    <t>030001000</t>
  </si>
  <si>
    <t>1757413758</t>
  </si>
  <si>
    <t>"Montáž a demontáž stavební buňky stavba a objednatel (vč. vybavení předepsané v SoD nebo dokumentaci), přípojky elektro+vody, chemické wc apod."</t>
  </si>
  <si>
    <t>034002000</t>
  </si>
  <si>
    <t>Zabezpečení staveniště</t>
  </si>
  <si>
    <t>-406701888</t>
  </si>
  <si>
    <t>"oplocení zařízení staveniště mobilní oplocenkou"1</t>
  </si>
  <si>
    <t>039002000</t>
  </si>
  <si>
    <t>Zrušení zařízení staveniště</t>
  </si>
  <si>
    <t>6508319</t>
  </si>
  <si>
    <t>"odstranění kompletního zařízení staveniště"1</t>
  </si>
  <si>
    <t>VRN4</t>
  </si>
  <si>
    <t>Inženýrská činnost</t>
  </si>
  <si>
    <t>041414000</t>
  </si>
  <si>
    <t>Plán BOZP</t>
  </si>
  <si>
    <t>995761334</t>
  </si>
  <si>
    <t>"vyhotovení a schválení plánu BOZP" 1</t>
  </si>
  <si>
    <t>043002000</t>
  </si>
  <si>
    <t>Zkoušky a ostatní měření</t>
  </si>
  <si>
    <t>3911939</t>
  </si>
  <si>
    <t>zátopová či kouřová zkouška krytiny</t>
  </si>
  <si>
    <t>laboratorní rozbor vody</t>
  </si>
  <si>
    <t>043154000</t>
  </si>
  <si>
    <t>Zkoušky hutnicí</t>
  </si>
  <si>
    <t>1429246379</t>
  </si>
  <si>
    <t>045002000</t>
  </si>
  <si>
    <t>Kompletační a koordinační činnost</t>
  </si>
  <si>
    <t>1840169572</t>
  </si>
  <si>
    <t xml:space="preserve">Sepsání a podání žádosti o vydání kolaudačního rozhodnutí  stavby a zajištění jeho vydání včetně projednání případných odchylek od dokumentace DSP</t>
  </si>
  <si>
    <t>049303000</t>
  </si>
  <si>
    <t>Náklady vzniklé v souvislosti s předáním stavby</t>
  </si>
  <si>
    <t>-1395519172</t>
  </si>
  <si>
    <t>"Sepsání a podání žádosti o vydání kolaudačního souhlasu stavby a zajištění jeho vydání" 1</t>
  </si>
  <si>
    <t>VRN7</t>
  </si>
  <si>
    <t>Provozní vlivy</t>
  </si>
  <si>
    <t>070001000</t>
  </si>
  <si>
    <t>-1954437368</t>
  </si>
  <si>
    <t>072002000</t>
  </si>
  <si>
    <t>Silniční provoz</t>
  </si>
  <si>
    <t>-322052144</t>
  </si>
  <si>
    <t>"náklady na úklid veřejného prostranství při případném znečištění "1</t>
  </si>
  <si>
    <t>072002000.1</t>
  </si>
  <si>
    <t>Silniční provoz - vypracování DIO a náklady na přechodné značení</t>
  </si>
  <si>
    <t>-1340243398</t>
  </si>
  <si>
    <t>"náklady na vypracování dopravně inženýrského opatření vč. případných nákladů na přechodné dopravní snačení či semafory a pod...."1</t>
  </si>
  <si>
    <t>090001000</t>
  </si>
  <si>
    <t>-879687685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</si>
</sst>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05/2024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Náchod - Výstavba objektu pro zřízení dětské skupiny v nemocnici Náchodě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Náchod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30. 9. 2024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kraj, Pivovarské náměstí 1245, 500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PRISPO s.r.o. Polská 375, 547 01 Náchod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PRISPO s.r.o. Polská 375, 547 01 Náchod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ROUND(AG95+AG96+SUM(AG103:AG113),2)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ROUND(AS95+AS96+SUM(AS103:AS113),2)</f>
        <v>0</v>
      </c>
      <c r="AT94" s="115">
        <f>ROUND(SUM(AV94:AW94),2)</f>
        <v>0</v>
      </c>
      <c r="AU94" s="116">
        <f>ROUND(AU95+AU96+SUM(AU103:AU113),5)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ROUND(AZ95+AZ96+SUM(AZ103:AZ113),2)</f>
        <v>0</v>
      </c>
      <c r="BA94" s="115">
        <f>ROUND(BA95+BA96+SUM(BA103:BA113),2)</f>
        <v>0</v>
      </c>
      <c r="BB94" s="115">
        <f>ROUND(BB95+BB96+SUM(BB103:BB113),2)</f>
        <v>0</v>
      </c>
      <c r="BC94" s="115">
        <f>ROUND(BC95+BC96+SUM(BC103:BC113),2)</f>
        <v>0</v>
      </c>
      <c r="BD94" s="117">
        <f>ROUND(BD95+BD96+SUM(BD103:BD113),2)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Architektonicko s...'!J30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'SO 01 - Architektonicko s...'!P143</f>
        <v>0</v>
      </c>
      <c r="AV95" s="129">
        <f>'SO 01 - Architektonicko s...'!J33</f>
        <v>0</v>
      </c>
      <c r="AW95" s="129">
        <f>'SO 01 - Architektonicko s...'!J34</f>
        <v>0</v>
      </c>
      <c r="AX95" s="129">
        <f>'SO 01 - Architektonicko s...'!J35</f>
        <v>0</v>
      </c>
      <c r="AY95" s="129">
        <f>'SO 01 - Architektonicko s...'!J36</f>
        <v>0</v>
      </c>
      <c r="AZ95" s="129">
        <f>'SO 01 - Architektonicko s...'!F33</f>
        <v>0</v>
      </c>
      <c r="BA95" s="129">
        <f>'SO 01 - Architektonicko s...'!F34</f>
        <v>0</v>
      </c>
      <c r="BB95" s="129">
        <f>'SO 01 - Architektonicko s...'!F35</f>
        <v>0</v>
      </c>
      <c r="BC95" s="129">
        <f>'SO 01 - Architektonicko s...'!F36</f>
        <v>0</v>
      </c>
      <c r="BD95" s="131">
        <f>'SO 01 - Architektonicko s...'!F37</f>
        <v>0</v>
      </c>
      <c r="BE95" s="7"/>
      <c r="BT95" s="132" t="s">
        <v>83</v>
      </c>
      <c r="BV95" s="132" t="s">
        <v>77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16.5" customHeight="1">
      <c r="A96" s="7"/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ROUND(SUM(AG97:AG102),2)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82</v>
      </c>
      <c r="AR96" s="127"/>
      <c r="AS96" s="128">
        <f>ROUND(SUM(AS97:AS102),2)</f>
        <v>0</v>
      </c>
      <c r="AT96" s="129">
        <f>ROUND(SUM(AV96:AW96),2)</f>
        <v>0</v>
      </c>
      <c r="AU96" s="130">
        <f>ROUND(SUM(AU97:AU102),5)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ROUND(SUM(AZ97:AZ102),2)</f>
        <v>0</v>
      </c>
      <c r="BA96" s="129">
        <f>ROUND(SUM(BA97:BA102),2)</f>
        <v>0</v>
      </c>
      <c r="BB96" s="129">
        <f>ROUND(SUM(BB97:BB102),2)</f>
        <v>0</v>
      </c>
      <c r="BC96" s="129">
        <f>ROUND(SUM(BC97:BC102),2)</f>
        <v>0</v>
      </c>
      <c r="BD96" s="131">
        <f>ROUND(SUM(BD97:BD102),2)</f>
        <v>0</v>
      </c>
      <c r="BE96" s="7"/>
      <c r="BS96" s="132" t="s">
        <v>74</v>
      </c>
      <c r="BT96" s="132" t="s">
        <v>83</v>
      </c>
      <c r="BU96" s="132" t="s">
        <v>76</v>
      </c>
      <c r="BV96" s="132" t="s">
        <v>77</v>
      </c>
      <c r="BW96" s="132" t="s">
        <v>88</v>
      </c>
      <c r="BX96" s="132" t="s">
        <v>5</v>
      </c>
      <c r="CL96" s="132" t="s">
        <v>1</v>
      </c>
      <c r="CM96" s="132" t="s">
        <v>85</v>
      </c>
    </row>
    <row r="97" s="4" customFormat="1" ht="16.5" customHeight="1">
      <c r="A97" s="120" t="s">
        <v>79</v>
      </c>
      <c r="B97" s="71"/>
      <c r="C97" s="134"/>
      <c r="D97" s="134"/>
      <c r="E97" s="135" t="s">
        <v>89</v>
      </c>
      <c r="F97" s="135"/>
      <c r="G97" s="135"/>
      <c r="H97" s="135"/>
      <c r="I97" s="135"/>
      <c r="J97" s="134"/>
      <c r="K97" s="135" t="s">
        <v>90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'D.1.4.1 - UT'!J32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91</v>
      </c>
      <c r="AR97" s="73"/>
      <c r="AS97" s="138">
        <v>0</v>
      </c>
      <c r="AT97" s="139">
        <f>ROUND(SUM(AV97:AW97),2)</f>
        <v>0</v>
      </c>
      <c r="AU97" s="140">
        <f>'D.1.4.1 - UT'!P120</f>
        <v>0</v>
      </c>
      <c r="AV97" s="139">
        <f>'D.1.4.1 - UT'!J35</f>
        <v>0</v>
      </c>
      <c r="AW97" s="139">
        <f>'D.1.4.1 - UT'!J36</f>
        <v>0</v>
      </c>
      <c r="AX97" s="139">
        <f>'D.1.4.1 - UT'!J37</f>
        <v>0</v>
      </c>
      <c r="AY97" s="139">
        <f>'D.1.4.1 - UT'!J38</f>
        <v>0</v>
      </c>
      <c r="AZ97" s="139">
        <f>'D.1.4.1 - UT'!F35</f>
        <v>0</v>
      </c>
      <c r="BA97" s="139">
        <f>'D.1.4.1 - UT'!F36</f>
        <v>0</v>
      </c>
      <c r="BB97" s="139">
        <f>'D.1.4.1 - UT'!F37</f>
        <v>0</v>
      </c>
      <c r="BC97" s="139">
        <f>'D.1.4.1 - UT'!F38</f>
        <v>0</v>
      </c>
      <c r="BD97" s="141">
        <f>'D.1.4.1 - UT'!F39</f>
        <v>0</v>
      </c>
      <c r="BE97" s="4"/>
      <c r="BT97" s="142" t="s">
        <v>85</v>
      </c>
      <c r="BV97" s="142" t="s">
        <v>77</v>
      </c>
      <c r="BW97" s="142" t="s">
        <v>92</v>
      </c>
      <c r="BX97" s="142" t="s">
        <v>88</v>
      </c>
      <c r="CL97" s="142" t="s">
        <v>1</v>
      </c>
    </row>
    <row r="98" s="4" customFormat="1" ht="16.5" customHeight="1">
      <c r="A98" s="120" t="s">
        <v>79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'D.1.4.2 - VZT'!J32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91</v>
      </c>
      <c r="AR98" s="73"/>
      <c r="AS98" s="138">
        <v>0</v>
      </c>
      <c r="AT98" s="139">
        <f>ROUND(SUM(AV98:AW98),2)</f>
        <v>0</v>
      </c>
      <c r="AU98" s="140">
        <f>'D.1.4.2 - VZT'!P133</f>
        <v>0</v>
      </c>
      <c r="AV98" s="139">
        <f>'D.1.4.2 - VZT'!J35</f>
        <v>0</v>
      </c>
      <c r="AW98" s="139">
        <f>'D.1.4.2 - VZT'!J36</f>
        <v>0</v>
      </c>
      <c r="AX98" s="139">
        <f>'D.1.4.2 - VZT'!J37</f>
        <v>0</v>
      </c>
      <c r="AY98" s="139">
        <f>'D.1.4.2 - VZT'!J38</f>
        <v>0</v>
      </c>
      <c r="AZ98" s="139">
        <f>'D.1.4.2 - VZT'!F35</f>
        <v>0</v>
      </c>
      <c r="BA98" s="139">
        <f>'D.1.4.2 - VZT'!F36</f>
        <v>0</v>
      </c>
      <c r="BB98" s="139">
        <f>'D.1.4.2 - VZT'!F37</f>
        <v>0</v>
      </c>
      <c r="BC98" s="139">
        <f>'D.1.4.2 - VZT'!F38</f>
        <v>0</v>
      </c>
      <c r="BD98" s="141">
        <f>'D.1.4.2 - VZT'!F39</f>
        <v>0</v>
      </c>
      <c r="BE98" s="4"/>
      <c r="BT98" s="142" t="s">
        <v>85</v>
      </c>
      <c r="BV98" s="142" t="s">
        <v>77</v>
      </c>
      <c r="BW98" s="142" t="s">
        <v>95</v>
      </c>
      <c r="BX98" s="142" t="s">
        <v>88</v>
      </c>
      <c r="CL98" s="142" t="s">
        <v>1</v>
      </c>
    </row>
    <row r="99" s="4" customFormat="1" ht="16.5" customHeight="1">
      <c r="A99" s="120" t="s">
        <v>79</v>
      </c>
      <c r="B99" s="71"/>
      <c r="C99" s="134"/>
      <c r="D99" s="134"/>
      <c r="E99" s="135" t="s">
        <v>96</v>
      </c>
      <c r="F99" s="135"/>
      <c r="G99" s="135"/>
      <c r="H99" s="135"/>
      <c r="I99" s="135"/>
      <c r="J99" s="134"/>
      <c r="K99" s="135" t="s">
        <v>97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'D.1.4.3 - Silnoproud'!J32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91</v>
      </c>
      <c r="AR99" s="73"/>
      <c r="AS99" s="138">
        <v>0</v>
      </c>
      <c r="AT99" s="139">
        <f>ROUND(SUM(AV99:AW99),2)</f>
        <v>0</v>
      </c>
      <c r="AU99" s="140">
        <f>'D.1.4.3 - Silnoproud'!P127</f>
        <v>0</v>
      </c>
      <c r="AV99" s="139">
        <f>'D.1.4.3 - Silnoproud'!J35</f>
        <v>0</v>
      </c>
      <c r="AW99" s="139">
        <f>'D.1.4.3 - Silnoproud'!J36</f>
        <v>0</v>
      </c>
      <c r="AX99" s="139">
        <f>'D.1.4.3 - Silnoproud'!J37</f>
        <v>0</v>
      </c>
      <c r="AY99" s="139">
        <f>'D.1.4.3 - Silnoproud'!J38</f>
        <v>0</v>
      </c>
      <c r="AZ99" s="139">
        <f>'D.1.4.3 - Silnoproud'!F35</f>
        <v>0</v>
      </c>
      <c r="BA99" s="139">
        <f>'D.1.4.3 - Silnoproud'!F36</f>
        <v>0</v>
      </c>
      <c r="BB99" s="139">
        <f>'D.1.4.3 - Silnoproud'!F37</f>
        <v>0</v>
      </c>
      <c r="BC99" s="139">
        <f>'D.1.4.3 - Silnoproud'!F38</f>
        <v>0</v>
      </c>
      <c r="BD99" s="141">
        <f>'D.1.4.3 - Silnoproud'!F39</f>
        <v>0</v>
      </c>
      <c r="BE99" s="4"/>
      <c r="BT99" s="142" t="s">
        <v>85</v>
      </c>
      <c r="BV99" s="142" t="s">
        <v>77</v>
      </c>
      <c r="BW99" s="142" t="s">
        <v>98</v>
      </c>
      <c r="BX99" s="142" t="s">
        <v>88</v>
      </c>
      <c r="CL99" s="142" t="s">
        <v>1</v>
      </c>
    </row>
    <row r="100" s="4" customFormat="1" ht="16.5" customHeight="1">
      <c r="A100" s="120" t="s">
        <v>79</v>
      </c>
      <c r="B100" s="71"/>
      <c r="C100" s="134"/>
      <c r="D100" s="134"/>
      <c r="E100" s="135" t="s">
        <v>99</v>
      </c>
      <c r="F100" s="135"/>
      <c r="G100" s="135"/>
      <c r="H100" s="135"/>
      <c r="I100" s="135"/>
      <c r="J100" s="134"/>
      <c r="K100" s="135" t="s">
        <v>100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'D.1.4.4 - FVE'!J32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91</v>
      </c>
      <c r="AR100" s="73"/>
      <c r="AS100" s="138">
        <v>0</v>
      </c>
      <c r="AT100" s="139">
        <f>ROUND(SUM(AV100:AW100),2)</f>
        <v>0</v>
      </c>
      <c r="AU100" s="140">
        <f>'D.1.4.4 - FVE'!P123</f>
        <v>0</v>
      </c>
      <c r="AV100" s="139">
        <f>'D.1.4.4 - FVE'!J35</f>
        <v>0</v>
      </c>
      <c r="AW100" s="139">
        <f>'D.1.4.4 - FVE'!J36</f>
        <v>0</v>
      </c>
      <c r="AX100" s="139">
        <f>'D.1.4.4 - FVE'!J37</f>
        <v>0</v>
      </c>
      <c r="AY100" s="139">
        <f>'D.1.4.4 - FVE'!J38</f>
        <v>0</v>
      </c>
      <c r="AZ100" s="139">
        <f>'D.1.4.4 - FVE'!F35</f>
        <v>0</v>
      </c>
      <c r="BA100" s="139">
        <f>'D.1.4.4 - FVE'!F36</f>
        <v>0</v>
      </c>
      <c r="BB100" s="139">
        <f>'D.1.4.4 - FVE'!F37</f>
        <v>0</v>
      </c>
      <c r="BC100" s="139">
        <f>'D.1.4.4 - FVE'!F38</f>
        <v>0</v>
      </c>
      <c r="BD100" s="141">
        <f>'D.1.4.4 - FVE'!F39</f>
        <v>0</v>
      </c>
      <c r="BE100" s="4"/>
      <c r="BT100" s="142" t="s">
        <v>85</v>
      </c>
      <c r="BV100" s="142" t="s">
        <v>77</v>
      </c>
      <c r="BW100" s="142" t="s">
        <v>101</v>
      </c>
      <c r="BX100" s="142" t="s">
        <v>88</v>
      </c>
      <c r="CL100" s="142" t="s">
        <v>1</v>
      </c>
    </row>
    <row r="101" s="4" customFormat="1" ht="16.5" customHeight="1">
      <c r="A101" s="120" t="s">
        <v>79</v>
      </c>
      <c r="B101" s="71"/>
      <c r="C101" s="134"/>
      <c r="D101" s="134"/>
      <c r="E101" s="135" t="s">
        <v>102</v>
      </c>
      <c r="F101" s="135"/>
      <c r="G101" s="135"/>
      <c r="H101" s="135"/>
      <c r="I101" s="135"/>
      <c r="J101" s="134"/>
      <c r="K101" s="135" t="s">
        <v>103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'D.1.4.5 - Slaboproud'!J32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91</v>
      </c>
      <c r="AR101" s="73"/>
      <c r="AS101" s="138">
        <v>0</v>
      </c>
      <c r="AT101" s="139">
        <f>ROUND(SUM(AV101:AW101),2)</f>
        <v>0</v>
      </c>
      <c r="AU101" s="140">
        <f>'D.1.4.5 - Slaboproud'!P120</f>
        <v>0</v>
      </c>
      <c r="AV101" s="139">
        <f>'D.1.4.5 - Slaboproud'!J35</f>
        <v>0</v>
      </c>
      <c r="AW101" s="139">
        <f>'D.1.4.5 - Slaboproud'!J36</f>
        <v>0</v>
      </c>
      <c r="AX101" s="139">
        <f>'D.1.4.5 - Slaboproud'!J37</f>
        <v>0</v>
      </c>
      <c r="AY101" s="139">
        <f>'D.1.4.5 - Slaboproud'!J38</f>
        <v>0</v>
      </c>
      <c r="AZ101" s="139">
        <f>'D.1.4.5 - Slaboproud'!F35</f>
        <v>0</v>
      </c>
      <c r="BA101" s="139">
        <f>'D.1.4.5 - Slaboproud'!F36</f>
        <v>0</v>
      </c>
      <c r="BB101" s="139">
        <f>'D.1.4.5 - Slaboproud'!F37</f>
        <v>0</v>
      </c>
      <c r="BC101" s="139">
        <f>'D.1.4.5 - Slaboproud'!F38</f>
        <v>0</v>
      </c>
      <c r="BD101" s="141">
        <f>'D.1.4.5 - Slaboproud'!F39</f>
        <v>0</v>
      </c>
      <c r="BE101" s="4"/>
      <c r="BT101" s="142" t="s">
        <v>85</v>
      </c>
      <c r="BV101" s="142" t="s">
        <v>77</v>
      </c>
      <c r="BW101" s="142" t="s">
        <v>104</v>
      </c>
      <c r="BX101" s="142" t="s">
        <v>88</v>
      </c>
      <c r="CL101" s="142" t="s">
        <v>1</v>
      </c>
    </row>
    <row r="102" s="4" customFormat="1" ht="16.5" customHeight="1">
      <c r="A102" s="120" t="s">
        <v>79</v>
      </c>
      <c r="B102" s="71"/>
      <c r="C102" s="134"/>
      <c r="D102" s="134"/>
      <c r="E102" s="135" t="s">
        <v>105</v>
      </c>
      <c r="F102" s="135"/>
      <c r="G102" s="135"/>
      <c r="H102" s="135"/>
      <c r="I102" s="135"/>
      <c r="J102" s="134"/>
      <c r="K102" s="135" t="s">
        <v>106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'D.1.4.6 - ZTI'!J32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91</v>
      </c>
      <c r="AR102" s="73"/>
      <c r="AS102" s="138">
        <v>0</v>
      </c>
      <c r="AT102" s="139">
        <f>ROUND(SUM(AV102:AW102),2)</f>
        <v>0</v>
      </c>
      <c r="AU102" s="140">
        <f>'D.1.4.6 - ZTI'!P129</f>
        <v>0</v>
      </c>
      <c r="AV102" s="139">
        <f>'D.1.4.6 - ZTI'!J35</f>
        <v>0</v>
      </c>
      <c r="AW102" s="139">
        <f>'D.1.4.6 - ZTI'!J36</f>
        <v>0</v>
      </c>
      <c r="AX102" s="139">
        <f>'D.1.4.6 - ZTI'!J37</f>
        <v>0</v>
      </c>
      <c r="AY102" s="139">
        <f>'D.1.4.6 - ZTI'!J38</f>
        <v>0</v>
      </c>
      <c r="AZ102" s="139">
        <f>'D.1.4.6 - ZTI'!F35</f>
        <v>0</v>
      </c>
      <c r="BA102" s="139">
        <f>'D.1.4.6 - ZTI'!F36</f>
        <v>0</v>
      </c>
      <c r="BB102" s="139">
        <f>'D.1.4.6 - ZTI'!F37</f>
        <v>0</v>
      </c>
      <c r="BC102" s="139">
        <f>'D.1.4.6 - ZTI'!F38</f>
        <v>0</v>
      </c>
      <c r="BD102" s="141">
        <f>'D.1.4.6 - ZTI'!F39</f>
        <v>0</v>
      </c>
      <c r="BE102" s="4"/>
      <c r="BT102" s="142" t="s">
        <v>85</v>
      </c>
      <c r="BV102" s="142" t="s">
        <v>77</v>
      </c>
      <c r="BW102" s="142" t="s">
        <v>107</v>
      </c>
      <c r="BX102" s="142" t="s">
        <v>88</v>
      </c>
      <c r="CL102" s="142" t="s">
        <v>1</v>
      </c>
    </row>
    <row r="103" s="7" customFormat="1" ht="24.75" customHeight="1">
      <c r="A103" s="120" t="s">
        <v>79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 02.1 - Pergoly PR 01, 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82</v>
      </c>
      <c r="AR103" s="127"/>
      <c r="AS103" s="128">
        <v>0</v>
      </c>
      <c r="AT103" s="129">
        <f>ROUND(SUM(AV103:AW103),2)</f>
        <v>0</v>
      </c>
      <c r="AU103" s="130">
        <f>'SO 02.1 - Pergoly PR 01, ...'!P126</f>
        <v>0</v>
      </c>
      <c r="AV103" s="129">
        <f>'SO 02.1 - Pergoly PR 01, ...'!J33</f>
        <v>0</v>
      </c>
      <c r="AW103" s="129">
        <f>'SO 02.1 - Pergoly PR 01, ...'!J34</f>
        <v>0</v>
      </c>
      <c r="AX103" s="129">
        <f>'SO 02.1 - Pergoly PR 01, ...'!J35</f>
        <v>0</v>
      </c>
      <c r="AY103" s="129">
        <f>'SO 02.1 - Pergoly PR 01, ...'!J36</f>
        <v>0</v>
      </c>
      <c r="AZ103" s="129">
        <f>'SO 02.1 - Pergoly PR 01, ...'!F33</f>
        <v>0</v>
      </c>
      <c r="BA103" s="129">
        <f>'SO 02.1 - Pergoly PR 01, ...'!F34</f>
        <v>0</v>
      </c>
      <c r="BB103" s="129">
        <f>'SO 02.1 - Pergoly PR 01, ...'!F35</f>
        <v>0</v>
      </c>
      <c r="BC103" s="129">
        <f>'SO 02.1 - Pergoly PR 01, ...'!F36</f>
        <v>0</v>
      </c>
      <c r="BD103" s="131">
        <f>'SO 02.1 - Pergoly PR 01, ...'!F37</f>
        <v>0</v>
      </c>
      <c r="BE103" s="7"/>
      <c r="BT103" s="132" t="s">
        <v>83</v>
      </c>
      <c r="BV103" s="132" t="s">
        <v>77</v>
      </c>
      <c r="BW103" s="132" t="s">
        <v>110</v>
      </c>
      <c r="BX103" s="132" t="s">
        <v>5</v>
      </c>
      <c r="CL103" s="132" t="s">
        <v>1</v>
      </c>
      <c r="CM103" s="132" t="s">
        <v>85</v>
      </c>
    </row>
    <row r="104" s="7" customFormat="1" ht="24.75" customHeight="1">
      <c r="A104" s="120" t="s">
        <v>79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02.2 - Opěrné zdi'!J30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82</v>
      </c>
      <c r="AR104" s="127"/>
      <c r="AS104" s="128">
        <v>0</v>
      </c>
      <c r="AT104" s="129">
        <f>ROUND(SUM(AV104:AW104),2)</f>
        <v>0</v>
      </c>
      <c r="AU104" s="130">
        <f>'SO 02.2 - Opěrné zdi'!P122</f>
        <v>0</v>
      </c>
      <c r="AV104" s="129">
        <f>'SO 02.2 - Opěrné zdi'!J33</f>
        <v>0</v>
      </c>
      <c r="AW104" s="129">
        <f>'SO 02.2 - Opěrné zdi'!J34</f>
        <v>0</v>
      </c>
      <c r="AX104" s="129">
        <f>'SO 02.2 - Opěrné zdi'!J35</f>
        <v>0</v>
      </c>
      <c r="AY104" s="129">
        <f>'SO 02.2 - Opěrné zdi'!J36</f>
        <v>0</v>
      </c>
      <c r="AZ104" s="129">
        <f>'SO 02.2 - Opěrné zdi'!F33</f>
        <v>0</v>
      </c>
      <c r="BA104" s="129">
        <f>'SO 02.2 - Opěrné zdi'!F34</f>
        <v>0</v>
      </c>
      <c r="BB104" s="129">
        <f>'SO 02.2 - Opěrné zdi'!F35</f>
        <v>0</v>
      </c>
      <c r="BC104" s="129">
        <f>'SO 02.2 - Opěrné zdi'!F36</f>
        <v>0</v>
      </c>
      <c r="BD104" s="131">
        <f>'SO 02.2 - Opěrné zdi'!F37</f>
        <v>0</v>
      </c>
      <c r="BE104" s="7"/>
      <c r="BT104" s="132" t="s">
        <v>83</v>
      </c>
      <c r="BV104" s="132" t="s">
        <v>77</v>
      </c>
      <c r="BW104" s="132" t="s">
        <v>113</v>
      </c>
      <c r="BX104" s="132" t="s">
        <v>5</v>
      </c>
      <c r="CL104" s="132" t="s">
        <v>1</v>
      </c>
      <c r="CM104" s="132" t="s">
        <v>85</v>
      </c>
    </row>
    <row r="105" s="7" customFormat="1" ht="24.75" customHeight="1">
      <c r="A105" s="120" t="s">
        <v>79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 02.3 - Zpevněné plochy...'!J30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82</v>
      </c>
      <c r="AR105" s="127"/>
      <c r="AS105" s="128">
        <v>0</v>
      </c>
      <c r="AT105" s="129">
        <f>ROUND(SUM(AV105:AW105),2)</f>
        <v>0</v>
      </c>
      <c r="AU105" s="130">
        <f>'SO 02.3 - Zpevněné plochy...'!P129</f>
        <v>0</v>
      </c>
      <c r="AV105" s="129">
        <f>'SO 02.3 - Zpevněné plochy...'!J33</f>
        <v>0</v>
      </c>
      <c r="AW105" s="129">
        <f>'SO 02.3 - Zpevněné plochy...'!J34</f>
        <v>0</v>
      </c>
      <c r="AX105" s="129">
        <f>'SO 02.3 - Zpevněné plochy...'!J35</f>
        <v>0</v>
      </c>
      <c r="AY105" s="129">
        <f>'SO 02.3 - Zpevněné plochy...'!J36</f>
        <v>0</v>
      </c>
      <c r="AZ105" s="129">
        <f>'SO 02.3 - Zpevněné plochy...'!F33</f>
        <v>0</v>
      </c>
      <c r="BA105" s="129">
        <f>'SO 02.3 - Zpevněné plochy...'!F34</f>
        <v>0</v>
      </c>
      <c r="BB105" s="129">
        <f>'SO 02.3 - Zpevněné plochy...'!F35</f>
        <v>0</v>
      </c>
      <c r="BC105" s="129">
        <f>'SO 02.3 - Zpevněné plochy...'!F36</f>
        <v>0</v>
      </c>
      <c r="BD105" s="131">
        <f>'SO 02.3 - Zpevněné plochy...'!F37</f>
        <v>0</v>
      </c>
      <c r="BE105" s="7"/>
      <c r="BT105" s="132" t="s">
        <v>83</v>
      </c>
      <c r="BV105" s="132" t="s">
        <v>77</v>
      </c>
      <c r="BW105" s="132" t="s">
        <v>116</v>
      </c>
      <c r="BX105" s="132" t="s">
        <v>5</v>
      </c>
      <c r="CL105" s="132" t="s">
        <v>1</v>
      </c>
      <c r="CM105" s="132" t="s">
        <v>85</v>
      </c>
    </row>
    <row r="106" s="7" customFormat="1" ht="16.5" customHeight="1">
      <c r="A106" s="120" t="s">
        <v>79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'SO 03 - Oplocení'!J30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82</v>
      </c>
      <c r="AR106" s="127"/>
      <c r="AS106" s="128">
        <v>0</v>
      </c>
      <c r="AT106" s="129">
        <f>ROUND(SUM(AV106:AW106),2)</f>
        <v>0</v>
      </c>
      <c r="AU106" s="130">
        <f>'SO 03 - Oplocení'!P124</f>
        <v>0</v>
      </c>
      <c r="AV106" s="129">
        <f>'SO 03 - Oplocení'!J33</f>
        <v>0</v>
      </c>
      <c r="AW106" s="129">
        <f>'SO 03 - Oplocení'!J34</f>
        <v>0</v>
      </c>
      <c r="AX106" s="129">
        <f>'SO 03 - Oplocení'!J35</f>
        <v>0</v>
      </c>
      <c r="AY106" s="129">
        <f>'SO 03 - Oplocení'!J36</f>
        <v>0</v>
      </c>
      <c r="AZ106" s="129">
        <f>'SO 03 - Oplocení'!F33</f>
        <v>0</v>
      </c>
      <c r="BA106" s="129">
        <f>'SO 03 - Oplocení'!F34</f>
        <v>0</v>
      </c>
      <c r="BB106" s="129">
        <f>'SO 03 - Oplocení'!F35</f>
        <v>0</v>
      </c>
      <c r="BC106" s="129">
        <f>'SO 03 - Oplocení'!F36</f>
        <v>0</v>
      </c>
      <c r="BD106" s="131">
        <f>'SO 03 - Oplocení'!F37</f>
        <v>0</v>
      </c>
      <c r="BE106" s="7"/>
      <c r="BT106" s="132" t="s">
        <v>83</v>
      </c>
      <c r="BV106" s="132" t="s">
        <v>77</v>
      </c>
      <c r="BW106" s="132" t="s">
        <v>119</v>
      </c>
      <c r="BX106" s="132" t="s">
        <v>5</v>
      </c>
      <c r="CL106" s="132" t="s">
        <v>1</v>
      </c>
      <c r="CM106" s="132" t="s">
        <v>85</v>
      </c>
    </row>
    <row r="107" s="7" customFormat="1" ht="16.5" customHeight="1">
      <c r="A107" s="120" t="s">
        <v>79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'SO 05 - sadové úpravy'!J30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82</v>
      </c>
      <c r="AR107" s="127"/>
      <c r="AS107" s="128">
        <v>0</v>
      </c>
      <c r="AT107" s="129">
        <f>ROUND(SUM(AV107:AW107),2)</f>
        <v>0</v>
      </c>
      <c r="AU107" s="130">
        <f>'SO 05 - sadové úpravy'!P120</f>
        <v>0</v>
      </c>
      <c r="AV107" s="129">
        <f>'SO 05 - sadové úpravy'!J33</f>
        <v>0</v>
      </c>
      <c r="AW107" s="129">
        <f>'SO 05 - sadové úpravy'!J34</f>
        <v>0</v>
      </c>
      <c r="AX107" s="129">
        <f>'SO 05 - sadové úpravy'!J35</f>
        <v>0</v>
      </c>
      <c r="AY107" s="129">
        <f>'SO 05 - sadové úpravy'!J36</f>
        <v>0</v>
      </c>
      <c r="AZ107" s="129">
        <f>'SO 05 - sadové úpravy'!F33</f>
        <v>0</v>
      </c>
      <c r="BA107" s="129">
        <f>'SO 05 - sadové úpravy'!F34</f>
        <v>0</v>
      </c>
      <c r="BB107" s="129">
        <f>'SO 05 - sadové úpravy'!F35</f>
        <v>0</v>
      </c>
      <c r="BC107" s="129">
        <f>'SO 05 - sadové úpravy'!F36</f>
        <v>0</v>
      </c>
      <c r="BD107" s="131">
        <f>'SO 05 - sadové úpravy'!F37</f>
        <v>0</v>
      </c>
      <c r="BE107" s="7"/>
      <c r="BT107" s="132" t="s">
        <v>83</v>
      </c>
      <c r="BV107" s="132" t="s">
        <v>77</v>
      </c>
      <c r="BW107" s="132" t="s">
        <v>122</v>
      </c>
      <c r="BX107" s="132" t="s">
        <v>5</v>
      </c>
      <c r="CL107" s="132" t="s">
        <v>1</v>
      </c>
      <c r="CM107" s="132" t="s">
        <v>85</v>
      </c>
    </row>
    <row r="108" s="7" customFormat="1" ht="16.5" customHeight="1">
      <c r="A108" s="120" t="s">
        <v>79</v>
      </c>
      <c r="B108" s="121"/>
      <c r="C108" s="122"/>
      <c r="D108" s="123" t="s">
        <v>123</v>
      </c>
      <c r="E108" s="123"/>
      <c r="F108" s="123"/>
      <c r="G108" s="123"/>
      <c r="H108" s="123"/>
      <c r="I108" s="124"/>
      <c r="J108" s="123" t="s">
        <v>124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'IO 01 - kanalizační přípojka'!J30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82</v>
      </c>
      <c r="AR108" s="127"/>
      <c r="AS108" s="128">
        <v>0</v>
      </c>
      <c r="AT108" s="129">
        <f>ROUND(SUM(AV108:AW108),2)</f>
        <v>0</v>
      </c>
      <c r="AU108" s="130">
        <f>'IO 01 - kanalizační přípojka'!P121</f>
        <v>0</v>
      </c>
      <c r="AV108" s="129">
        <f>'IO 01 - kanalizační přípojka'!J33</f>
        <v>0</v>
      </c>
      <c r="AW108" s="129">
        <f>'IO 01 - kanalizační přípojka'!J34</f>
        <v>0</v>
      </c>
      <c r="AX108" s="129">
        <f>'IO 01 - kanalizační přípojka'!J35</f>
        <v>0</v>
      </c>
      <c r="AY108" s="129">
        <f>'IO 01 - kanalizační přípojka'!J36</f>
        <v>0</v>
      </c>
      <c r="AZ108" s="129">
        <f>'IO 01 - kanalizační přípojka'!F33</f>
        <v>0</v>
      </c>
      <c r="BA108" s="129">
        <f>'IO 01 - kanalizační přípojka'!F34</f>
        <v>0</v>
      </c>
      <c r="BB108" s="129">
        <f>'IO 01 - kanalizační přípojka'!F35</f>
        <v>0</v>
      </c>
      <c r="BC108" s="129">
        <f>'IO 01 - kanalizační přípojka'!F36</f>
        <v>0</v>
      </c>
      <c r="BD108" s="131">
        <f>'IO 01 - kanalizační přípojka'!F37</f>
        <v>0</v>
      </c>
      <c r="BE108" s="7"/>
      <c r="BT108" s="132" t="s">
        <v>83</v>
      </c>
      <c r="BV108" s="132" t="s">
        <v>77</v>
      </c>
      <c r="BW108" s="132" t="s">
        <v>125</v>
      </c>
      <c r="BX108" s="132" t="s">
        <v>5</v>
      </c>
      <c r="CL108" s="132" t="s">
        <v>1</v>
      </c>
      <c r="CM108" s="132" t="s">
        <v>85</v>
      </c>
    </row>
    <row r="109" s="7" customFormat="1" ht="16.5" customHeight="1">
      <c r="A109" s="120" t="s">
        <v>79</v>
      </c>
      <c r="B109" s="121"/>
      <c r="C109" s="122"/>
      <c r="D109" s="123" t="s">
        <v>126</v>
      </c>
      <c r="E109" s="123"/>
      <c r="F109" s="123"/>
      <c r="G109" s="123"/>
      <c r="H109" s="123"/>
      <c r="I109" s="124"/>
      <c r="J109" s="123" t="s">
        <v>127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5">
        <f>'IO 02 - vodovodní přípojka'!J30</f>
        <v>0</v>
      </c>
      <c r="AH109" s="124"/>
      <c r="AI109" s="124"/>
      <c r="AJ109" s="124"/>
      <c r="AK109" s="124"/>
      <c r="AL109" s="124"/>
      <c r="AM109" s="124"/>
      <c r="AN109" s="125">
        <f>SUM(AG109,AT109)</f>
        <v>0</v>
      </c>
      <c r="AO109" s="124"/>
      <c r="AP109" s="124"/>
      <c r="AQ109" s="126" t="s">
        <v>82</v>
      </c>
      <c r="AR109" s="127"/>
      <c r="AS109" s="128">
        <v>0</v>
      </c>
      <c r="AT109" s="129">
        <f>ROUND(SUM(AV109:AW109),2)</f>
        <v>0</v>
      </c>
      <c r="AU109" s="130">
        <f>'IO 02 - vodovodní přípojka'!P125</f>
        <v>0</v>
      </c>
      <c r="AV109" s="129">
        <f>'IO 02 - vodovodní přípojka'!J33</f>
        <v>0</v>
      </c>
      <c r="AW109" s="129">
        <f>'IO 02 - vodovodní přípojka'!J34</f>
        <v>0</v>
      </c>
      <c r="AX109" s="129">
        <f>'IO 02 - vodovodní přípojka'!J35</f>
        <v>0</v>
      </c>
      <c r="AY109" s="129">
        <f>'IO 02 - vodovodní přípojka'!J36</f>
        <v>0</v>
      </c>
      <c r="AZ109" s="129">
        <f>'IO 02 - vodovodní přípojka'!F33</f>
        <v>0</v>
      </c>
      <c r="BA109" s="129">
        <f>'IO 02 - vodovodní přípojka'!F34</f>
        <v>0</v>
      </c>
      <c r="BB109" s="129">
        <f>'IO 02 - vodovodní přípojka'!F35</f>
        <v>0</v>
      </c>
      <c r="BC109" s="129">
        <f>'IO 02 - vodovodní přípojka'!F36</f>
        <v>0</v>
      </c>
      <c r="BD109" s="131">
        <f>'IO 02 - vodovodní přípojka'!F37</f>
        <v>0</v>
      </c>
      <c r="BE109" s="7"/>
      <c r="BT109" s="132" t="s">
        <v>83</v>
      </c>
      <c r="BV109" s="132" t="s">
        <v>77</v>
      </c>
      <c r="BW109" s="132" t="s">
        <v>128</v>
      </c>
      <c r="BX109" s="132" t="s">
        <v>5</v>
      </c>
      <c r="CL109" s="132" t="s">
        <v>1</v>
      </c>
      <c r="CM109" s="132" t="s">
        <v>85</v>
      </c>
    </row>
    <row r="110" s="7" customFormat="1" ht="16.5" customHeight="1">
      <c r="A110" s="120" t="s">
        <v>79</v>
      </c>
      <c r="B110" s="121"/>
      <c r="C110" s="122"/>
      <c r="D110" s="123" t="s">
        <v>129</v>
      </c>
      <c r="E110" s="123"/>
      <c r="F110" s="123"/>
      <c r="G110" s="123"/>
      <c r="H110" s="123"/>
      <c r="I110" s="124"/>
      <c r="J110" s="123" t="s">
        <v>130</v>
      </c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5">
        <f>'IO 03 - dešťová kanalizace'!J30</f>
        <v>0</v>
      </c>
      <c r="AH110" s="124"/>
      <c r="AI110" s="124"/>
      <c r="AJ110" s="124"/>
      <c r="AK110" s="124"/>
      <c r="AL110" s="124"/>
      <c r="AM110" s="124"/>
      <c r="AN110" s="125">
        <f>SUM(AG110,AT110)</f>
        <v>0</v>
      </c>
      <c r="AO110" s="124"/>
      <c r="AP110" s="124"/>
      <c r="AQ110" s="126" t="s">
        <v>82</v>
      </c>
      <c r="AR110" s="127"/>
      <c r="AS110" s="128">
        <v>0</v>
      </c>
      <c r="AT110" s="129">
        <f>ROUND(SUM(AV110:AW110),2)</f>
        <v>0</v>
      </c>
      <c r="AU110" s="130">
        <f>'IO 03 - dešťová kanalizace'!P122</f>
        <v>0</v>
      </c>
      <c r="AV110" s="129">
        <f>'IO 03 - dešťová kanalizace'!J33</f>
        <v>0</v>
      </c>
      <c r="AW110" s="129">
        <f>'IO 03 - dešťová kanalizace'!J34</f>
        <v>0</v>
      </c>
      <c r="AX110" s="129">
        <f>'IO 03 - dešťová kanalizace'!J35</f>
        <v>0</v>
      </c>
      <c r="AY110" s="129">
        <f>'IO 03 - dešťová kanalizace'!J36</f>
        <v>0</v>
      </c>
      <c r="AZ110" s="129">
        <f>'IO 03 - dešťová kanalizace'!F33</f>
        <v>0</v>
      </c>
      <c r="BA110" s="129">
        <f>'IO 03 - dešťová kanalizace'!F34</f>
        <v>0</v>
      </c>
      <c r="BB110" s="129">
        <f>'IO 03 - dešťová kanalizace'!F35</f>
        <v>0</v>
      </c>
      <c r="BC110" s="129">
        <f>'IO 03 - dešťová kanalizace'!F36</f>
        <v>0</v>
      </c>
      <c r="BD110" s="131">
        <f>'IO 03 - dešťová kanalizace'!F37</f>
        <v>0</v>
      </c>
      <c r="BE110" s="7"/>
      <c r="BT110" s="132" t="s">
        <v>83</v>
      </c>
      <c r="BV110" s="132" t="s">
        <v>77</v>
      </c>
      <c r="BW110" s="132" t="s">
        <v>131</v>
      </c>
      <c r="BX110" s="132" t="s">
        <v>5</v>
      </c>
      <c r="CL110" s="132" t="s">
        <v>1</v>
      </c>
      <c r="CM110" s="132" t="s">
        <v>85</v>
      </c>
    </row>
    <row r="111" s="7" customFormat="1" ht="16.5" customHeight="1">
      <c r="A111" s="120" t="s">
        <v>79</v>
      </c>
      <c r="B111" s="121"/>
      <c r="C111" s="122"/>
      <c r="D111" s="123" t="s">
        <v>132</v>
      </c>
      <c r="E111" s="123"/>
      <c r="F111" s="123"/>
      <c r="G111" s="123"/>
      <c r="H111" s="123"/>
      <c r="I111" s="124"/>
      <c r="J111" s="123" t="s">
        <v>133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5">
        <f>'IO 07 - Přeložka sítí'!J30</f>
        <v>0</v>
      </c>
      <c r="AH111" s="124"/>
      <c r="AI111" s="124"/>
      <c r="AJ111" s="124"/>
      <c r="AK111" s="124"/>
      <c r="AL111" s="124"/>
      <c r="AM111" s="124"/>
      <c r="AN111" s="125">
        <f>SUM(AG111,AT111)</f>
        <v>0</v>
      </c>
      <c r="AO111" s="124"/>
      <c r="AP111" s="124"/>
      <c r="AQ111" s="126" t="s">
        <v>82</v>
      </c>
      <c r="AR111" s="127"/>
      <c r="AS111" s="128">
        <v>0</v>
      </c>
      <c r="AT111" s="129">
        <f>ROUND(SUM(AV111:AW111),2)</f>
        <v>0</v>
      </c>
      <c r="AU111" s="130">
        <f>'IO 07 - Přeložka sítí'!P125</f>
        <v>0</v>
      </c>
      <c r="AV111" s="129">
        <f>'IO 07 - Přeložka sítí'!J33</f>
        <v>0</v>
      </c>
      <c r="AW111" s="129">
        <f>'IO 07 - Přeložka sítí'!J34</f>
        <v>0</v>
      </c>
      <c r="AX111" s="129">
        <f>'IO 07 - Přeložka sítí'!J35</f>
        <v>0</v>
      </c>
      <c r="AY111" s="129">
        <f>'IO 07 - Přeložka sítí'!J36</f>
        <v>0</v>
      </c>
      <c r="AZ111" s="129">
        <f>'IO 07 - Přeložka sítí'!F33</f>
        <v>0</v>
      </c>
      <c r="BA111" s="129">
        <f>'IO 07 - Přeložka sítí'!F34</f>
        <v>0</v>
      </c>
      <c r="BB111" s="129">
        <f>'IO 07 - Přeložka sítí'!F35</f>
        <v>0</v>
      </c>
      <c r="BC111" s="129">
        <f>'IO 07 - Přeložka sítí'!F36</f>
        <v>0</v>
      </c>
      <c r="BD111" s="131">
        <f>'IO 07 - Přeložka sítí'!F37</f>
        <v>0</v>
      </c>
      <c r="BE111" s="7"/>
      <c r="BT111" s="132" t="s">
        <v>83</v>
      </c>
      <c r="BV111" s="132" t="s">
        <v>77</v>
      </c>
      <c r="BW111" s="132" t="s">
        <v>134</v>
      </c>
      <c r="BX111" s="132" t="s">
        <v>5</v>
      </c>
      <c r="CL111" s="132" t="s">
        <v>1</v>
      </c>
      <c r="CM111" s="132" t="s">
        <v>85</v>
      </c>
    </row>
    <row r="112" s="7" customFormat="1" ht="16.5" customHeight="1">
      <c r="A112" s="120" t="s">
        <v>79</v>
      </c>
      <c r="B112" s="121"/>
      <c r="C112" s="122"/>
      <c r="D112" s="123" t="s">
        <v>135</v>
      </c>
      <c r="E112" s="123"/>
      <c r="F112" s="123"/>
      <c r="G112" s="123"/>
      <c r="H112" s="123"/>
      <c r="I112" s="124"/>
      <c r="J112" s="123" t="s">
        <v>136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'Vybav - Vybavení venkovní...'!J30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82</v>
      </c>
      <c r="AR112" s="127"/>
      <c r="AS112" s="128">
        <v>0</v>
      </c>
      <c r="AT112" s="129">
        <f>ROUND(SUM(AV112:AW112),2)</f>
        <v>0</v>
      </c>
      <c r="AU112" s="130">
        <f>'Vybav - Vybavení venkovní...'!P117</f>
        <v>0</v>
      </c>
      <c r="AV112" s="129">
        <f>'Vybav - Vybavení venkovní...'!J33</f>
        <v>0</v>
      </c>
      <c r="AW112" s="129">
        <f>'Vybav - Vybavení venkovní...'!J34</f>
        <v>0</v>
      </c>
      <c r="AX112" s="129">
        <f>'Vybav - Vybavení venkovní...'!J35</f>
        <v>0</v>
      </c>
      <c r="AY112" s="129">
        <f>'Vybav - Vybavení venkovní...'!J36</f>
        <v>0</v>
      </c>
      <c r="AZ112" s="129">
        <f>'Vybav - Vybavení venkovní...'!F33</f>
        <v>0</v>
      </c>
      <c r="BA112" s="129">
        <f>'Vybav - Vybavení venkovní...'!F34</f>
        <v>0</v>
      </c>
      <c r="BB112" s="129">
        <f>'Vybav - Vybavení venkovní...'!F35</f>
        <v>0</v>
      </c>
      <c r="BC112" s="129">
        <f>'Vybav - Vybavení venkovní...'!F36</f>
        <v>0</v>
      </c>
      <c r="BD112" s="131">
        <f>'Vybav - Vybavení venkovní...'!F37</f>
        <v>0</v>
      </c>
      <c r="BE112" s="7"/>
      <c r="BT112" s="132" t="s">
        <v>83</v>
      </c>
      <c r="BV112" s="132" t="s">
        <v>77</v>
      </c>
      <c r="BW112" s="132" t="s">
        <v>137</v>
      </c>
      <c r="BX112" s="132" t="s">
        <v>5</v>
      </c>
      <c r="CL112" s="132" t="s">
        <v>1</v>
      </c>
      <c r="CM112" s="132" t="s">
        <v>85</v>
      </c>
    </row>
    <row r="113" s="7" customFormat="1" ht="16.5" customHeight="1">
      <c r="A113" s="120" t="s">
        <v>79</v>
      </c>
      <c r="B113" s="121"/>
      <c r="C113" s="122"/>
      <c r="D113" s="123" t="s">
        <v>138</v>
      </c>
      <c r="E113" s="123"/>
      <c r="F113" s="123"/>
      <c r="G113" s="123"/>
      <c r="H113" s="123"/>
      <c r="I113" s="124"/>
      <c r="J113" s="123" t="s">
        <v>139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'VRN - Vedlejší rozpočtové...'!J30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82</v>
      </c>
      <c r="AR113" s="127"/>
      <c r="AS113" s="143">
        <v>0</v>
      </c>
      <c r="AT113" s="144">
        <f>ROUND(SUM(AV113:AW113),2)</f>
        <v>0</v>
      </c>
      <c r="AU113" s="145">
        <f>'VRN - Vedlejší rozpočtové...'!P123</f>
        <v>0</v>
      </c>
      <c r="AV113" s="144">
        <f>'VRN - Vedlejší rozpočtové...'!J33</f>
        <v>0</v>
      </c>
      <c r="AW113" s="144">
        <f>'VRN - Vedlejší rozpočtové...'!J34</f>
        <v>0</v>
      </c>
      <c r="AX113" s="144">
        <f>'VRN - Vedlejší rozpočtové...'!J35</f>
        <v>0</v>
      </c>
      <c r="AY113" s="144">
        <f>'VRN - Vedlejší rozpočtové...'!J36</f>
        <v>0</v>
      </c>
      <c r="AZ113" s="144">
        <f>'VRN - Vedlejší rozpočtové...'!F33</f>
        <v>0</v>
      </c>
      <c r="BA113" s="144">
        <f>'VRN - Vedlejší rozpočtové...'!F34</f>
        <v>0</v>
      </c>
      <c r="BB113" s="144">
        <f>'VRN - Vedlejší rozpočtové...'!F35</f>
        <v>0</v>
      </c>
      <c r="BC113" s="144">
        <f>'VRN - Vedlejší rozpočtové...'!F36</f>
        <v>0</v>
      </c>
      <c r="BD113" s="146">
        <f>'VRN - Vedlejší rozpočtové...'!F37</f>
        <v>0</v>
      </c>
      <c r="BE113" s="7"/>
      <c r="BT113" s="132" t="s">
        <v>83</v>
      </c>
      <c r="BV113" s="132" t="s">
        <v>77</v>
      </c>
      <c r="BW113" s="132" t="s">
        <v>140</v>
      </c>
      <c r="BX113" s="132" t="s">
        <v>5</v>
      </c>
      <c r="CL113" s="132" t="s">
        <v>1</v>
      </c>
      <c r="CM113" s="132" t="s">
        <v>85</v>
      </c>
    </row>
    <row r="114" s="2" customFormat="1" ht="30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</sheetData>
  <sheetProtection sheet="1" formatColumns="0" formatRows="0" objects="1" scenarios="1" spinCount="100000" saltValue="fVJYQ0Ixlbsuoaz7G3WlaitWo0CdsAgVqj3obT64lW8vSGYOu0LMIZZo7v3EATGk62kKmzKV5GNSDA13+1EtbQ==" hashValue="7lLv8PziE7Gxzh5oMfwZk0u27GCUX1dr5sokP13PNmrnUgdokPrg0Mo9C3klJzbSbhBweN1UorYPAP5YO7c+QQ==" algorithmName="SHA-512" password="CC35"/>
  <mergeCells count="114">
    <mergeCell ref="C92:G92"/>
    <mergeCell ref="D104:H104"/>
    <mergeCell ref="D103:H103"/>
    <mergeCell ref="D96:H96"/>
    <mergeCell ref="D95:H95"/>
    <mergeCell ref="E100:I100"/>
    <mergeCell ref="E97:I97"/>
    <mergeCell ref="E102:I102"/>
    <mergeCell ref="E101:I101"/>
    <mergeCell ref="E98:I98"/>
    <mergeCell ref="E99:I99"/>
    <mergeCell ref="I92:AF92"/>
    <mergeCell ref="J96:AF96"/>
    <mergeCell ref="J104:AF104"/>
    <mergeCell ref="J95:AF95"/>
    <mergeCell ref="J103:AF103"/>
    <mergeCell ref="K100:AF100"/>
    <mergeCell ref="K98:AF98"/>
    <mergeCell ref="K101:AF101"/>
    <mergeCell ref="K102:AF102"/>
    <mergeCell ref="K99:AF99"/>
    <mergeCell ref="K97:AF97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92:AM92"/>
    <mergeCell ref="AG97:AM97"/>
    <mergeCell ref="AG101:AM101"/>
    <mergeCell ref="AG95:AM95"/>
    <mergeCell ref="AG102:AM102"/>
    <mergeCell ref="AG100:AM100"/>
    <mergeCell ref="AG96:AM96"/>
    <mergeCell ref="AG103:AM103"/>
    <mergeCell ref="AG99:AM99"/>
    <mergeCell ref="AG104:AM104"/>
    <mergeCell ref="AM89:AP89"/>
    <mergeCell ref="AM87:AN87"/>
    <mergeCell ref="AM90:AP90"/>
    <mergeCell ref="AN104:AP104"/>
    <mergeCell ref="AN102:AP102"/>
    <mergeCell ref="AN103:AP103"/>
    <mergeCell ref="AN101:AP101"/>
    <mergeCell ref="AN100:AP100"/>
    <mergeCell ref="AN95:AP95"/>
    <mergeCell ref="AN99:AP99"/>
    <mergeCell ref="AN96:AP96"/>
    <mergeCell ref="AN97:AP97"/>
    <mergeCell ref="AN92:AP9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94:AP94"/>
  </mergeCells>
  <hyperlinks>
    <hyperlink ref="A95" location="'SO 01 - Architektonicko s...'!C2" display="/"/>
    <hyperlink ref="A97" location="'D.1.4.1 - UT'!C2" display="/"/>
    <hyperlink ref="A98" location="'D.1.4.2 - VZT'!C2" display="/"/>
    <hyperlink ref="A99" location="'D.1.4.3 - Silnoproud'!C2" display="/"/>
    <hyperlink ref="A100" location="'D.1.4.4 - FVE'!C2" display="/"/>
    <hyperlink ref="A101" location="'D.1.4.5 - Slaboproud'!C2" display="/"/>
    <hyperlink ref="A102" location="'D.1.4.6 - ZTI'!C2" display="/"/>
    <hyperlink ref="A103" location="'SO 02.1 - Pergoly PR 01, ...'!C2" display="/"/>
    <hyperlink ref="A104" location="'SO 02.2 - Opěrné zdi'!C2" display="/"/>
    <hyperlink ref="A105" location="'SO 02.3 - Zpevněné plochy...'!C2" display="/"/>
    <hyperlink ref="A106" location="'SO 03 - Oplocení'!C2" display="/"/>
    <hyperlink ref="A107" location="'SO 05 - sadové úpravy'!C2" display="/"/>
    <hyperlink ref="A108" location="'IO 01 - kanalizační přípojka'!C2" display="/"/>
    <hyperlink ref="A109" location="'IO 02 - vodovodní přípojka'!C2" display="/"/>
    <hyperlink ref="A110" location="'IO 03 - dešťová kanalizace'!C2" display="/"/>
    <hyperlink ref="A111" location="'IO 07 - Přeložka sítí'!C2" display="/"/>
    <hyperlink ref="A112" location="'Vybav - Vybavení venkovní...'!C2" display="/"/>
    <hyperlink ref="A11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ROUND(J143,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ROUND((SUM(BE143:BE2597)),  2)</f>
        <v>0</v>
      </c>
      <c r="G33" s="39"/>
      <c r="H33" s="39"/>
      <c r="I33" s="165">
        <v>0.20999999999999999</v>
      </c>
      <c r="J33" s="164">
        <f>ROUND(((SUM(BE143:BE2597))*I33),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ROUND((SUM(BF143:BF2597)),  2)</f>
        <v>0</v>
      </c>
      <c r="G34" s="39"/>
      <c r="H34" s="39"/>
      <c r="I34" s="165">
        <v>0.12</v>
      </c>
      <c r="J34" s="164">
        <f>ROUND(((SUM(BF143:BF2597))*I34),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ROUND((SUM(BG143:BG2597)),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ROUND((SUM(BH143:BH2597)),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ROUND((SUM(BI143:BI2597)),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Architektonicko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J144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J145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J195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153</v>
      </c>
      <c r="E100" s="197"/>
      <c r="F100" s="197"/>
      <c r="G100" s="197"/>
      <c r="H100" s="197"/>
      <c r="I100" s="197"/>
      <c r="J100" s="198">
        <f>J306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154</v>
      </c>
      <c r="E101" s="197"/>
      <c r="F101" s="197"/>
      <c r="G101" s="197"/>
      <c r="H101" s="197"/>
      <c r="I101" s="197"/>
      <c r="J101" s="198">
        <f>J466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155</v>
      </c>
      <c r="E102" s="197"/>
      <c r="F102" s="197"/>
      <c r="G102" s="197"/>
      <c r="H102" s="197"/>
      <c r="I102" s="197"/>
      <c r="J102" s="198">
        <f>J608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156</v>
      </c>
      <c r="E103" s="197"/>
      <c r="F103" s="197"/>
      <c r="G103" s="197"/>
      <c r="H103" s="197"/>
      <c r="I103" s="197"/>
      <c r="J103" s="198">
        <f>J1018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157</v>
      </c>
      <c r="E104" s="197"/>
      <c r="F104" s="197"/>
      <c r="G104" s="197"/>
      <c r="H104" s="197"/>
      <c r="I104" s="197"/>
      <c r="J104" s="198">
        <f>J1081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158</v>
      </c>
      <c r="E105" s="192"/>
      <c r="F105" s="192"/>
      <c r="G105" s="192"/>
      <c r="H105" s="192"/>
      <c r="I105" s="192"/>
      <c r="J105" s="193">
        <f>J1083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159</v>
      </c>
      <c r="E106" s="197"/>
      <c r="F106" s="197"/>
      <c r="G106" s="197"/>
      <c r="H106" s="197"/>
      <c r="I106" s="197"/>
      <c r="J106" s="198">
        <f>J1084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160</v>
      </c>
      <c r="E107" s="197"/>
      <c r="F107" s="197"/>
      <c r="G107" s="197"/>
      <c r="H107" s="197"/>
      <c r="I107" s="197"/>
      <c r="J107" s="198">
        <f>J1141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161</v>
      </c>
      <c r="E108" s="197"/>
      <c r="F108" s="197"/>
      <c r="G108" s="197"/>
      <c r="H108" s="197"/>
      <c r="I108" s="197"/>
      <c r="J108" s="198">
        <f>J1248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162</v>
      </c>
      <c r="E109" s="197"/>
      <c r="F109" s="197"/>
      <c r="G109" s="197"/>
      <c r="H109" s="197"/>
      <c r="I109" s="197"/>
      <c r="J109" s="198">
        <f>J1370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163</v>
      </c>
      <c r="E110" s="197"/>
      <c r="F110" s="197"/>
      <c r="G110" s="197"/>
      <c r="H110" s="197"/>
      <c r="I110" s="197"/>
      <c r="J110" s="198">
        <f>J1377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164</v>
      </c>
      <c r="E111" s="197"/>
      <c r="F111" s="197"/>
      <c r="G111" s="197"/>
      <c r="H111" s="197"/>
      <c r="I111" s="197"/>
      <c r="J111" s="198">
        <f>J1389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165</v>
      </c>
      <c r="E112" s="197"/>
      <c r="F112" s="197"/>
      <c r="G112" s="197"/>
      <c r="H112" s="197"/>
      <c r="I112" s="197"/>
      <c r="J112" s="198">
        <f>J1432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166</v>
      </c>
      <c r="E113" s="197"/>
      <c r="F113" s="197"/>
      <c r="G113" s="197"/>
      <c r="H113" s="197"/>
      <c r="I113" s="197"/>
      <c r="J113" s="198">
        <f>J1460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167</v>
      </c>
      <c r="E114" s="197"/>
      <c r="F114" s="197"/>
      <c r="G114" s="197"/>
      <c r="H114" s="197"/>
      <c r="I114" s="197"/>
      <c r="J114" s="198">
        <f>J1525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168</v>
      </c>
      <c r="E115" s="197"/>
      <c r="F115" s="197"/>
      <c r="G115" s="197"/>
      <c r="H115" s="197"/>
      <c r="I115" s="197"/>
      <c r="J115" s="198">
        <f>J1544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169</v>
      </c>
      <c r="E116" s="197"/>
      <c r="F116" s="197"/>
      <c r="G116" s="197"/>
      <c r="H116" s="197"/>
      <c r="I116" s="197"/>
      <c r="J116" s="198">
        <f>J1828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89"/>
      <c r="C117" s="190"/>
      <c r="D117" s="191" t="s">
        <v>170</v>
      </c>
      <c r="E117" s="192"/>
      <c r="F117" s="192"/>
      <c r="G117" s="192"/>
      <c r="H117" s="192"/>
      <c r="I117" s="192"/>
      <c r="J117" s="193">
        <f>J1940</f>
        <v>0</v>
      </c>
      <c r="K117" s="190"/>
      <c r="L117" s="194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5"/>
      <c r="C118" s="134"/>
      <c r="D118" s="196" t="s">
        <v>171</v>
      </c>
      <c r="E118" s="197"/>
      <c r="F118" s="197"/>
      <c r="G118" s="197"/>
      <c r="H118" s="197"/>
      <c r="I118" s="197"/>
      <c r="J118" s="198">
        <f>J1941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172</v>
      </c>
      <c r="E119" s="197"/>
      <c r="F119" s="197"/>
      <c r="G119" s="197"/>
      <c r="H119" s="197"/>
      <c r="I119" s="197"/>
      <c r="J119" s="198">
        <f>J2034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173</v>
      </c>
      <c r="E120" s="197"/>
      <c r="F120" s="197"/>
      <c r="G120" s="197"/>
      <c r="H120" s="197"/>
      <c r="I120" s="197"/>
      <c r="J120" s="198">
        <f>J2093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174</v>
      </c>
      <c r="E121" s="197"/>
      <c r="F121" s="197"/>
      <c r="G121" s="197"/>
      <c r="H121" s="197"/>
      <c r="I121" s="197"/>
      <c r="J121" s="198">
        <f>J2214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175</v>
      </c>
      <c r="E122" s="197"/>
      <c r="F122" s="197"/>
      <c r="G122" s="197"/>
      <c r="H122" s="197"/>
      <c r="I122" s="197"/>
      <c r="J122" s="198">
        <f>J2236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176</v>
      </c>
      <c r="E123" s="197"/>
      <c r="F123" s="197"/>
      <c r="G123" s="197"/>
      <c r="H123" s="197"/>
      <c r="I123" s="197"/>
      <c r="J123" s="198">
        <f>J2501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177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6.25" customHeight="1">
      <c r="A133" s="39"/>
      <c r="B133" s="40"/>
      <c r="C133" s="41"/>
      <c r="D133" s="41"/>
      <c r="E133" s="184" t="str">
        <f>E7</f>
        <v>Náchod - Výstavba objektu pro zřízení dětské skupiny v nemocnici Náchodě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142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SO 01 - Architektonicko stavební část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30. 9. 2024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E15</f>
        <v>Královéhradecký kraj, Pivovarské náměstí 1245, 500</v>
      </c>
      <c r="G139" s="41"/>
      <c r="H139" s="41"/>
      <c r="I139" s="33" t="s">
        <v>30</v>
      </c>
      <c r="J139" s="37" t="str">
        <f>E21</f>
        <v>PRISPO s.r.o. Polská 375, 547 01 Náchod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5.6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>PRISPO s.r.o. Polská 375, 547 01 Náchod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0"/>
      <c r="B142" s="201"/>
      <c r="C142" s="202" t="s">
        <v>178</v>
      </c>
      <c r="D142" s="203" t="s">
        <v>60</v>
      </c>
      <c r="E142" s="203" t="s">
        <v>56</v>
      </c>
      <c r="F142" s="203" t="s">
        <v>57</v>
      </c>
      <c r="G142" s="203" t="s">
        <v>179</v>
      </c>
      <c r="H142" s="203" t="s">
        <v>180</v>
      </c>
      <c r="I142" s="203" t="s">
        <v>181</v>
      </c>
      <c r="J142" s="203" t="s">
        <v>147</v>
      </c>
      <c r="K142" s="204" t="s">
        <v>182</v>
      </c>
      <c r="L142" s="205"/>
      <c r="M142" s="101" t="s">
        <v>1</v>
      </c>
      <c r="N142" s="102" t="s">
        <v>39</v>
      </c>
      <c r="O142" s="102" t="s">
        <v>183</v>
      </c>
      <c r="P142" s="102" t="s">
        <v>184</v>
      </c>
      <c r="Q142" s="102" t="s">
        <v>185</v>
      </c>
      <c r="R142" s="102" t="s">
        <v>186</v>
      </c>
      <c r="S142" s="102" t="s">
        <v>187</v>
      </c>
      <c r="T142" s="103" t="s">
        <v>188</v>
      </c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</row>
    <row r="143" s="2" customFormat="1" ht="22.8" customHeight="1">
      <c r="A143" s="39"/>
      <c r="B143" s="40"/>
      <c r="C143" s="108" t="s">
        <v>189</v>
      </c>
      <c r="D143" s="41"/>
      <c r="E143" s="41"/>
      <c r="F143" s="41"/>
      <c r="G143" s="41"/>
      <c r="H143" s="41"/>
      <c r="I143" s="41"/>
      <c r="J143" s="206">
        <f>BK143</f>
        <v>0</v>
      </c>
      <c r="K143" s="41"/>
      <c r="L143" s="45"/>
      <c r="M143" s="104"/>
      <c r="N143" s="207"/>
      <c r="O143" s="105"/>
      <c r="P143" s="208">
        <f>P144+P1083+P1940</f>
        <v>0</v>
      </c>
      <c r="Q143" s="105"/>
      <c r="R143" s="208">
        <f>R144+R1083+R1940</f>
        <v>2330.2390098299998</v>
      </c>
      <c r="S143" s="105"/>
      <c r="T143" s="209">
        <f>T144+T1083+T1940</f>
        <v>0.2768062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74</v>
      </c>
      <c r="AU143" s="18" t="s">
        <v>149</v>
      </c>
      <c r="BK143" s="210">
        <f>BK144+BK1083+BK1940</f>
        <v>0</v>
      </c>
    </row>
    <row r="144" s="12" customFormat="1" ht="25.92" customHeight="1">
      <c r="A144" s="12"/>
      <c r="B144" s="211"/>
      <c r="C144" s="212"/>
      <c r="D144" s="213" t="s">
        <v>74</v>
      </c>
      <c r="E144" s="214" t="s">
        <v>190</v>
      </c>
      <c r="F144" s="214" t="s">
        <v>191</v>
      </c>
      <c r="G144" s="212"/>
      <c r="H144" s="212"/>
      <c r="I144" s="215"/>
      <c r="J144" s="216">
        <f>BK144</f>
        <v>0</v>
      </c>
      <c r="K144" s="212"/>
      <c r="L144" s="217"/>
      <c r="M144" s="218"/>
      <c r="N144" s="219"/>
      <c r="O144" s="219"/>
      <c r="P144" s="220">
        <f>P145+P195+P306+P466+P608+P1018+P1081</f>
        <v>0</v>
      </c>
      <c r="Q144" s="219"/>
      <c r="R144" s="220">
        <f>R145+R195+R306+R466+R608+R1018+R1081</f>
        <v>2295.7457545299999</v>
      </c>
      <c r="S144" s="219"/>
      <c r="T144" s="221">
        <f>T145+T195+T306+T466+T608+T1018+T1081</f>
        <v>0.27394225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83</v>
      </c>
      <c r="AT144" s="223" t="s">
        <v>74</v>
      </c>
      <c r="AU144" s="223" t="s">
        <v>75</v>
      </c>
      <c r="AY144" s="222" t="s">
        <v>192</v>
      </c>
      <c r="BK144" s="224">
        <f>BK145+BK195+BK306+BK466+BK608+BK1018+BK1081</f>
        <v>0</v>
      </c>
    </row>
    <row r="145" s="12" customFormat="1" ht="22.8" customHeight="1">
      <c r="A145" s="12"/>
      <c r="B145" s="211"/>
      <c r="C145" s="212"/>
      <c r="D145" s="213" t="s">
        <v>74</v>
      </c>
      <c r="E145" s="225" t="s">
        <v>83</v>
      </c>
      <c r="F145" s="225" t="s">
        <v>193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SUM(P146:P194)</f>
        <v>0</v>
      </c>
      <c r="Q145" s="219"/>
      <c r="R145" s="220">
        <f>SUM(R146:R194)</f>
        <v>0</v>
      </c>
      <c r="S145" s="219"/>
      <c r="T145" s="221">
        <f>SUM(T146:T194)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83</v>
      </c>
      <c r="AT145" s="223" t="s">
        <v>74</v>
      </c>
      <c r="AU145" s="223" t="s">
        <v>83</v>
      </c>
      <c r="AY145" s="222" t="s">
        <v>192</v>
      </c>
      <c r="BK145" s="224">
        <f>SUM(BK146:BK194)</f>
        <v>0</v>
      </c>
    </row>
    <row r="146" s="2" customFormat="1" ht="24.15" customHeight="1">
      <c r="A146" s="39"/>
      <c r="B146" s="40"/>
      <c r="C146" s="227" t="s">
        <v>83</v>
      </c>
      <c r="D146" s="227" t="s">
        <v>194</v>
      </c>
      <c r="E146" s="228" t="s">
        <v>195</v>
      </c>
      <c r="F146" s="229" t="s">
        <v>196</v>
      </c>
      <c r="G146" s="230" t="s">
        <v>197</v>
      </c>
      <c r="H146" s="231">
        <v>674</v>
      </c>
      <c r="I146" s="232"/>
      <c r="J146" s="233">
        <f>ROUND(I146*H146,2)</f>
        <v>0</v>
      </c>
      <c r="K146" s="229" t="s">
        <v>198</v>
      </c>
      <c r="L146" s="45"/>
      <c r="M146" s="234" t="s">
        <v>1</v>
      </c>
      <c r="N146" s="235" t="s">
        <v>40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199</v>
      </c>
      <c r="AT146" s="238" t="s">
        <v>194</v>
      </c>
      <c r="AU146" s="238" t="s">
        <v>85</v>
      </c>
      <c r="AY146" s="18" t="s">
        <v>192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199</v>
      </c>
      <c r="BM146" s="238" t="s">
        <v>200</v>
      </c>
    </row>
    <row r="147" s="13" customFormat="1">
      <c r="A147" s="13"/>
      <c r="B147" s="240"/>
      <c r="C147" s="241"/>
      <c r="D147" s="242" t="s">
        <v>201</v>
      </c>
      <c r="E147" s="243" t="s">
        <v>1</v>
      </c>
      <c r="F147" s="244" t="s">
        <v>202</v>
      </c>
      <c r="G147" s="241"/>
      <c r="H147" s="245">
        <v>424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201</v>
      </c>
      <c r="AU147" s="251" t="s">
        <v>85</v>
      </c>
      <c r="AV147" s="13" t="s">
        <v>85</v>
      </c>
      <c r="AW147" s="13" t="s">
        <v>32</v>
      </c>
      <c r="AX147" s="13" t="s">
        <v>75</v>
      </c>
      <c r="AY147" s="251" t="s">
        <v>192</v>
      </c>
    </row>
    <row r="148" s="13" customFormat="1">
      <c r="A148" s="13"/>
      <c r="B148" s="240"/>
      <c r="C148" s="241"/>
      <c r="D148" s="242" t="s">
        <v>201</v>
      </c>
      <c r="E148" s="243" t="s">
        <v>1</v>
      </c>
      <c r="F148" s="244" t="s">
        <v>203</v>
      </c>
      <c r="G148" s="241"/>
      <c r="H148" s="245">
        <v>250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201</v>
      </c>
      <c r="AU148" s="251" t="s">
        <v>85</v>
      </c>
      <c r="AV148" s="13" t="s">
        <v>85</v>
      </c>
      <c r="AW148" s="13" t="s">
        <v>32</v>
      </c>
      <c r="AX148" s="13" t="s">
        <v>75</v>
      </c>
      <c r="AY148" s="251" t="s">
        <v>192</v>
      </c>
    </row>
    <row r="149" s="14" customFormat="1">
      <c r="A149" s="14"/>
      <c r="B149" s="252"/>
      <c r="C149" s="253"/>
      <c r="D149" s="242" t="s">
        <v>201</v>
      </c>
      <c r="E149" s="254" t="s">
        <v>1</v>
      </c>
      <c r="F149" s="255" t="s">
        <v>204</v>
      </c>
      <c r="G149" s="253"/>
      <c r="H149" s="256">
        <v>674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201</v>
      </c>
      <c r="AU149" s="262" t="s">
        <v>85</v>
      </c>
      <c r="AV149" s="14" t="s">
        <v>199</v>
      </c>
      <c r="AW149" s="14" t="s">
        <v>32</v>
      </c>
      <c r="AX149" s="14" t="s">
        <v>83</v>
      </c>
      <c r="AY149" s="262" t="s">
        <v>192</v>
      </c>
    </row>
    <row r="150" s="2" customFormat="1" ht="33" customHeight="1">
      <c r="A150" s="39"/>
      <c r="B150" s="40"/>
      <c r="C150" s="227" t="s">
        <v>85</v>
      </c>
      <c r="D150" s="227" t="s">
        <v>194</v>
      </c>
      <c r="E150" s="228" t="s">
        <v>205</v>
      </c>
      <c r="F150" s="229" t="s">
        <v>206</v>
      </c>
      <c r="G150" s="230" t="s">
        <v>207</v>
      </c>
      <c r="H150" s="231">
        <v>408.82100000000003</v>
      </c>
      <c r="I150" s="232"/>
      <c r="J150" s="233">
        <f>ROUND(I150*H150,2)</f>
        <v>0</v>
      </c>
      <c r="K150" s="229" t="s">
        <v>198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199</v>
      </c>
      <c r="AT150" s="238" t="s">
        <v>194</v>
      </c>
      <c r="AU150" s="238" t="s">
        <v>85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199</v>
      </c>
      <c r="BM150" s="238" t="s">
        <v>208</v>
      </c>
    </row>
    <row r="151" s="13" customFormat="1">
      <c r="A151" s="13"/>
      <c r="B151" s="240"/>
      <c r="C151" s="241"/>
      <c r="D151" s="242" t="s">
        <v>201</v>
      </c>
      <c r="E151" s="243" t="s">
        <v>1</v>
      </c>
      <c r="F151" s="244" t="s">
        <v>209</v>
      </c>
      <c r="G151" s="241"/>
      <c r="H151" s="245">
        <v>236.92500000000001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201</v>
      </c>
      <c r="AU151" s="251" t="s">
        <v>85</v>
      </c>
      <c r="AV151" s="13" t="s">
        <v>85</v>
      </c>
      <c r="AW151" s="13" t="s">
        <v>32</v>
      </c>
      <c r="AX151" s="13" t="s">
        <v>75</v>
      </c>
      <c r="AY151" s="251" t="s">
        <v>192</v>
      </c>
    </row>
    <row r="152" s="13" customFormat="1">
      <c r="A152" s="13"/>
      <c r="B152" s="240"/>
      <c r="C152" s="241"/>
      <c r="D152" s="242" t="s">
        <v>201</v>
      </c>
      <c r="E152" s="243" t="s">
        <v>1</v>
      </c>
      <c r="F152" s="244" t="s">
        <v>210</v>
      </c>
      <c r="G152" s="241"/>
      <c r="H152" s="245">
        <v>134.73500000000001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201</v>
      </c>
      <c r="AU152" s="251" t="s">
        <v>85</v>
      </c>
      <c r="AV152" s="13" t="s">
        <v>85</v>
      </c>
      <c r="AW152" s="13" t="s">
        <v>32</v>
      </c>
      <c r="AX152" s="13" t="s">
        <v>75</v>
      </c>
      <c r="AY152" s="251" t="s">
        <v>192</v>
      </c>
    </row>
    <row r="153" s="15" customFormat="1">
      <c r="A153" s="15"/>
      <c r="B153" s="263"/>
      <c r="C153" s="264"/>
      <c r="D153" s="242" t="s">
        <v>201</v>
      </c>
      <c r="E153" s="265" t="s">
        <v>1</v>
      </c>
      <c r="F153" s="266" t="s">
        <v>211</v>
      </c>
      <c r="G153" s="264"/>
      <c r="H153" s="267">
        <v>371.66000000000002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3" t="s">
        <v>201</v>
      </c>
      <c r="AU153" s="273" t="s">
        <v>85</v>
      </c>
      <c r="AV153" s="15" t="s">
        <v>212</v>
      </c>
      <c r="AW153" s="15" t="s">
        <v>32</v>
      </c>
      <c r="AX153" s="15" t="s">
        <v>75</v>
      </c>
      <c r="AY153" s="273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213</v>
      </c>
      <c r="G154" s="241"/>
      <c r="H154" s="245">
        <v>37.161000000000001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4" customFormat="1">
      <c r="A155" s="14"/>
      <c r="B155" s="252"/>
      <c r="C155" s="253"/>
      <c r="D155" s="242" t="s">
        <v>201</v>
      </c>
      <c r="E155" s="254" t="s">
        <v>1</v>
      </c>
      <c r="F155" s="255" t="s">
        <v>204</v>
      </c>
      <c r="G155" s="253"/>
      <c r="H155" s="256">
        <v>408.82100000000003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201</v>
      </c>
      <c r="AU155" s="262" t="s">
        <v>85</v>
      </c>
      <c r="AV155" s="14" t="s">
        <v>199</v>
      </c>
      <c r="AW155" s="14" t="s">
        <v>32</v>
      </c>
      <c r="AX155" s="14" t="s">
        <v>83</v>
      </c>
      <c r="AY155" s="262" t="s">
        <v>192</v>
      </c>
    </row>
    <row r="156" s="2" customFormat="1" ht="33" customHeight="1">
      <c r="A156" s="39"/>
      <c r="B156" s="40"/>
      <c r="C156" s="227" t="s">
        <v>212</v>
      </c>
      <c r="D156" s="227" t="s">
        <v>194</v>
      </c>
      <c r="E156" s="228" t="s">
        <v>214</v>
      </c>
      <c r="F156" s="229" t="s">
        <v>215</v>
      </c>
      <c r="G156" s="230" t="s">
        <v>207</v>
      </c>
      <c r="H156" s="231">
        <v>289.05399999999997</v>
      </c>
      <c r="I156" s="232"/>
      <c r="J156" s="233">
        <f>ROUND(I156*H156,2)</f>
        <v>0</v>
      </c>
      <c r="K156" s="229" t="s">
        <v>198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216</v>
      </c>
    </row>
    <row r="157" s="13" customFormat="1">
      <c r="A157" s="13"/>
      <c r="B157" s="240"/>
      <c r="C157" s="241"/>
      <c r="D157" s="242" t="s">
        <v>201</v>
      </c>
      <c r="E157" s="243" t="s">
        <v>1</v>
      </c>
      <c r="F157" s="244" t="s">
        <v>217</v>
      </c>
      <c r="G157" s="241"/>
      <c r="H157" s="245">
        <v>77.355000000000004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201</v>
      </c>
      <c r="AU157" s="251" t="s">
        <v>85</v>
      </c>
      <c r="AV157" s="13" t="s">
        <v>85</v>
      </c>
      <c r="AW157" s="13" t="s">
        <v>32</v>
      </c>
      <c r="AX157" s="13" t="s">
        <v>75</v>
      </c>
      <c r="AY157" s="251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218</v>
      </c>
      <c r="G158" s="241"/>
      <c r="H158" s="245">
        <v>105.994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75</v>
      </c>
      <c r="AY158" s="251" t="s">
        <v>192</v>
      </c>
    </row>
    <row r="159" s="13" customFormat="1">
      <c r="A159" s="13"/>
      <c r="B159" s="240"/>
      <c r="C159" s="241"/>
      <c r="D159" s="242" t="s">
        <v>201</v>
      </c>
      <c r="E159" s="243" t="s">
        <v>1</v>
      </c>
      <c r="F159" s="244" t="s">
        <v>219</v>
      </c>
      <c r="G159" s="241"/>
      <c r="H159" s="245">
        <v>87.614999999999995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201</v>
      </c>
      <c r="AU159" s="251" t="s">
        <v>85</v>
      </c>
      <c r="AV159" s="13" t="s">
        <v>85</v>
      </c>
      <c r="AW159" s="13" t="s">
        <v>32</v>
      </c>
      <c r="AX159" s="13" t="s">
        <v>75</v>
      </c>
      <c r="AY159" s="251" t="s">
        <v>192</v>
      </c>
    </row>
    <row r="160" s="13" customFormat="1">
      <c r="A160" s="13"/>
      <c r="B160" s="240"/>
      <c r="C160" s="241"/>
      <c r="D160" s="242" t="s">
        <v>201</v>
      </c>
      <c r="E160" s="243" t="s">
        <v>1</v>
      </c>
      <c r="F160" s="244" t="s">
        <v>220</v>
      </c>
      <c r="G160" s="241"/>
      <c r="H160" s="245">
        <v>18.09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201</v>
      </c>
      <c r="AU160" s="251" t="s">
        <v>85</v>
      </c>
      <c r="AV160" s="13" t="s">
        <v>85</v>
      </c>
      <c r="AW160" s="13" t="s">
        <v>32</v>
      </c>
      <c r="AX160" s="13" t="s">
        <v>75</v>
      </c>
      <c r="AY160" s="251" t="s">
        <v>192</v>
      </c>
    </row>
    <row r="161" s="14" customFormat="1">
      <c r="A161" s="14"/>
      <c r="B161" s="252"/>
      <c r="C161" s="253"/>
      <c r="D161" s="242" t="s">
        <v>201</v>
      </c>
      <c r="E161" s="254" t="s">
        <v>1</v>
      </c>
      <c r="F161" s="255" t="s">
        <v>204</v>
      </c>
      <c r="G161" s="253"/>
      <c r="H161" s="256">
        <v>289.05399999999997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201</v>
      </c>
      <c r="AU161" s="262" t="s">
        <v>85</v>
      </c>
      <c r="AV161" s="14" t="s">
        <v>199</v>
      </c>
      <c r="AW161" s="14" t="s">
        <v>32</v>
      </c>
      <c r="AX161" s="14" t="s">
        <v>83</v>
      </c>
      <c r="AY161" s="262" t="s">
        <v>192</v>
      </c>
    </row>
    <row r="162" s="2" customFormat="1" ht="37.8" customHeight="1">
      <c r="A162" s="39"/>
      <c r="B162" s="40"/>
      <c r="C162" s="227" t="s">
        <v>199</v>
      </c>
      <c r="D162" s="227" t="s">
        <v>194</v>
      </c>
      <c r="E162" s="228" t="s">
        <v>221</v>
      </c>
      <c r="F162" s="229" t="s">
        <v>222</v>
      </c>
      <c r="G162" s="230" t="s">
        <v>207</v>
      </c>
      <c r="H162" s="231">
        <v>988.17499999999995</v>
      </c>
      <c r="I162" s="232"/>
      <c r="J162" s="233">
        <f>ROUND(I162*H162,2)</f>
        <v>0</v>
      </c>
      <c r="K162" s="229" t="s">
        <v>198</v>
      </c>
      <c r="L162" s="45"/>
      <c r="M162" s="234" t="s">
        <v>1</v>
      </c>
      <c r="N162" s="235" t="s">
        <v>40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199</v>
      </c>
      <c r="AT162" s="238" t="s">
        <v>194</v>
      </c>
      <c r="AU162" s="238" t="s">
        <v>85</v>
      </c>
      <c r="AY162" s="18" t="s">
        <v>192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199</v>
      </c>
      <c r="BM162" s="238" t="s">
        <v>223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224</v>
      </c>
      <c r="G163" s="241"/>
      <c r="H163" s="245">
        <v>134.80000000000001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3" customFormat="1">
      <c r="A164" s="13"/>
      <c r="B164" s="240"/>
      <c r="C164" s="241"/>
      <c r="D164" s="242" t="s">
        <v>201</v>
      </c>
      <c r="E164" s="243" t="s">
        <v>1</v>
      </c>
      <c r="F164" s="244" t="s">
        <v>225</v>
      </c>
      <c r="G164" s="241"/>
      <c r="H164" s="245">
        <v>697.875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201</v>
      </c>
      <c r="AU164" s="251" t="s">
        <v>85</v>
      </c>
      <c r="AV164" s="13" t="s">
        <v>85</v>
      </c>
      <c r="AW164" s="13" t="s">
        <v>32</v>
      </c>
      <c r="AX164" s="13" t="s">
        <v>75</v>
      </c>
      <c r="AY164" s="251" t="s">
        <v>192</v>
      </c>
    </row>
    <row r="165" s="13" customFormat="1">
      <c r="A165" s="13"/>
      <c r="B165" s="240"/>
      <c r="C165" s="241"/>
      <c r="D165" s="242" t="s">
        <v>201</v>
      </c>
      <c r="E165" s="243" t="s">
        <v>1</v>
      </c>
      <c r="F165" s="244" t="s">
        <v>226</v>
      </c>
      <c r="G165" s="241"/>
      <c r="H165" s="245">
        <v>155.5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201</v>
      </c>
      <c r="AU165" s="251" t="s">
        <v>85</v>
      </c>
      <c r="AV165" s="13" t="s">
        <v>85</v>
      </c>
      <c r="AW165" s="13" t="s">
        <v>32</v>
      </c>
      <c r="AX165" s="13" t="s">
        <v>75</v>
      </c>
      <c r="AY165" s="251" t="s">
        <v>192</v>
      </c>
    </row>
    <row r="166" s="14" customFormat="1">
      <c r="A166" s="14"/>
      <c r="B166" s="252"/>
      <c r="C166" s="253"/>
      <c r="D166" s="242" t="s">
        <v>201</v>
      </c>
      <c r="E166" s="254" t="s">
        <v>1</v>
      </c>
      <c r="F166" s="255" t="s">
        <v>204</v>
      </c>
      <c r="G166" s="253"/>
      <c r="H166" s="256">
        <v>988.17499999999995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201</v>
      </c>
      <c r="AU166" s="262" t="s">
        <v>85</v>
      </c>
      <c r="AV166" s="14" t="s">
        <v>199</v>
      </c>
      <c r="AW166" s="14" t="s">
        <v>32</v>
      </c>
      <c r="AX166" s="14" t="s">
        <v>83</v>
      </c>
      <c r="AY166" s="262" t="s">
        <v>192</v>
      </c>
    </row>
    <row r="167" s="2" customFormat="1" ht="37.8" customHeight="1">
      <c r="A167" s="39"/>
      <c r="B167" s="40"/>
      <c r="C167" s="227" t="s">
        <v>227</v>
      </c>
      <c r="D167" s="227" t="s">
        <v>194</v>
      </c>
      <c r="E167" s="228" t="s">
        <v>228</v>
      </c>
      <c r="F167" s="229" t="s">
        <v>229</v>
      </c>
      <c r="G167" s="230" t="s">
        <v>207</v>
      </c>
      <c r="H167" s="231">
        <v>392.375</v>
      </c>
      <c r="I167" s="232"/>
      <c r="J167" s="233">
        <f>ROUND(I167*H167,2)</f>
        <v>0</v>
      </c>
      <c r="K167" s="229" t="s">
        <v>198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85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230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225</v>
      </c>
      <c r="G168" s="241"/>
      <c r="H168" s="245">
        <v>697.875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75</v>
      </c>
      <c r="AY168" s="251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231</v>
      </c>
      <c r="G169" s="241"/>
      <c r="H169" s="245">
        <v>-305.5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75</v>
      </c>
      <c r="AY169" s="251" t="s">
        <v>192</v>
      </c>
    </row>
    <row r="170" s="14" customFormat="1">
      <c r="A170" s="14"/>
      <c r="B170" s="252"/>
      <c r="C170" s="253"/>
      <c r="D170" s="242" t="s">
        <v>201</v>
      </c>
      <c r="E170" s="254" t="s">
        <v>1</v>
      </c>
      <c r="F170" s="255" t="s">
        <v>204</v>
      </c>
      <c r="G170" s="253"/>
      <c r="H170" s="256">
        <v>392.375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201</v>
      </c>
      <c r="AU170" s="262" t="s">
        <v>85</v>
      </c>
      <c r="AV170" s="14" t="s">
        <v>199</v>
      </c>
      <c r="AW170" s="14" t="s">
        <v>32</v>
      </c>
      <c r="AX170" s="14" t="s">
        <v>83</v>
      </c>
      <c r="AY170" s="262" t="s">
        <v>192</v>
      </c>
    </row>
    <row r="171" s="2" customFormat="1" ht="37.8" customHeight="1">
      <c r="A171" s="39"/>
      <c r="B171" s="40"/>
      <c r="C171" s="227" t="s">
        <v>232</v>
      </c>
      <c r="D171" s="227" t="s">
        <v>194</v>
      </c>
      <c r="E171" s="228" t="s">
        <v>233</v>
      </c>
      <c r="F171" s="229" t="s">
        <v>234</v>
      </c>
      <c r="G171" s="230" t="s">
        <v>207</v>
      </c>
      <c r="H171" s="231">
        <v>1961.875</v>
      </c>
      <c r="I171" s="232"/>
      <c r="J171" s="233">
        <f>ROUND(I171*H171,2)</f>
        <v>0</v>
      </c>
      <c r="K171" s="229" t="s">
        <v>198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85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235</v>
      </c>
    </row>
    <row r="172" s="13" customFormat="1">
      <c r="A172" s="13"/>
      <c r="B172" s="240"/>
      <c r="C172" s="241"/>
      <c r="D172" s="242" t="s">
        <v>201</v>
      </c>
      <c r="E172" s="243" t="s">
        <v>1</v>
      </c>
      <c r="F172" s="244" t="s">
        <v>236</v>
      </c>
      <c r="G172" s="241"/>
      <c r="H172" s="245">
        <v>1961.875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201</v>
      </c>
      <c r="AU172" s="251" t="s">
        <v>85</v>
      </c>
      <c r="AV172" s="13" t="s">
        <v>85</v>
      </c>
      <c r="AW172" s="13" t="s">
        <v>32</v>
      </c>
      <c r="AX172" s="13" t="s">
        <v>83</v>
      </c>
      <c r="AY172" s="251" t="s">
        <v>192</v>
      </c>
    </row>
    <row r="173" s="2" customFormat="1" ht="24.15" customHeight="1">
      <c r="A173" s="39"/>
      <c r="B173" s="40"/>
      <c r="C173" s="227" t="s">
        <v>237</v>
      </c>
      <c r="D173" s="227" t="s">
        <v>194</v>
      </c>
      <c r="E173" s="228" t="s">
        <v>238</v>
      </c>
      <c r="F173" s="229" t="s">
        <v>239</v>
      </c>
      <c r="G173" s="230" t="s">
        <v>207</v>
      </c>
      <c r="H173" s="231">
        <v>697.875</v>
      </c>
      <c r="I173" s="232"/>
      <c r="J173" s="233">
        <f>ROUND(I173*H173,2)</f>
        <v>0</v>
      </c>
      <c r="K173" s="229" t="s">
        <v>198</v>
      </c>
      <c r="L173" s="45"/>
      <c r="M173" s="234" t="s">
        <v>1</v>
      </c>
      <c r="N173" s="235" t="s">
        <v>40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199</v>
      </c>
      <c r="AT173" s="238" t="s">
        <v>194</v>
      </c>
      <c r="AU173" s="238" t="s">
        <v>85</v>
      </c>
      <c r="AY173" s="18" t="s">
        <v>192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199</v>
      </c>
      <c r="BM173" s="238" t="s">
        <v>240</v>
      </c>
    </row>
    <row r="174" s="16" customFormat="1">
      <c r="A174" s="16"/>
      <c r="B174" s="274"/>
      <c r="C174" s="275"/>
      <c r="D174" s="242" t="s">
        <v>201</v>
      </c>
      <c r="E174" s="276" t="s">
        <v>1</v>
      </c>
      <c r="F174" s="277" t="s">
        <v>241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3" t="s">
        <v>201</v>
      </c>
      <c r="AU174" s="283" t="s">
        <v>85</v>
      </c>
      <c r="AV174" s="16" t="s">
        <v>83</v>
      </c>
      <c r="AW174" s="16" t="s">
        <v>32</v>
      </c>
      <c r="AX174" s="16" t="s">
        <v>75</v>
      </c>
      <c r="AY174" s="283" t="s">
        <v>192</v>
      </c>
    </row>
    <row r="175" s="13" customFormat="1">
      <c r="A175" s="13"/>
      <c r="B175" s="240"/>
      <c r="C175" s="241"/>
      <c r="D175" s="242" t="s">
        <v>201</v>
      </c>
      <c r="E175" s="243" t="s">
        <v>1</v>
      </c>
      <c r="F175" s="244" t="s">
        <v>242</v>
      </c>
      <c r="G175" s="241"/>
      <c r="H175" s="245">
        <v>305.5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201</v>
      </c>
      <c r="AU175" s="251" t="s">
        <v>85</v>
      </c>
      <c r="AV175" s="13" t="s">
        <v>85</v>
      </c>
      <c r="AW175" s="13" t="s">
        <v>32</v>
      </c>
      <c r="AX175" s="13" t="s">
        <v>75</v>
      </c>
      <c r="AY175" s="251" t="s">
        <v>192</v>
      </c>
    </row>
    <row r="176" s="13" customFormat="1">
      <c r="A176" s="13"/>
      <c r="B176" s="240"/>
      <c r="C176" s="241"/>
      <c r="D176" s="242" t="s">
        <v>201</v>
      </c>
      <c r="E176" s="243" t="s">
        <v>1</v>
      </c>
      <c r="F176" s="244" t="s">
        <v>243</v>
      </c>
      <c r="G176" s="241"/>
      <c r="H176" s="245">
        <v>392.375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201</v>
      </c>
      <c r="AU176" s="251" t="s">
        <v>85</v>
      </c>
      <c r="AV176" s="13" t="s">
        <v>85</v>
      </c>
      <c r="AW176" s="13" t="s">
        <v>32</v>
      </c>
      <c r="AX176" s="13" t="s">
        <v>75</v>
      </c>
      <c r="AY176" s="251" t="s">
        <v>192</v>
      </c>
    </row>
    <row r="177" s="14" customFormat="1">
      <c r="A177" s="14"/>
      <c r="B177" s="252"/>
      <c r="C177" s="253"/>
      <c r="D177" s="242" t="s">
        <v>201</v>
      </c>
      <c r="E177" s="254" t="s">
        <v>1</v>
      </c>
      <c r="F177" s="255" t="s">
        <v>204</v>
      </c>
      <c r="G177" s="253"/>
      <c r="H177" s="256">
        <v>697.875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201</v>
      </c>
      <c r="AU177" s="262" t="s">
        <v>85</v>
      </c>
      <c r="AV177" s="14" t="s">
        <v>199</v>
      </c>
      <c r="AW177" s="14" t="s">
        <v>32</v>
      </c>
      <c r="AX177" s="14" t="s">
        <v>83</v>
      </c>
      <c r="AY177" s="262" t="s">
        <v>192</v>
      </c>
    </row>
    <row r="178" s="2" customFormat="1" ht="33" customHeight="1">
      <c r="A178" s="39"/>
      <c r="B178" s="40"/>
      <c r="C178" s="227" t="s">
        <v>244</v>
      </c>
      <c r="D178" s="227" t="s">
        <v>194</v>
      </c>
      <c r="E178" s="228" t="s">
        <v>245</v>
      </c>
      <c r="F178" s="229" t="s">
        <v>246</v>
      </c>
      <c r="G178" s="230" t="s">
        <v>247</v>
      </c>
      <c r="H178" s="231">
        <v>863.22500000000002</v>
      </c>
      <c r="I178" s="232"/>
      <c r="J178" s="233">
        <f>ROUND(I178*H178,2)</f>
        <v>0</v>
      </c>
      <c r="K178" s="229" t="s">
        <v>198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85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248</v>
      </c>
    </row>
    <row r="179" s="16" customFormat="1">
      <c r="A179" s="16"/>
      <c r="B179" s="274"/>
      <c r="C179" s="275"/>
      <c r="D179" s="242" t="s">
        <v>201</v>
      </c>
      <c r="E179" s="276" t="s">
        <v>1</v>
      </c>
      <c r="F179" s="277" t="s">
        <v>249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201</v>
      </c>
      <c r="AU179" s="283" t="s">
        <v>85</v>
      </c>
      <c r="AV179" s="16" t="s">
        <v>83</v>
      </c>
      <c r="AW179" s="16" t="s">
        <v>32</v>
      </c>
      <c r="AX179" s="16" t="s">
        <v>75</v>
      </c>
      <c r="AY179" s="283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250</v>
      </c>
      <c r="G180" s="241"/>
      <c r="H180" s="245">
        <v>863.22500000000002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75</v>
      </c>
      <c r="AY180" s="251" t="s">
        <v>192</v>
      </c>
    </row>
    <row r="181" s="14" customFormat="1">
      <c r="A181" s="14"/>
      <c r="B181" s="252"/>
      <c r="C181" s="253"/>
      <c r="D181" s="242" t="s">
        <v>201</v>
      </c>
      <c r="E181" s="254" t="s">
        <v>1</v>
      </c>
      <c r="F181" s="255" t="s">
        <v>204</v>
      </c>
      <c r="G181" s="253"/>
      <c r="H181" s="256">
        <v>863.22500000000002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201</v>
      </c>
      <c r="AU181" s="262" t="s">
        <v>85</v>
      </c>
      <c r="AV181" s="14" t="s">
        <v>199</v>
      </c>
      <c r="AW181" s="14" t="s">
        <v>32</v>
      </c>
      <c r="AX181" s="14" t="s">
        <v>83</v>
      </c>
      <c r="AY181" s="262" t="s">
        <v>192</v>
      </c>
    </row>
    <row r="182" s="2" customFormat="1" ht="16.5" customHeight="1">
      <c r="A182" s="39"/>
      <c r="B182" s="40"/>
      <c r="C182" s="227" t="s">
        <v>251</v>
      </c>
      <c r="D182" s="227" t="s">
        <v>194</v>
      </c>
      <c r="E182" s="228" t="s">
        <v>252</v>
      </c>
      <c r="F182" s="229" t="s">
        <v>253</v>
      </c>
      <c r="G182" s="230" t="s">
        <v>207</v>
      </c>
      <c r="H182" s="231">
        <v>1090.25</v>
      </c>
      <c r="I182" s="232"/>
      <c r="J182" s="233">
        <f>ROUND(I182*H182,2)</f>
        <v>0</v>
      </c>
      <c r="K182" s="229" t="s">
        <v>198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254</v>
      </c>
    </row>
    <row r="183" s="13" customFormat="1">
      <c r="A183" s="13"/>
      <c r="B183" s="240"/>
      <c r="C183" s="241"/>
      <c r="D183" s="242" t="s">
        <v>201</v>
      </c>
      <c r="E183" s="243" t="s">
        <v>1</v>
      </c>
      <c r="F183" s="244" t="s">
        <v>255</v>
      </c>
      <c r="G183" s="241"/>
      <c r="H183" s="245">
        <v>697.875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201</v>
      </c>
      <c r="AU183" s="251" t="s">
        <v>85</v>
      </c>
      <c r="AV183" s="13" t="s">
        <v>85</v>
      </c>
      <c r="AW183" s="13" t="s">
        <v>32</v>
      </c>
      <c r="AX183" s="13" t="s">
        <v>75</v>
      </c>
      <c r="AY183" s="251" t="s">
        <v>192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256</v>
      </c>
      <c r="G184" s="241"/>
      <c r="H184" s="245">
        <v>392.375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75</v>
      </c>
      <c r="AY184" s="251" t="s">
        <v>192</v>
      </c>
    </row>
    <row r="185" s="14" customFormat="1">
      <c r="A185" s="14"/>
      <c r="B185" s="252"/>
      <c r="C185" s="253"/>
      <c r="D185" s="242" t="s">
        <v>201</v>
      </c>
      <c r="E185" s="254" t="s">
        <v>1</v>
      </c>
      <c r="F185" s="255" t="s">
        <v>204</v>
      </c>
      <c r="G185" s="253"/>
      <c r="H185" s="256">
        <v>1090.25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201</v>
      </c>
      <c r="AU185" s="262" t="s">
        <v>85</v>
      </c>
      <c r="AV185" s="14" t="s">
        <v>199</v>
      </c>
      <c r="AW185" s="14" t="s">
        <v>32</v>
      </c>
      <c r="AX185" s="14" t="s">
        <v>83</v>
      </c>
      <c r="AY185" s="262" t="s">
        <v>192</v>
      </c>
    </row>
    <row r="186" s="2" customFormat="1" ht="24.15" customHeight="1">
      <c r="A186" s="39"/>
      <c r="B186" s="40"/>
      <c r="C186" s="227" t="s">
        <v>257</v>
      </c>
      <c r="D186" s="227" t="s">
        <v>194</v>
      </c>
      <c r="E186" s="228" t="s">
        <v>258</v>
      </c>
      <c r="F186" s="229" t="s">
        <v>259</v>
      </c>
      <c r="G186" s="230" t="s">
        <v>207</v>
      </c>
      <c r="H186" s="231">
        <v>305.5</v>
      </c>
      <c r="I186" s="232"/>
      <c r="J186" s="233">
        <f>ROUND(I186*H186,2)</f>
        <v>0</v>
      </c>
      <c r="K186" s="229" t="s">
        <v>198</v>
      </c>
      <c r="L186" s="45"/>
      <c r="M186" s="234" t="s">
        <v>1</v>
      </c>
      <c r="N186" s="235" t="s">
        <v>40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199</v>
      </c>
      <c r="AT186" s="238" t="s">
        <v>194</v>
      </c>
      <c r="AU186" s="238" t="s">
        <v>85</v>
      </c>
      <c r="AY186" s="18" t="s">
        <v>192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199</v>
      </c>
      <c r="BM186" s="238" t="s">
        <v>260</v>
      </c>
    </row>
    <row r="187" s="16" customFormat="1">
      <c r="A187" s="16"/>
      <c r="B187" s="274"/>
      <c r="C187" s="275"/>
      <c r="D187" s="242" t="s">
        <v>201</v>
      </c>
      <c r="E187" s="276" t="s">
        <v>1</v>
      </c>
      <c r="F187" s="277" t="s">
        <v>261</v>
      </c>
      <c r="G187" s="275"/>
      <c r="H187" s="276" t="s">
        <v>1</v>
      </c>
      <c r="I187" s="278"/>
      <c r="J187" s="275"/>
      <c r="K187" s="275"/>
      <c r="L187" s="279"/>
      <c r="M187" s="280"/>
      <c r="N187" s="281"/>
      <c r="O187" s="281"/>
      <c r="P187" s="281"/>
      <c r="Q187" s="281"/>
      <c r="R187" s="281"/>
      <c r="S187" s="281"/>
      <c r="T187" s="28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3" t="s">
        <v>201</v>
      </c>
      <c r="AU187" s="283" t="s">
        <v>85</v>
      </c>
      <c r="AV187" s="16" t="s">
        <v>83</v>
      </c>
      <c r="AW187" s="16" t="s">
        <v>32</v>
      </c>
      <c r="AX187" s="16" t="s">
        <v>75</v>
      </c>
      <c r="AY187" s="283" t="s">
        <v>192</v>
      </c>
    </row>
    <row r="188" s="13" customFormat="1">
      <c r="A188" s="13"/>
      <c r="B188" s="240"/>
      <c r="C188" s="241"/>
      <c r="D188" s="242" t="s">
        <v>201</v>
      </c>
      <c r="E188" s="243" t="s">
        <v>1</v>
      </c>
      <c r="F188" s="244" t="s">
        <v>262</v>
      </c>
      <c r="G188" s="241"/>
      <c r="H188" s="245">
        <v>155.5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201</v>
      </c>
      <c r="AU188" s="251" t="s">
        <v>85</v>
      </c>
      <c r="AV188" s="13" t="s">
        <v>85</v>
      </c>
      <c r="AW188" s="13" t="s">
        <v>32</v>
      </c>
      <c r="AX188" s="13" t="s">
        <v>75</v>
      </c>
      <c r="AY188" s="251" t="s">
        <v>192</v>
      </c>
    </row>
    <row r="189" s="13" customFormat="1">
      <c r="A189" s="13"/>
      <c r="B189" s="240"/>
      <c r="C189" s="241"/>
      <c r="D189" s="242" t="s">
        <v>201</v>
      </c>
      <c r="E189" s="243" t="s">
        <v>1</v>
      </c>
      <c r="F189" s="244" t="s">
        <v>263</v>
      </c>
      <c r="G189" s="241"/>
      <c r="H189" s="245">
        <v>150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201</v>
      </c>
      <c r="AU189" s="251" t="s">
        <v>85</v>
      </c>
      <c r="AV189" s="13" t="s">
        <v>85</v>
      </c>
      <c r="AW189" s="13" t="s">
        <v>32</v>
      </c>
      <c r="AX189" s="13" t="s">
        <v>75</v>
      </c>
      <c r="AY189" s="251" t="s">
        <v>192</v>
      </c>
    </row>
    <row r="190" s="14" customFormat="1">
      <c r="A190" s="14"/>
      <c r="B190" s="252"/>
      <c r="C190" s="253"/>
      <c r="D190" s="242" t="s">
        <v>201</v>
      </c>
      <c r="E190" s="254" t="s">
        <v>1</v>
      </c>
      <c r="F190" s="255" t="s">
        <v>204</v>
      </c>
      <c r="G190" s="253"/>
      <c r="H190" s="256">
        <v>305.5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201</v>
      </c>
      <c r="AU190" s="262" t="s">
        <v>85</v>
      </c>
      <c r="AV190" s="14" t="s">
        <v>199</v>
      </c>
      <c r="AW190" s="14" t="s">
        <v>32</v>
      </c>
      <c r="AX190" s="14" t="s">
        <v>83</v>
      </c>
      <c r="AY190" s="262" t="s">
        <v>192</v>
      </c>
    </row>
    <row r="191" s="2" customFormat="1" ht="24.15" customHeight="1">
      <c r="A191" s="39"/>
      <c r="B191" s="40"/>
      <c r="C191" s="227" t="s">
        <v>264</v>
      </c>
      <c r="D191" s="227" t="s">
        <v>194</v>
      </c>
      <c r="E191" s="228" t="s">
        <v>265</v>
      </c>
      <c r="F191" s="229" t="s">
        <v>266</v>
      </c>
      <c r="G191" s="230" t="s">
        <v>197</v>
      </c>
      <c r="H191" s="231">
        <v>327.69</v>
      </c>
      <c r="I191" s="232"/>
      <c r="J191" s="233">
        <f>ROUND(I191*H191,2)</f>
        <v>0</v>
      </c>
      <c r="K191" s="229" t="s">
        <v>198</v>
      </c>
      <c r="L191" s="45"/>
      <c r="M191" s="234" t="s">
        <v>1</v>
      </c>
      <c r="N191" s="235" t="s">
        <v>40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199</v>
      </c>
      <c r="AT191" s="238" t="s">
        <v>194</v>
      </c>
      <c r="AU191" s="238" t="s">
        <v>85</v>
      </c>
      <c r="AY191" s="18" t="s">
        <v>192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199</v>
      </c>
      <c r="BM191" s="238" t="s">
        <v>267</v>
      </c>
    </row>
    <row r="192" s="16" customFormat="1">
      <c r="A192" s="16"/>
      <c r="B192" s="274"/>
      <c r="C192" s="275"/>
      <c r="D192" s="242" t="s">
        <v>201</v>
      </c>
      <c r="E192" s="276" t="s">
        <v>1</v>
      </c>
      <c r="F192" s="277" t="s">
        <v>268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3" t="s">
        <v>201</v>
      </c>
      <c r="AU192" s="283" t="s">
        <v>85</v>
      </c>
      <c r="AV192" s="16" t="s">
        <v>83</v>
      </c>
      <c r="AW192" s="16" t="s">
        <v>32</v>
      </c>
      <c r="AX192" s="16" t="s">
        <v>75</v>
      </c>
      <c r="AY192" s="283" t="s">
        <v>192</v>
      </c>
    </row>
    <row r="193" s="13" customFormat="1">
      <c r="A193" s="13"/>
      <c r="B193" s="240"/>
      <c r="C193" s="241"/>
      <c r="D193" s="242" t="s">
        <v>201</v>
      </c>
      <c r="E193" s="243" t="s">
        <v>1</v>
      </c>
      <c r="F193" s="244" t="s">
        <v>269</v>
      </c>
      <c r="G193" s="241"/>
      <c r="H193" s="245">
        <v>327.69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201</v>
      </c>
      <c r="AU193" s="251" t="s">
        <v>85</v>
      </c>
      <c r="AV193" s="13" t="s">
        <v>85</v>
      </c>
      <c r="AW193" s="13" t="s">
        <v>32</v>
      </c>
      <c r="AX193" s="13" t="s">
        <v>75</v>
      </c>
      <c r="AY193" s="251" t="s">
        <v>192</v>
      </c>
    </row>
    <row r="194" s="14" customFormat="1">
      <c r="A194" s="14"/>
      <c r="B194" s="252"/>
      <c r="C194" s="253"/>
      <c r="D194" s="242" t="s">
        <v>201</v>
      </c>
      <c r="E194" s="254" t="s">
        <v>1</v>
      </c>
      <c r="F194" s="255" t="s">
        <v>204</v>
      </c>
      <c r="G194" s="253"/>
      <c r="H194" s="256">
        <v>327.69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201</v>
      </c>
      <c r="AU194" s="262" t="s">
        <v>85</v>
      </c>
      <c r="AV194" s="14" t="s">
        <v>199</v>
      </c>
      <c r="AW194" s="14" t="s">
        <v>32</v>
      </c>
      <c r="AX194" s="14" t="s">
        <v>83</v>
      </c>
      <c r="AY194" s="262" t="s">
        <v>192</v>
      </c>
    </row>
    <row r="195" s="12" customFormat="1" ht="22.8" customHeight="1">
      <c r="A195" s="12"/>
      <c r="B195" s="211"/>
      <c r="C195" s="212"/>
      <c r="D195" s="213" t="s">
        <v>74</v>
      </c>
      <c r="E195" s="225" t="s">
        <v>85</v>
      </c>
      <c r="F195" s="225" t="s">
        <v>270</v>
      </c>
      <c r="G195" s="212"/>
      <c r="H195" s="212"/>
      <c r="I195" s="215"/>
      <c r="J195" s="226">
        <f>BK195</f>
        <v>0</v>
      </c>
      <c r="K195" s="212"/>
      <c r="L195" s="217"/>
      <c r="M195" s="218"/>
      <c r="N195" s="219"/>
      <c r="O195" s="219"/>
      <c r="P195" s="220">
        <f>SUM(P196:P305)</f>
        <v>0</v>
      </c>
      <c r="Q195" s="219"/>
      <c r="R195" s="220">
        <f>SUM(R196:R305)</f>
        <v>1898.4700506899997</v>
      </c>
      <c r="S195" s="219"/>
      <c r="T195" s="221">
        <f>SUM(T196:T305)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2" t="s">
        <v>83</v>
      </c>
      <c r="AT195" s="223" t="s">
        <v>74</v>
      </c>
      <c r="AU195" s="223" t="s">
        <v>83</v>
      </c>
      <c r="AY195" s="222" t="s">
        <v>192</v>
      </c>
      <c r="BK195" s="224">
        <f>SUM(BK196:BK305)</f>
        <v>0</v>
      </c>
    </row>
    <row r="196" s="2" customFormat="1" ht="21.75" customHeight="1">
      <c r="A196" s="39"/>
      <c r="B196" s="40"/>
      <c r="C196" s="227" t="s">
        <v>8</v>
      </c>
      <c r="D196" s="227" t="s">
        <v>194</v>
      </c>
      <c r="E196" s="228" t="s">
        <v>271</v>
      </c>
      <c r="F196" s="229" t="s">
        <v>272</v>
      </c>
      <c r="G196" s="230" t="s">
        <v>207</v>
      </c>
      <c r="H196" s="231">
        <v>8.2430000000000003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1.9199999999999999</v>
      </c>
      <c r="R196" s="236">
        <f>Q196*H196</f>
        <v>15.826560000000001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273</v>
      </c>
    </row>
    <row r="197" s="16" customFormat="1">
      <c r="A197" s="16"/>
      <c r="B197" s="274"/>
      <c r="C197" s="275"/>
      <c r="D197" s="242" t="s">
        <v>201</v>
      </c>
      <c r="E197" s="276" t="s">
        <v>1</v>
      </c>
      <c r="F197" s="277" t="s">
        <v>274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3" t="s">
        <v>201</v>
      </c>
      <c r="AU197" s="283" t="s">
        <v>85</v>
      </c>
      <c r="AV197" s="16" t="s">
        <v>83</v>
      </c>
      <c r="AW197" s="16" t="s">
        <v>32</v>
      </c>
      <c r="AX197" s="16" t="s">
        <v>75</v>
      </c>
      <c r="AY197" s="283" t="s">
        <v>192</v>
      </c>
    </row>
    <row r="198" s="16" customFormat="1">
      <c r="A198" s="16"/>
      <c r="B198" s="274"/>
      <c r="C198" s="275"/>
      <c r="D198" s="242" t="s">
        <v>201</v>
      </c>
      <c r="E198" s="276" t="s">
        <v>1</v>
      </c>
      <c r="F198" s="277" t="s">
        <v>275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3" t="s">
        <v>201</v>
      </c>
      <c r="AU198" s="283" t="s">
        <v>85</v>
      </c>
      <c r="AV198" s="16" t="s">
        <v>83</v>
      </c>
      <c r="AW198" s="16" t="s">
        <v>32</v>
      </c>
      <c r="AX198" s="16" t="s">
        <v>75</v>
      </c>
      <c r="AY198" s="283" t="s">
        <v>192</v>
      </c>
    </row>
    <row r="199" s="13" customFormat="1">
      <c r="A199" s="13"/>
      <c r="B199" s="240"/>
      <c r="C199" s="241"/>
      <c r="D199" s="242" t="s">
        <v>201</v>
      </c>
      <c r="E199" s="243" t="s">
        <v>1</v>
      </c>
      <c r="F199" s="244" t="s">
        <v>276</v>
      </c>
      <c r="G199" s="241"/>
      <c r="H199" s="245">
        <v>6.8600000000000003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201</v>
      </c>
      <c r="AU199" s="251" t="s">
        <v>85</v>
      </c>
      <c r="AV199" s="13" t="s">
        <v>85</v>
      </c>
      <c r="AW199" s="13" t="s">
        <v>32</v>
      </c>
      <c r="AX199" s="13" t="s">
        <v>75</v>
      </c>
      <c r="AY199" s="251" t="s">
        <v>192</v>
      </c>
    </row>
    <row r="200" s="16" customFormat="1">
      <c r="A200" s="16"/>
      <c r="B200" s="274"/>
      <c r="C200" s="275"/>
      <c r="D200" s="242" t="s">
        <v>201</v>
      </c>
      <c r="E200" s="276" t="s">
        <v>1</v>
      </c>
      <c r="F200" s="277" t="s">
        <v>277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3" t="s">
        <v>201</v>
      </c>
      <c r="AU200" s="283" t="s">
        <v>85</v>
      </c>
      <c r="AV200" s="16" t="s">
        <v>83</v>
      </c>
      <c r="AW200" s="16" t="s">
        <v>32</v>
      </c>
      <c r="AX200" s="16" t="s">
        <v>75</v>
      </c>
      <c r="AY200" s="283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278</v>
      </c>
      <c r="G201" s="241"/>
      <c r="H201" s="245">
        <v>1.383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75</v>
      </c>
      <c r="AY201" s="251" t="s">
        <v>192</v>
      </c>
    </row>
    <row r="202" s="14" customFormat="1">
      <c r="A202" s="14"/>
      <c r="B202" s="252"/>
      <c r="C202" s="253"/>
      <c r="D202" s="242" t="s">
        <v>201</v>
      </c>
      <c r="E202" s="254" t="s">
        <v>1</v>
      </c>
      <c r="F202" s="255" t="s">
        <v>204</v>
      </c>
      <c r="G202" s="253"/>
      <c r="H202" s="256">
        <v>8.2430000000000003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201</v>
      </c>
      <c r="AU202" s="262" t="s">
        <v>85</v>
      </c>
      <c r="AV202" s="14" t="s">
        <v>199</v>
      </c>
      <c r="AW202" s="14" t="s">
        <v>32</v>
      </c>
      <c r="AX202" s="14" t="s">
        <v>83</v>
      </c>
      <c r="AY202" s="262" t="s">
        <v>192</v>
      </c>
    </row>
    <row r="203" s="2" customFormat="1" ht="24.15" customHeight="1">
      <c r="A203" s="39"/>
      <c r="B203" s="40"/>
      <c r="C203" s="227" t="s">
        <v>279</v>
      </c>
      <c r="D203" s="227" t="s">
        <v>194</v>
      </c>
      <c r="E203" s="228" t="s">
        <v>280</v>
      </c>
      <c r="F203" s="229" t="s">
        <v>281</v>
      </c>
      <c r="G203" s="230" t="s">
        <v>282</v>
      </c>
      <c r="H203" s="231">
        <v>98</v>
      </c>
      <c r="I203" s="232"/>
      <c r="J203" s="233">
        <f>ROUND(I203*H203,2)</f>
        <v>0</v>
      </c>
      <c r="K203" s="229" t="s">
        <v>198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0.00033</v>
      </c>
      <c r="R203" s="236">
        <f>Q203*H203</f>
        <v>0.032340000000000001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85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283</v>
      </c>
    </row>
    <row r="204" s="16" customFormat="1">
      <c r="A204" s="16"/>
      <c r="B204" s="274"/>
      <c r="C204" s="275"/>
      <c r="D204" s="242" t="s">
        <v>201</v>
      </c>
      <c r="E204" s="276" t="s">
        <v>1</v>
      </c>
      <c r="F204" s="277" t="s">
        <v>274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3" t="s">
        <v>201</v>
      </c>
      <c r="AU204" s="283" t="s">
        <v>85</v>
      </c>
      <c r="AV204" s="16" t="s">
        <v>83</v>
      </c>
      <c r="AW204" s="16" t="s">
        <v>32</v>
      </c>
      <c r="AX204" s="16" t="s">
        <v>75</v>
      </c>
      <c r="AY204" s="283" t="s">
        <v>192</v>
      </c>
    </row>
    <row r="205" s="16" customFormat="1">
      <c r="A205" s="16"/>
      <c r="B205" s="274"/>
      <c r="C205" s="275"/>
      <c r="D205" s="242" t="s">
        <v>201</v>
      </c>
      <c r="E205" s="276" t="s">
        <v>1</v>
      </c>
      <c r="F205" s="277" t="s">
        <v>284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3" t="s">
        <v>201</v>
      </c>
      <c r="AU205" s="283" t="s">
        <v>85</v>
      </c>
      <c r="AV205" s="16" t="s">
        <v>83</v>
      </c>
      <c r="AW205" s="16" t="s">
        <v>32</v>
      </c>
      <c r="AX205" s="16" t="s">
        <v>75</v>
      </c>
      <c r="AY205" s="283" t="s">
        <v>192</v>
      </c>
    </row>
    <row r="206" s="13" customFormat="1">
      <c r="A206" s="13"/>
      <c r="B206" s="240"/>
      <c r="C206" s="241"/>
      <c r="D206" s="242" t="s">
        <v>201</v>
      </c>
      <c r="E206" s="243" t="s">
        <v>1</v>
      </c>
      <c r="F206" s="244" t="s">
        <v>285</v>
      </c>
      <c r="G206" s="241"/>
      <c r="H206" s="245">
        <v>98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201</v>
      </c>
      <c r="AU206" s="251" t="s">
        <v>85</v>
      </c>
      <c r="AV206" s="13" t="s">
        <v>85</v>
      </c>
      <c r="AW206" s="13" t="s">
        <v>32</v>
      </c>
      <c r="AX206" s="13" t="s">
        <v>75</v>
      </c>
      <c r="AY206" s="251" t="s">
        <v>192</v>
      </c>
    </row>
    <row r="207" s="14" customFormat="1">
      <c r="A207" s="14"/>
      <c r="B207" s="252"/>
      <c r="C207" s="253"/>
      <c r="D207" s="242" t="s">
        <v>201</v>
      </c>
      <c r="E207" s="254" t="s">
        <v>1</v>
      </c>
      <c r="F207" s="255" t="s">
        <v>204</v>
      </c>
      <c r="G207" s="253"/>
      <c r="H207" s="256">
        <v>98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201</v>
      </c>
      <c r="AU207" s="262" t="s">
        <v>85</v>
      </c>
      <c r="AV207" s="14" t="s">
        <v>199</v>
      </c>
      <c r="AW207" s="14" t="s">
        <v>32</v>
      </c>
      <c r="AX207" s="14" t="s">
        <v>83</v>
      </c>
      <c r="AY207" s="262" t="s">
        <v>192</v>
      </c>
    </row>
    <row r="208" s="2" customFormat="1" ht="24.15" customHeight="1">
      <c r="A208" s="39"/>
      <c r="B208" s="40"/>
      <c r="C208" s="227" t="s">
        <v>286</v>
      </c>
      <c r="D208" s="227" t="s">
        <v>194</v>
      </c>
      <c r="E208" s="228" t="s">
        <v>287</v>
      </c>
      <c r="F208" s="229" t="s">
        <v>288</v>
      </c>
      <c r="G208" s="230" t="s">
        <v>282</v>
      </c>
      <c r="H208" s="231">
        <v>19.75</v>
      </c>
      <c r="I208" s="232"/>
      <c r="J208" s="233">
        <f>ROUND(I208*H208,2)</f>
        <v>0</v>
      </c>
      <c r="K208" s="229" t="s">
        <v>198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0.00116</v>
      </c>
      <c r="R208" s="236">
        <f>Q208*H208</f>
        <v>0.02291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199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289</v>
      </c>
    </row>
    <row r="209" s="16" customFormat="1">
      <c r="A209" s="16"/>
      <c r="B209" s="274"/>
      <c r="C209" s="275"/>
      <c r="D209" s="242" t="s">
        <v>201</v>
      </c>
      <c r="E209" s="276" t="s">
        <v>1</v>
      </c>
      <c r="F209" s="277" t="s">
        <v>274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3" t="s">
        <v>201</v>
      </c>
      <c r="AU209" s="283" t="s">
        <v>85</v>
      </c>
      <c r="AV209" s="16" t="s">
        <v>83</v>
      </c>
      <c r="AW209" s="16" t="s">
        <v>32</v>
      </c>
      <c r="AX209" s="16" t="s">
        <v>75</v>
      </c>
      <c r="AY209" s="283" t="s">
        <v>192</v>
      </c>
    </row>
    <row r="210" s="16" customFormat="1">
      <c r="A210" s="16"/>
      <c r="B210" s="274"/>
      <c r="C210" s="275"/>
      <c r="D210" s="242" t="s">
        <v>201</v>
      </c>
      <c r="E210" s="276" t="s">
        <v>1</v>
      </c>
      <c r="F210" s="277" t="s">
        <v>284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3" t="s">
        <v>201</v>
      </c>
      <c r="AU210" s="283" t="s">
        <v>85</v>
      </c>
      <c r="AV210" s="16" t="s">
        <v>83</v>
      </c>
      <c r="AW210" s="16" t="s">
        <v>32</v>
      </c>
      <c r="AX210" s="16" t="s">
        <v>75</v>
      </c>
      <c r="AY210" s="283" t="s">
        <v>192</v>
      </c>
    </row>
    <row r="211" s="13" customFormat="1">
      <c r="A211" s="13"/>
      <c r="B211" s="240"/>
      <c r="C211" s="241"/>
      <c r="D211" s="242" t="s">
        <v>201</v>
      </c>
      <c r="E211" s="243" t="s">
        <v>1</v>
      </c>
      <c r="F211" s="244" t="s">
        <v>290</v>
      </c>
      <c r="G211" s="241"/>
      <c r="H211" s="245">
        <v>19.75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201</v>
      </c>
      <c r="AU211" s="251" t="s">
        <v>85</v>
      </c>
      <c r="AV211" s="13" t="s">
        <v>85</v>
      </c>
      <c r="AW211" s="13" t="s">
        <v>32</v>
      </c>
      <c r="AX211" s="13" t="s">
        <v>75</v>
      </c>
      <c r="AY211" s="251" t="s">
        <v>192</v>
      </c>
    </row>
    <row r="212" s="14" customFormat="1">
      <c r="A212" s="14"/>
      <c r="B212" s="252"/>
      <c r="C212" s="253"/>
      <c r="D212" s="242" t="s">
        <v>201</v>
      </c>
      <c r="E212" s="254" t="s">
        <v>1</v>
      </c>
      <c r="F212" s="255" t="s">
        <v>204</v>
      </c>
      <c r="G212" s="253"/>
      <c r="H212" s="256">
        <v>19.75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201</v>
      </c>
      <c r="AU212" s="262" t="s">
        <v>85</v>
      </c>
      <c r="AV212" s="14" t="s">
        <v>199</v>
      </c>
      <c r="AW212" s="14" t="s">
        <v>32</v>
      </c>
      <c r="AX212" s="14" t="s">
        <v>83</v>
      </c>
      <c r="AY212" s="262" t="s">
        <v>192</v>
      </c>
    </row>
    <row r="213" s="2" customFormat="1" ht="24.15" customHeight="1">
      <c r="A213" s="39"/>
      <c r="B213" s="40"/>
      <c r="C213" s="227" t="s">
        <v>291</v>
      </c>
      <c r="D213" s="227" t="s">
        <v>194</v>
      </c>
      <c r="E213" s="228" t="s">
        <v>292</v>
      </c>
      <c r="F213" s="229" t="s">
        <v>293</v>
      </c>
      <c r="G213" s="230" t="s">
        <v>282</v>
      </c>
      <c r="H213" s="231">
        <v>10.4</v>
      </c>
      <c r="I213" s="232"/>
      <c r="J213" s="233">
        <f>ROUND(I213*H213,2)</f>
        <v>0</v>
      </c>
      <c r="K213" s="229" t="s">
        <v>198</v>
      </c>
      <c r="L213" s="45"/>
      <c r="M213" s="234" t="s">
        <v>1</v>
      </c>
      <c r="N213" s="235" t="s">
        <v>40</v>
      </c>
      <c r="O213" s="92"/>
      <c r="P213" s="236">
        <f>O213*H213</f>
        <v>0</v>
      </c>
      <c r="Q213" s="236">
        <v>0.0033999999999999998</v>
      </c>
      <c r="R213" s="236">
        <f>Q213*H213</f>
        <v>0.035360000000000003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199</v>
      </c>
      <c r="AT213" s="238" t="s">
        <v>194</v>
      </c>
      <c r="AU213" s="238" t="s">
        <v>85</v>
      </c>
      <c r="AY213" s="18" t="s">
        <v>192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199</v>
      </c>
      <c r="BM213" s="238" t="s">
        <v>294</v>
      </c>
    </row>
    <row r="214" s="16" customFormat="1">
      <c r="A214" s="16"/>
      <c r="B214" s="274"/>
      <c r="C214" s="275"/>
      <c r="D214" s="242" t="s">
        <v>201</v>
      </c>
      <c r="E214" s="276" t="s">
        <v>1</v>
      </c>
      <c r="F214" s="277" t="s">
        <v>274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3" t="s">
        <v>201</v>
      </c>
      <c r="AU214" s="283" t="s">
        <v>85</v>
      </c>
      <c r="AV214" s="16" t="s">
        <v>83</v>
      </c>
      <c r="AW214" s="16" t="s">
        <v>32</v>
      </c>
      <c r="AX214" s="16" t="s">
        <v>75</v>
      </c>
      <c r="AY214" s="283" t="s">
        <v>192</v>
      </c>
    </row>
    <row r="215" s="16" customFormat="1">
      <c r="A215" s="16"/>
      <c r="B215" s="274"/>
      <c r="C215" s="275"/>
      <c r="D215" s="242" t="s">
        <v>201</v>
      </c>
      <c r="E215" s="276" t="s">
        <v>1</v>
      </c>
      <c r="F215" s="277" t="s">
        <v>295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3" t="s">
        <v>201</v>
      </c>
      <c r="AU215" s="283" t="s">
        <v>85</v>
      </c>
      <c r="AV215" s="16" t="s">
        <v>83</v>
      </c>
      <c r="AW215" s="16" t="s">
        <v>32</v>
      </c>
      <c r="AX215" s="16" t="s">
        <v>75</v>
      </c>
      <c r="AY215" s="283" t="s">
        <v>192</v>
      </c>
    </row>
    <row r="216" s="13" customFormat="1">
      <c r="A216" s="13"/>
      <c r="B216" s="240"/>
      <c r="C216" s="241"/>
      <c r="D216" s="242" t="s">
        <v>201</v>
      </c>
      <c r="E216" s="243" t="s">
        <v>1</v>
      </c>
      <c r="F216" s="244" t="s">
        <v>296</v>
      </c>
      <c r="G216" s="241"/>
      <c r="H216" s="245">
        <v>10.4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201</v>
      </c>
      <c r="AU216" s="251" t="s">
        <v>85</v>
      </c>
      <c r="AV216" s="13" t="s">
        <v>85</v>
      </c>
      <c r="AW216" s="13" t="s">
        <v>32</v>
      </c>
      <c r="AX216" s="13" t="s">
        <v>83</v>
      </c>
      <c r="AY216" s="251" t="s">
        <v>192</v>
      </c>
    </row>
    <row r="217" s="2" customFormat="1" ht="16.5" customHeight="1">
      <c r="A217" s="39"/>
      <c r="B217" s="40"/>
      <c r="C217" s="227" t="s">
        <v>297</v>
      </c>
      <c r="D217" s="227" t="s">
        <v>194</v>
      </c>
      <c r="E217" s="228" t="s">
        <v>298</v>
      </c>
      <c r="F217" s="229" t="s">
        <v>299</v>
      </c>
      <c r="G217" s="230" t="s">
        <v>300</v>
      </c>
      <c r="H217" s="231">
        <v>2</v>
      </c>
      <c r="I217" s="232"/>
      <c r="J217" s="233">
        <f>ROUND(I217*H217,2)</f>
        <v>0</v>
      </c>
      <c r="K217" s="229" t="s">
        <v>301</v>
      </c>
      <c r="L217" s="45"/>
      <c r="M217" s="234" t="s">
        <v>1</v>
      </c>
      <c r="N217" s="235" t="s">
        <v>40</v>
      </c>
      <c r="O217" s="92"/>
      <c r="P217" s="236">
        <f>O217*H217</f>
        <v>0</v>
      </c>
      <c r="Q217" s="236">
        <v>0.00029</v>
      </c>
      <c r="R217" s="236">
        <f>Q217*H217</f>
        <v>0.00058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199</v>
      </c>
      <c r="AT217" s="238" t="s">
        <v>194</v>
      </c>
      <c r="AU217" s="238" t="s">
        <v>85</v>
      </c>
      <c r="AY217" s="18" t="s">
        <v>192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199</v>
      </c>
      <c r="BM217" s="238" t="s">
        <v>302</v>
      </c>
    </row>
    <row r="218" s="13" customFormat="1">
      <c r="A218" s="13"/>
      <c r="B218" s="240"/>
      <c r="C218" s="241"/>
      <c r="D218" s="242" t="s">
        <v>201</v>
      </c>
      <c r="E218" s="243" t="s">
        <v>1</v>
      </c>
      <c r="F218" s="244" t="s">
        <v>303</v>
      </c>
      <c r="G218" s="241"/>
      <c r="H218" s="245">
        <v>2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201</v>
      </c>
      <c r="AU218" s="251" t="s">
        <v>85</v>
      </c>
      <c r="AV218" s="13" t="s">
        <v>85</v>
      </c>
      <c r="AW218" s="13" t="s">
        <v>32</v>
      </c>
      <c r="AX218" s="13" t="s">
        <v>83</v>
      </c>
      <c r="AY218" s="251" t="s">
        <v>192</v>
      </c>
    </row>
    <row r="219" s="2" customFormat="1" ht="24.15" customHeight="1">
      <c r="A219" s="39"/>
      <c r="B219" s="40"/>
      <c r="C219" s="227" t="s">
        <v>304</v>
      </c>
      <c r="D219" s="227" t="s">
        <v>194</v>
      </c>
      <c r="E219" s="228" t="s">
        <v>305</v>
      </c>
      <c r="F219" s="229" t="s">
        <v>306</v>
      </c>
      <c r="G219" s="230" t="s">
        <v>197</v>
      </c>
      <c r="H219" s="231">
        <v>466.39999999999998</v>
      </c>
      <c r="I219" s="232"/>
      <c r="J219" s="233">
        <f>ROUND(I219*H219,2)</f>
        <v>0</v>
      </c>
      <c r="K219" s="229" t="s">
        <v>198</v>
      </c>
      <c r="L219" s="45"/>
      <c r="M219" s="234" t="s">
        <v>1</v>
      </c>
      <c r="N219" s="235" t="s">
        <v>40</v>
      </c>
      <c r="O219" s="92"/>
      <c r="P219" s="236">
        <f>O219*H219</f>
        <v>0</v>
      </c>
      <c r="Q219" s="236">
        <v>0.00010000000000000001</v>
      </c>
      <c r="R219" s="236">
        <f>Q219*H219</f>
        <v>0.046640000000000001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199</v>
      </c>
      <c r="AT219" s="238" t="s">
        <v>194</v>
      </c>
      <c r="AU219" s="238" t="s">
        <v>85</v>
      </c>
      <c r="AY219" s="18" t="s">
        <v>192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199</v>
      </c>
      <c r="BM219" s="238" t="s">
        <v>307</v>
      </c>
    </row>
    <row r="220" s="13" customFormat="1">
      <c r="A220" s="13"/>
      <c r="B220" s="240"/>
      <c r="C220" s="241"/>
      <c r="D220" s="242" t="s">
        <v>201</v>
      </c>
      <c r="E220" s="243" t="s">
        <v>1</v>
      </c>
      <c r="F220" s="244" t="s">
        <v>308</v>
      </c>
      <c r="G220" s="241"/>
      <c r="H220" s="245">
        <v>424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201</v>
      </c>
      <c r="AU220" s="251" t="s">
        <v>85</v>
      </c>
      <c r="AV220" s="13" t="s">
        <v>85</v>
      </c>
      <c r="AW220" s="13" t="s">
        <v>32</v>
      </c>
      <c r="AX220" s="13" t="s">
        <v>75</v>
      </c>
      <c r="AY220" s="251" t="s">
        <v>192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309</v>
      </c>
      <c r="G221" s="241"/>
      <c r="H221" s="245">
        <v>42.399999999999999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75</v>
      </c>
      <c r="AY221" s="251" t="s">
        <v>192</v>
      </c>
    </row>
    <row r="222" s="14" customFormat="1">
      <c r="A222" s="14"/>
      <c r="B222" s="252"/>
      <c r="C222" s="253"/>
      <c r="D222" s="242" t="s">
        <v>201</v>
      </c>
      <c r="E222" s="254" t="s">
        <v>1</v>
      </c>
      <c r="F222" s="255" t="s">
        <v>204</v>
      </c>
      <c r="G222" s="253"/>
      <c r="H222" s="256">
        <v>466.39999999999998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201</v>
      </c>
      <c r="AU222" s="262" t="s">
        <v>85</v>
      </c>
      <c r="AV222" s="14" t="s">
        <v>199</v>
      </c>
      <c r="AW222" s="14" t="s">
        <v>32</v>
      </c>
      <c r="AX222" s="14" t="s">
        <v>83</v>
      </c>
      <c r="AY222" s="262" t="s">
        <v>192</v>
      </c>
    </row>
    <row r="223" s="2" customFormat="1" ht="24.15" customHeight="1">
      <c r="A223" s="39"/>
      <c r="B223" s="40"/>
      <c r="C223" s="284" t="s">
        <v>310</v>
      </c>
      <c r="D223" s="284" t="s">
        <v>311</v>
      </c>
      <c r="E223" s="285" t="s">
        <v>312</v>
      </c>
      <c r="F223" s="286" t="s">
        <v>313</v>
      </c>
      <c r="G223" s="287" t="s">
        <v>197</v>
      </c>
      <c r="H223" s="288">
        <v>552.45100000000002</v>
      </c>
      <c r="I223" s="289"/>
      <c r="J223" s="290">
        <f>ROUND(I223*H223,2)</f>
        <v>0</v>
      </c>
      <c r="K223" s="286" t="s">
        <v>198</v>
      </c>
      <c r="L223" s="291"/>
      <c r="M223" s="292" t="s">
        <v>1</v>
      </c>
      <c r="N223" s="293" t="s">
        <v>40</v>
      </c>
      <c r="O223" s="92"/>
      <c r="P223" s="236">
        <f>O223*H223</f>
        <v>0</v>
      </c>
      <c r="Q223" s="236">
        <v>0.00020000000000000001</v>
      </c>
      <c r="R223" s="236">
        <f>Q223*H223</f>
        <v>0.11049020000000001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244</v>
      </c>
      <c r="AT223" s="238" t="s">
        <v>311</v>
      </c>
      <c r="AU223" s="238" t="s">
        <v>85</v>
      </c>
      <c r="AY223" s="18" t="s">
        <v>192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83</v>
      </c>
      <c r="BK223" s="239">
        <f>ROUND(I223*H223,2)</f>
        <v>0</v>
      </c>
      <c r="BL223" s="18" t="s">
        <v>199</v>
      </c>
      <c r="BM223" s="238" t="s">
        <v>314</v>
      </c>
    </row>
    <row r="224" s="13" customFormat="1">
      <c r="A224" s="13"/>
      <c r="B224" s="240"/>
      <c r="C224" s="241"/>
      <c r="D224" s="242" t="s">
        <v>201</v>
      </c>
      <c r="E224" s="243" t="s">
        <v>1</v>
      </c>
      <c r="F224" s="244" t="s">
        <v>315</v>
      </c>
      <c r="G224" s="241"/>
      <c r="H224" s="245">
        <v>552.45100000000002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201</v>
      </c>
      <c r="AU224" s="251" t="s">
        <v>85</v>
      </c>
      <c r="AV224" s="13" t="s">
        <v>85</v>
      </c>
      <c r="AW224" s="13" t="s">
        <v>32</v>
      </c>
      <c r="AX224" s="13" t="s">
        <v>75</v>
      </c>
      <c r="AY224" s="251" t="s">
        <v>192</v>
      </c>
    </row>
    <row r="225" s="14" customFormat="1">
      <c r="A225" s="14"/>
      <c r="B225" s="252"/>
      <c r="C225" s="253"/>
      <c r="D225" s="242" t="s">
        <v>201</v>
      </c>
      <c r="E225" s="254" t="s">
        <v>1</v>
      </c>
      <c r="F225" s="255" t="s">
        <v>204</v>
      </c>
      <c r="G225" s="253"/>
      <c r="H225" s="256">
        <v>552.45100000000002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201</v>
      </c>
      <c r="AU225" s="262" t="s">
        <v>85</v>
      </c>
      <c r="AV225" s="14" t="s">
        <v>199</v>
      </c>
      <c r="AW225" s="14" t="s">
        <v>32</v>
      </c>
      <c r="AX225" s="14" t="s">
        <v>83</v>
      </c>
      <c r="AY225" s="262" t="s">
        <v>192</v>
      </c>
    </row>
    <row r="226" s="2" customFormat="1" ht="24.15" customHeight="1">
      <c r="A226" s="39"/>
      <c r="B226" s="40"/>
      <c r="C226" s="227" t="s">
        <v>316</v>
      </c>
      <c r="D226" s="227" t="s">
        <v>194</v>
      </c>
      <c r="E226" s="228" t="s">
        <v>317</v>
      </c>
      <c r="F226" s="229" t="s">
        <v>318</v>
      </c>
      <c r="G226" s="230" t="s">
        <v>207</v>
      </c>
      <c r="H226" s="231">
        <v>25.686</v>
      </c>
      <c r="I226" s="232"/>
      <c r="J226" s="233">
        <f>ROUND(I226*H226,2)</f>
        <v>0</v>
      </c>
      <c r="K226" s="229" t="s">
        <v>198</v>
      </c>
      <c r="L226" s="45"/>
      <c r="M226" s="234" t="s">
        <v>1</v>
      </c>
      <c r="N226" s="235" t="s">
        <v>40</v>
      </c>
      <c r="O226" s="92"/>
      <c r="P226" s="236">
        <f>O226*H226</f>
        <v>0</v>
      </c>
      <c r="Q226" s="236">
        <v>2.1600000000000001</v>
      </c>
      <c r="R226" s="236">
        <f>Q226*H226</f>
        <v>55.481760000000001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199</v>
      </c>
      <c r="AT226" s="238" t="s">
        <v>194</v>
      </c>
      <c r="AU226" s="238" t="s">
        <v>85</v>
      </c>
      <c r="AY226" s="18" t="s">
        <v>192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83</v>
      </c>
      <c r="BK226" s="239">
        <f>ROUND(I226*H226,2)</f>
        <v>0</v>
      </c>
      <c r="BL226" s="18" t="s">
        <v>199</v>
      </c>
      <c r="BM226" s="238" t="s">
        <v>319</v>
      </c>
    </row>
    <row r="227" s="13" customFormat="1">
      <c r="A227" s="13"/>
      <c r="B227" s="240"/>
      <c r="C227" s="241"/>
      <c r="D227" s="242" t="s">
        <v>201</v>
      </c>
      <c r="E227" s="243" t="s">
        <v>1</v>
      </c>
      <c r="F227" s="244" t="s">
        <v>320</v>
      </c>
      <c r="G227" s="241"/>
      <c r="H227" s="245">
        <v>25.686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201</v>
      </c>
      <c r="AU227" s="251" t="s">
        <v>85</v>
      </c>
      <c r="AV227" s="13" t="s">
        <v>85</v>
      </c>
      <c r="AW227" s="13" t="s">
        <v>32</v>
      </c>
      <c r="AX227" s="13" t="s">
        <v>75</v>
      </c>
      <c r="AY227" s="251" t="s">
        <v>192</v>
      </c>
    </row>
    <row r="228" s="14" customFormat="1">
      <c r="A228" s="14"/>
      <c r="B228" s="252"/>
      <c r="C228" s="253"/>
      <c r="D228" s="242" t="s">
        <v>201</v>
      </c>
      <c r="E228" s="254" t="s">
        <v>1</v>
      </c>
      <c r="F228" s="255" t="s">
        <v>204</v>
      </c>
      <c r="G228" s="253"/>
      <c r="H228" s="256">
        <v>25.686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201</v>
      </c>
      <c r="AU228" s="262" t="s">
        <v>85</v>
      </c>
      <c r="AV228" s="14" t="s">
        <v>199</v>
      </c>
      <c r="AW228" s="14" t="s">
        <v>32</v>
      </c>
      <c r="AX228" s="14" t="s">
        <v>83</v>
      </c>
      <c r="AY228" s="262" t="s">
        <v>192</v>
      </c>
    </row>
    <row r="229" s="2" customFormat="1" ht="24.15" customHeight="1">
      <c r="A229" s="39"/>
      <c r="B229" s="40"/>
      <c r="C229" s="227" t="s">
        <v>321</v>
      </c>
      <c r="D229" s="227" t="s">
        <v>194</v>
      </c>
      <c r="E229" s="228" t="s">
        <v>322</v>
      </c>
      <c r="F229" s="229" t="s">
        <v>323</v>
      </c>
      <c r="G229" s="230" t="s">
        <v>207</v>
      </c>
      <c r="H229" s="231">
        <v>114.41</v>
      </c>
      <c r="I229" s="232"/>
      <c r="J229" s="233">
        <f>ROUND(I229*H229,2)</f>
        <v>0</v>
      </c>
      <c r="K229" s="229" t="s">
        <v>198</v>
      </c>
      <c r="L229" s="45"/>
      <c r="M229" s="234" t="s">
        <v>1</v>
      </c>
      <c r="N229" s="235" t="s">
        <v>40</v>
      </c>
      <c r="O229" s="92"/>
      <c r="P229" s="236">
        <f>O229*H229</f>
        <v>0</v>
      </c>
      <c r="Q229" s="236">
        <v>2.1600000000000001</v>
      </c>
      <c r="R229" s="236">
        <f>Q229*H229</f>
        <v>247.12560000000002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199</v>
      </c>
      <c r="AT229" s="238" t="s">
        <v>194</v>
      </c>
      <c r="AU229" s="238" t="s">
        <v>85</v>
      </c>
      <c r="AY229" s="18" t="s">
        <v>192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199</v>
      </c>
      <c r="BM229" s="238" t="s">
        <v>324</v>
      </c>
    </row>
    <row r="230" s="16" customFormat="1">
      <c r="A230" s="16"/>
      <c r="B230" s="274"/>
      <c r="C230" s="275"/>
      <c r="D230" s="242" t="s">
        <v>201</v>
      </c>
      <c r="E230" s="276" t="s">
        <v>1</v>
      </c>
      <c r="F230" s="277" t="s">
        <v>325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3" t="s">
        <v>201</v>
      </c>
      <c r="AU230" s="283" t="s">
        <v>85</v>
      </c>
      <c r="AV230" s="16" t="s">
        <v>83</v>
      </c>
      <c r="AW230" s="16" t="s">
        <v>32</v>
      </c>
      <c r="AX230" s="16" t="s">
        <v>75</v>
      </c>
      <c r="AY230" s="283" t="s">
        <v>192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326</v>
      </c>
      <c r="G231" s="241"/>
      <c r="H231" s="245">
        <v>114.41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75</v>
      </c>
      <c r="AY231" s="251" t="s">
        <v>192</v>
      </c>
    </row>
    <row r="232" s="14" customFormat="1">
      <c r="A232" s="14"/>
      <c r="B232" s="252"/>
      <c r="C232" s="253"/>
      <c r="D232" s="242" t="s">
        <v>201</v>
      </c>
      <c r="E232" s="254" t="s">
        <v>1</v>
      </c>
      <c r="F232" s="255" t="s">
        <v>204</v>
      </c>
      <c r="G232" s="253"/>
      <c r="H232" s="256">
        <v>114.41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201</v>
      </c>
      <c r="AU232" s="262" t="s">
        <v>85</v>
      </c>
      <c r="AV232" s="14" t="s">
        <v>199</v>
      </c>
      <c r="AW232" s="14" t="s">
        <v>32</v>
      </c>
      <c r="AX232" s="14" t="s">
        <v>83</v>
      </c>
      <c r="AY232" s="262" t="s">
        <v>192</v>
      </c>
    </row>
    <row r="233" s="2" customFormat="1" ht="24.15" customHeight="1">
      <c r="A233" s="39"/>
      <c r="B233" s="40"/>
      <c r="C233" s="227" t="s">
        <v>7</v>
      </c>
      <c r="D233" s="227" t="s">
        <v>194</v>
      </c>
      <c r="E233" s="228" t="s">
        <v>327</v>
      </c>
      <c r="F233" s="229" t="s">
        <v>328</v>
      </c>
      <c r="G233" s="230" t="s">
        <v>207</v>
      </c>
      <c r="H233" s="231">
        <v>39.847999999999999</v>
      </c>
      <c r="I233" s="232"/>
      <c r="J233" s="233">
        <f>ROUND(I233*H233,2)</f>
        <v>0</v>
      </c>
      <c r="K233" s="229" t="s">
        <v>198</v>
      </c>
      <c r="L233" s="45"/>
      <c r="M233" s="234" t="s">
        <v>1</v>
      </c>
      <c r="N233" s="235" t="s">
        <v>40</v>
      </c>
      <c r="O233" s="92"/>
      <c r="P233" s="236">
        <f>O233*H233</f>
        <v>0</v>
      </c>
      <c r="Q233" s="236">
        <v>2.1600000000000001</v>
      </c>
      <c r="R233" s="236">
        <f>Q233*H233</f>
        <v>86.071680000000001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199</v>
      </c>
      <c r="AT233" s="238" t="s">
        <v>194</v>
      </c>
      <c r="AU233" s="238" t="s">
        <v>85</v>
      </c>
      <c r="AY233" s="18" t="s">
        <v>192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83</v>
      </c>
      <c r="BK233" s="239">
        <f>ROUND(I233*H233,2)</f>
        <v>0</v>
      </c>
      <c r="BL233" s="18" t="s">
        <v>199</v>
      </c>
      <c r="BM233" s="238" t="s">
        <v>329</v>
      </c>
    </row>
    <row r="234" s="16" customFormat="1">
      <c r="A234" s="16"/>
      <c r="B234" s="274"/>
      <c r="C234" s="275"/>
      <c r="D234" s="242" t="s">
        <v>201</v>
      </c>
      <c r="E234" s="276" t="s">
        <v>1</v>
      </c>
      <c r="F234" s="277" t="s">
        <v>330</v>
      </c>
      <c r="G234" s="275"/>
      <c r="H234" s="276" t="s">
        <v>1</v>
      </c>
      <c r="I234" s="278"/>
      <c r="J234" s="275"/>
      <c r="K234" s="275"/>
      <c r="L234" s="279"/>
      <c r="M234" s="280"/>
      <c r="N234" s="281"/>
      <c r="O234" s="281"/>
      <c r="P234" s="281"/>
      <c r="Q234" s="281"/>
      <c r="R234" s="281"/>
      <c r="S234" s="281"/>
      <c r="T234" s="282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3" t="s">
        <v>201</v>
      </c>
      <c r="AU234" s="283" t="s">
        <v>85</v>
      </c>
      <c r="AV234" s="16" t="s">
        <v>83</v>
      </c>
      <c r="AW234" s="16" t="s">
        <v>32</v>
      </c>
      <c r="AX234" s="16" t="s">
        <v>75</v>
      </c>
      <c r="AY234" s="283" t="s">
        <v>192</v>
      </c>
    </row>
    <row r="235" s="16" customFormat="1">
      <c r="A235" s="16"/>
      <c r="B235" s="274"/>
      <c r="C235" s="275"/>
      <c r="D235" s="242" t="s">
        <v>201</v>
      </c>
      <c r="E235" s="276" t="s">
        <v>1</v>
      </c>
      <c r="F235" s="277" t="s">
        <v>331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3" t="s">
        <v>201</v>
      </c>
      <c r="AU235" s="283" t="s">
        <v>85</v>
      </c>
      <c r="AV235" s="16" t="s">
        <v>83</v>
      </c>
      <c r="AW235" s="16" t="s">
        <v>32</v>
      </c>
      <c r="AX235" s="16" t="s">
        <v>75</v>
      </c>
      <c r="AY235" s="283" t="s">
        <v>192</v>
      </c>
    </row>
    <row r="236" s="13" customFormat="1">
      <c r="A236" s="13"/>
      <c r="B236" s="240"/>
      <c r="C236" s="241"/>
      <c r="D236" s="242" t="s">
        <v>201</v>
      </c>
      <c r="E236" s="243" t="s">
        <v>1</v>
      </c>
      <c r="F236" s="244" t="s">
        <v>332</v>
      </c>
      <c r="G236" s="241"/>
      <c r="H236" s="245">
        <v>39.847999999999999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201</v>
      </c>
      <c r="AU236" s="251" t="s">
        <v>85</v>
      </c>
      <c r="AV236" s="13" t="s">
        <v>85</v>
      </c>
      <c r="AW236" s="13" t="s">
        <v>32</v>
      </c>
      <c r="AX236" s="13" t="s">
        <v>75</v>
      </c>
      <c r="AY236" s="251" t="s">
        <v>192</v>
      </c>
    </row>
    <row r="237" s="14" customFormat="1">
      <c r="A237" s="14"/>
      <c r="B237" s="252"/>
      <c r="C237" s="253"/>
      <c r="D237" s="242" t="s">
        <v>201</v>
      </c>
      <c r="E237" s="254" t="s">
        <v>1</v>
      </c>
      <c r="F237" s="255" t="s">
        <v>204</v>
      </c>
      <c r="G237" s="253"/>
      <c r="H237" s="256">
        <v>39.847999999999999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201</v>
      </c>
      <c r="AU237" s="262" t="s">
        <v>85</v>
      </c>
      <c r="AV237" s="14" t="s">
        <v>199</v>
      </c>
      <c r="AW237" s="14" t="s">
        <v>32</v>
      </c>
      <c r="AX237" s="14" t="s">
        <v>83</v>
      </c>
      <c r="AY237" s="262" t="s">
        <v>192</v>
      </c>
    </row>
    <row r="238" s="2" customFormat="1" ht="24.15" customHeight="1">
      <c r="A238" s="39"/>
      <c r="B238" s="40"/>
      <c r="C238" s="227" t="s">
        <v>333</v>
      </c>
      <c r="D238" s="227" t="s">
        <v>194</v>
      </c>
      <c r="E238" s="228" t="s">
        <v>334</v>
      </c>
      <c r="F238" s="229" t="s">
        <v>335</v>
      </c>
      <c r="G238" s="230" t="s">
        <v>207</v>
      </c>
      <c r="H238" s="231">
        <v>234.17099999999999</v>
      </c>
      <c r="I238" s="232"/>
      <c r="J238" s="233">
        <f>ROUND(I238*H238,2)</f>
        <v>0</v>
      </c>
      <c r="K238" s="229" t="s">
        <v>198</v>
      </c>
      <c r="L238" s="45"/>
      <c r="M238" s="234" t="s">
        <v>1</v>
      </c>
      <c r="N238" s="235" t="s">
        <v>40</v>
      </c>
      <c r="O238" s="92"/>
      <c r="P238" s="236">
        <f>O238*H238</f>
        <v>0</v>
      </c>
      <c r="Q238" s="236">
        <v>2.1600000000000001</v>
      </c>
      <c r="R238" s="236">
        <f>Q238*H238</f>
        <v>505.80936000000003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199</v>
      </c>
      <c r="AT238" s="238" t="s">
        <v>194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336</v>
      </c>
    </row>
    <row r="239" s="16" customFormat="1">
      <c r="A239" s="16"/>
      <c r="B239" s="274"/>
      <c r="C239" s="275"/>
      <c r="D239" s="242" t="s">
        <v>201</v>
      </c>
      <c r="E239" s="276" t="s">
        <v>1</v>
      </c>
      <c r="F239" s="277" t="s">
        <v>337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3" t="s">
        <v>201</v>
      </c>
      <c r="AU239" s="283" t="s">
        <v>85</v>
      </c>
      <c r="AV239" s="16" t="s">
        <v>83</v>
      </c>
      <c r="AW239" s="16" t="s">
        <v>32</v>
      </c>
      <c r="AX239" s="16" t="s">
        <v>75</v>
      </c>
      <c r="AY239" s="283" t="s">
        <v>192</v>
      </c>
    </row>
    <row r="240" s="16" customFormat="1">
      <c r="A240" s="16"/>
      <c r="B240" s="274"/>
      <c r="C240" s="275"/>
      <c r="D240" s="242" t="s">
        <v>201</v>
      </c>
      <c r="E240" s="276" t="s">
        <v>1</v>
      </c>
      <c r="F240" s="277" t="s">
        <v>331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3" t="s">
        <v>201</v>
      </c>
      <c r="AU240" s="283" t="s">
        <v>85</v>
      </c>
      <c r="AV240" s="16" t="s">
        <v>83</v>
      </c>
      <c r="AW240" s="16" t="s">
        <v>32</v>
      </c>
      <c r="AX240" s="16" t="s">
        <v>75</v>
      </c>
      <c r="AY240" s="283" t="s">
        <v>192</v>
      </c>
    </row>
    <row r="241" s="13" customFormat="1">
      <c r="A241" s="13"/>
      <c r="B241" s="240"/>
      <c r="C241" s="241"/>
      <c r="D241" s="242" t="s">
        <v>201</v>
      </c>
      <c r="E241" s="243" t="s">
        <v>1</v>
      </c>
      <c r="F241" s="244" t="s">
        <v>338</v>
      </c>
      <c r="G241" s="241"/>
      <c r="H241" s="245">
        <v>78.671000000000006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201</v>
      </c>
      <c r="AU241" s="251" t="s">
        <v>85</v>
      </c>
      <c r="AV241" s="13" t="s">
        <v>85</v>
      </c>
      <c r="AW241" s="13" t="s">
        <v>32</v>
      </c>
      <c r="AX241" s="13" t="s">
        <v>75</v>
      </c>
      <c r="AY241" s="251" t="s">
        <v>192</v>
      </c>
    </row>
    <row r="242" s="16" customFormat="1">
      <c r="A242" s="16"/>
      <c r="B242" s="274"/>
      <c r="C242" s="275"/>
      <c r="D242" s="242" t="s">
        <v>201</v>
      </c>
      <c r="E242" s="276" t="s">
        <v>1</v>
      </c>
      <c r="F242" s="277" t="s">
        <v>339</v>
      </c>
      <c r="G242" s="275"/>
      <c r="H242" s="276" t="s">
        <v>1</v>
      </c>
      <c r="I242" s="278"/>
      <c r="J242" s="275"/>
      <c r="K242" s="275"/>
      <c r="L242" s="279"/>
      <c r="M242" s="280"/>
      <c r="N242" s="281"/>
      <c r="O242" s="281"/>
      <c r="P242" s="281"/>
      <c r="Q242" s="281"/>
      <c r="R242" s="281"/>
      <c r="S242" s="281"/>
      <c r="T242" s="28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3" t="s">
        <v>201</v>
      </c>
      <c r="AU242" s="283" t="s">
        <v>85</v>
      </c>
      <c r="AV242" s="16" t="s">
        <v>83</v>
      </c>
      <c r="AW242" s="16" t="s">
        <v>32</v>
      </c>
      <c r="AX242" s="16" t="s">
        <v>75</v>
      </c>
      <c r="AY242" s="283" t="s">
        <v>192</v>
      </c>
    </row>
    <row r="243" s="13" customFormat="1">
      <c r="A243" s="13"/>
      <c r="B243" s="240"/>
      <c r="C243" s="241"/>
      <c r="D243" s="242" t="s">
        <v>201</v>
      </c>
      <c r="E243" s="243" t="s">
        <v>1</v>
      </c>
      <c r="F243" s="244" t="s">
        <v>262</v>
      </c>
      <c r="G243" s="241"/>
      <c r="H243" s="245">
        <v>155.5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201</v>
      </c>
      <c r="AU243" s="251" t="s">
        <v>85</v>
      </c>
      <c r="AV243" s="13" t="s">
        <v>85</v>
      </c>
      <c r="AW243" s="13" t="s">
        <v>32</v>
      </c>
      <c r="AX243" s="13" t="s">
        <v>75</v>
      </c>
      <c r="AY243" s="251" t="s">
        <v>192</v>
      </c>
    </row>
    <row r="244" s="14" customFormat="1">
      <c r="A244" s="14"/>
      <c r="B244" s="252"/>
      <c r="C244" s="253"/>
      <c r="D244" s="242" t="s">
        <v>201</v>
      </c>
      <c r="E244" s="254" t="s">
        <v>1</v>
      </c>
      <c r="F244" s="255" t="s">
        <v>204</v>
      </c>
      <c r="G244" s="253"/>
      <c r="H244" s="256">
        <v>234.17099999999999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201</v>
      </c>
      <c r="AU244" s="262" t="s">
        <v>85</v>
      </c>
      <c r="AV244" s="14" t="s">
        <v>199</v>
      </c>
      <c r="AW244" s="14" t="s">
        <v>32</v>
      </c>
      <c r="AX244" s="14" t="s">
        <v>83</v>
      </c>
      <c r="AY244" s="262" t="s">
        <v>192</v>
      </c>
    </row>
    <row r="245" s="2" customFormat="1" ht="24.15" customHeight="1">
      <c r="A245" s="39"/>
      <c r="B245" s="40"/>
      <c r="C245" s="227" t="s">
        <v>340</v>
      </c>
      <c r="D245" s="227" t="s">
        <v>194</v>
      </c>
      <c r="E245" s="228" t="s">
        <v>341</v>
      </c>
      <c r="F245" s="229" t="s">
        <v>342</v>
      </c>
      <c r="G245" s="230" t="s">
        <v>207</v>
      </c>
      <c r="H245" s="231">
        <v>128.958</v>
      </c>
      <c r="I245" s="232"/>
      <c r="J245" s="233">
        <f>ROUND(I245*H245,2)</f>
        <v>0</v>
      </c>
      <c r="K245" s="229" t="s">
        <v>198</v>
      </c>
      <c r="L245" s="45"/>
      <c r="M245" s="234" t="s">
        <v>1</v>
      </c>
      <c r="N245" s="235" t="s">
        <v>40</v>
      </c>
      <c r="O245" s="92"/>
      <c r="P245" s="236">
        <f>O245*H245</f>
        <v>0</v>
      </c>
      <c r="Q245" s="236">
        <v>2.5018699999999998</v>
      </c>
      <c r="R245" s="236">
        <f>Q245*H245</f>
        <v>322.63615145999995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199</v>
      </c>
      <c r="AT245" s="238" t="s">
        <v>194</v>
      </c>
      <c r="AU245" s="238" t="s">
        <v>85</v>
      </c>
      <c r="AY245" s="18" t="s">
        <v>192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199</v>
      </c>
      <c r="BM245" s="238" t="s">
        <v>343</v>
      </c>
    </row>
    <row r="246" s="13" customFormat="1">
      <c r="A246" s="13"/>
      <c r="B246" s="240"/>
      <c r="C246" s="241"/>
      <c r="D246" s="242" t="s">
        <v>201</v>
      </c>
      <c r="E246" s="243" t="s">
        <v>1</v>
      </c>
      <c r="F246" s="244" t="s">
        <v>344</v>
      </c>
      <c r="G246" s="241"/>
      <c r="H246" s="245">
        <v>115.738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201</v>
      </c>
      <c r="AU246" s="251" t="s">
        <v>85</v>
      </c>
      <c r="AV246" s="13" t="s">
        <v>85</v>
      </c>
      <c r="AW246" s="13" t="s">
        <v>32</v>
      </c>
      <c r="AX246" s="13" t="s">
        <v>75</v>
      </c>
      <c r="AY246" s="251" t="s">
        <v>192</v>
      </c>
    </row>
    <row r="247" s="13" customFormat="1">
      <c r="A247" s="13"/>
      <c r="B247" s="240"/>
      <c r="C247" s="241"/>
      <c r="D247" s="242" t="s">
        <v>201</v>
      </c>
      <c r="E247" s="243" t="s">
        <v>1</v>
      </c>
      <c r="F247" s="244" t="s">
        <v>345</v>
      </c>
      <c r="G247" s="241"/>
      <c r="H247" s="245">
        <v>12.720000000000001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201</v>
      </c>
      <c r="AU247" s="251" t="s">
        <v>85</v>
      </c>
      <c r="AV247" s="13" t="s">
        <v>85</v>
      </c>
      <c r="AW247" s="13" t="s">
        <v>32</v>
      </c>
      <c r="AX247" s="13" t="s">
        <v>75</v>
      </c>
      <c r="AY247" s="251" t="s">
        <v>192</v>
      </c>
    </row>
    <row r="248" s="13" customFormat="1">
      <c r="A248" s="13"/>
      <c r="B248" s="240"/>
      <c r="C248" s="241"/>
      <c r="D248" s="242" t="s">
        <v>201</v>
      </c>
      <c r="E248" s="243" t="s">
        <v>1</v>
      </c>
      <c r="F248" s="244" t="s">
        <v>346</v>
      </c>
      <c r="G248" s="241"/>
      <c r="H248" s="245">
        <v>0.5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201</v>
      </c>
      <c r="AU248" s="251" t="s">
        <v>85</v>
      </c>
      <c r="AV248" s="13" t="s">
        <v>85</v>
      </c>
      <c r="AW248" s="13" t="s">
        <v>32</v>
      </c>
      <c r="AX248" s="13" t="s">
        <v>75</v>
      </c>
      <c r="AY248" s="251" t="s">
        <v>192</v>
      </c>
    </row>
    <row r="249" s="14" customFormat="1">
      <c r="A249" s="14"/>
      <c r="B249" s="252"/>
      <c r="C249" s="253"/>
      <c r="D249" s="242" t="s">
        <v>201</v>
      </c>
      <c r="E249" s="254" t="s">
        <v>1</v>
      </c>
      <c r="F249" s="255" t="s">
        <v>204</v>
      </c>
      <c r="G249" s="253"/>
      <c r="H249" s="256">
        <v>128.958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201</v>
      </c>
      <c r="AU249" s="262" t="s">
        <v>85</v>
      </c>
      <c r="AV249" s="14" t="s">
        <v>199</v>
      </c>
      <c r="AW249" s="14" t="s">
        <v>32</v>
      </c>
      <c r="AX249" s="14" t="s">
        <v>83</v>
      </c>
      <c r="AY249" s="262" t="s">
        <v>192</v>
      </c>
    </row>
    <row r="250" s="2" customFormat="1" ht="16.5" customHeight="1">
      <c r="A250" s="39"/>
      <c r="B250" s="40"/>
      <c r="C250" s="227" t="s">
        <v>347</v>
      </c>
      <c r="D250" s="227" t="s">
        <v>194</v>
      </c>
      <c r="E250" s="228" t="s">
        <v>348</v>
      </c>
      <c r="F250" s="229" t="s">
        <v>349</v>
      </c>
      <c r="G250" s="230" t="s">
        <v>197</v>
      </c>
      <c r="H250" s="231">
        <v>36.75</v>
      </c>
      <c r="I250" s="232"/>
      <c r="J250" s="233">
        <f>ROUND(I250*H250,2)</f>
        <v>0</v>
      </c>
      <c r="K250" s="229" t="s">
        <v>198</v>
      </c>
      <c r="L250" s="45"/>
      <c r="M250" s="234" t="s">
        <v>1</v>
      </c>
      <c r="N250" s="235" t="s">
        <v>40</v>
      </c>
      <c r="O250" s="92"/>
      <c r="P250" s="236">
        <f>O250*H250</f>
        <v>0</v>
      </c>
      <c r="Q250" s="236">
        <v>0.0029399999999999999</v>
      </c>
      <c r="R250" s="236">
        <f>Q250*H250</f>
        <v>0.108045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199</v>
      </c>
      <c r="AT250" s="238" t="s">
        <v>194</v>
      </c>
      <c r="AU250" s="238" t="s">
        <v>85</v>
      </c>
      <c r="AY250" s="18" t="s">
        <v>192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199</v>
      </c>
      <c r="BM250" s="238" t="s">
        <v>350</v>
      </c>
    </row>
    <row r="251" s="13" customFormat="1">
      <c r="A251" s="13"/>
      <c r="B251" s="240"/>
      <c r="C251" s="241"/>
      <c r="D251" s="242" t="s">
        <v>201</v>
      </c>
      <c r="E251" s="243" t="s">
        <v>1</v>
      </c>
      <c r="F251" s="244" t="s">
        <v>351</v>
      </c>
      <c r="G251" s="241"/>
      <c r="H251" s="245">
        <v>36.75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201</v>
      </c>
      <c r="AU251" s="251" t="s">
        <v>85</v>
      </c>
      <c r="AV251" s="13" t="s">
        <v>85</v>
      </c>
      <c r="AW251" s="13" t="s">
        <v>32</v>
      </c>
      <c r="AX251" s="13" t="s">
        <v>75</v>
      </c>
      <c r="AY251" s="251" t="s">
        <v>192</v>
      </c>
    </row>
    <row r="252" s="14" customFormat="1">
      <c r="A252" s="14"/>
      <c r="B252" s="252"/>
      <c r="C252" s="253"/>
      <c r="D252" s="242" t="s">
        <v>201</v>
      </c>
      <c r="E252" s="254" t="s">
        <v>1</v>
      </c>
      <c r="F252" s="255" t="s">
        <v>204</v>
      </c>
      <c r="G252" s="253"/>
      <c r="H252" s="256">
        <v>36.75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201</v>
      </c>
      <c r="AU252" s="262" t="s">
        <v>85</v>
      </c>
      <c r="AV252" s="14" t="s">
        <v>199</v>
      </c>
      <c r="AW252" s="14" t="s">
        <v>32</v>
      </c>
      <c r="AX252" s="14" t="s">
        <v>83</v>
      </c>
      <c r="AY252" s="262" t="s">
        <v>192</v>
      </c>
    </row>
    <row r="253" s="2" customFormat="1" ht="16.5" customHeight="1">
      <c r="A253" s="39"/>
      <c r="B253" s="40"/>
      <c r="C253" s="227" t="s">
        <v>352</v>
      </c>
      <c r="D253" s="227" t="s">
        <v>194</v>
      </c>
      <c r="E253" s="228" t="s">
        <v>353</v>
      </c>
      <c r="F253" s="229" t="s">
        <v>354</v>
      </c>
      <c r="G253" s="230" t="s">
        <v>197</v>
      </c>
      <c r="H253" s="231">
        <v>36.75</v>
      </c>
      <c r="I253" s="232"/>
      <c r="J253" s="233">
        <f>ROUND(I253*H253,2)</f>
        <v>0</v>
      </c>
      <c r="K253" s="229" t="s">
        <v>198</v>
      </c>
      <c r="L253" s="45"/>
      <c r="M253" s="234" t="s">
        <v>1</v>
      </c>
      <c r="N253" s="235" t="s">
        <v>40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199</v>
      </c>
      <c r="AT253" s="238" t="s">
        <v>194</v>
      </c>
      <c r="AU253" s="238" t="s">
        <v>85</v>
      </c>
      <c r="AY253" s="18" t="s">
        <v>192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83</v>
      </c>
      <c r="BK253" s="239">
        <f>ROUND(I253*H253,2)</f>
        <v>0</v>
      </c>
      <c r="BL253" s="18" t="s">
        <v>199</v>
      </c>
      <c r="BM253" s="238" t="s">
        <v>355</v>
      </c>
    </row>
    <row r="254" s="2" customFormat="1" ht="16.5" customHeight="1">
      <c r="A254" s="39"/>
      <c r="B254" s="40"/>
      <c r="C254" s="227" t="s">
        <v>356</v>
      </c>
      <c r="D254" s="227" t="s">
        <v>194</v>
      </c>
      <c r="E254" s="228" t="s">
        <v>357</v>
      </c>
      <c r="F254" s="229" t="s">
        <v>358</v>
      </c>
      <c r="G254" s="230" t="s">
        <v>247</v>
      </c>
      <c r="H254" s="231">
        <v>15.475</v>
      </c>
      <c r="I254" s="232"/>
      <c r="J254" s="233">
        <f>ROUND(I254*H254,2)</f>
        <v>0</v>
      </c>
      <c r="K254" s="229" t="s">
        <v>198</v>
      </c>
      <c r="L254" s="45"/>
      <c r="M254" s="234" t="s">
        <v>1</v>
      </c>
      <c r="N254" s="235" t="s">
        <v>40</v>
      </c>
      <c r="O254" s="92"/>
      <c r="P254" s="236">
        <f>O254*H254</f>
        <v>0</v>
      </c>
      <c r="Q254" s="236">
        <v>1.06277</v>
      </c>
      <c r="R254" s="236">
        <f>Q254*H254</f>
        <v>16.446365749999998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199</v>
      </c>
      <c r="AT254" s="238" t="s">
        <v>194</v>
      </c>
      <c r="AU254" s="238" t="s">
        <v>85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199</v>
      </c>
      <c r="BM254" s="238" t="s">
        <v>359</v>
      </c>
    </row>
    <row r="255" s="13" customFormat="1">
      <c r="A255" s="13"/>
      <c r="B255" s="240"/>
      <c r="C255" s="241"/>
      <c r="D255" s="242" t="s">
        <v>201</v>
      </c>
      <c r="E255" s="243" t="s">
        <v>1</v>
      </c>
      <c r="F255" s="244" t="s">
        <v>360</v>
      </c>
      <c r="G255" s="241"/>
      <c r="H255" s="245">
        <v>15.475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201</v>
      </c>
      <c r="AU255" s="251" t="s">
        <v>85</v>
      </c>
      <c r="AV255" s="13" t="s">
        <v>85</v>
      </c>
      <c r="AW255" s="13" t="s">
        <v>32</v>
      </c>
      <c r="AX255" s="13" t="s">
        <v>75</v>
      </c>
      <c r="AY255" s="251" t="s">
        <v>192</v>
      </c>
    </row>
    <row r="256" s="14" customFormat="1">
      <c r="A256" s="14"/>
      <c r="B256" s="252"/>
      <c r="C256" s="253"/>
      <c r="D256" s="242" t="s">
        <v>201</v>
      </c>
      <c r="E256" s="254" t="s">
        <v>1</v>
      </c>
      <c r="F256" s="255" t="s">
        <v>204</v>
      </c>
      <c r="G256" s="253"/>
      <c r="H256" s="256">
        <v>15.475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201</v>
      </c>
      <c r="AU256" s="262" t="s">
        <v>85</v>
      </c>
      <c r="AV256" s="14" t="s">
        <v>199</v>
      </c>
      <c r="AW256" s="14" t="s">
        <v>32</v>
      </c>
      <c r="AX256" s="14" t="s">
        <v>83</v>
      </c>
      <c r="AY256" s="262" t="s">
        <v>192</v>
      </c>
    </row>
    <row r="257" s="2" customFormat="1" ht="24.15" customHeight="1">
      <c r="A257" s="39"/>
      <c r="B257" s="40"/>
      <c r="C257" s="284" t="s">
        <v>361</v>
      </c>
      <c r="D257" s="284" t="s">
        <v>311</v>
      </c>
      <c r="E257" s="285" t="s">
        <v>362</v>
      </c>
      <c r="F257" s="286" t="s">
        <v>363</v>
      </c>
      <c r="G257" s="287" t="s">
        <v>282</v>
      </c>
      <c r="H257" s="288">
        <v>420</v>
      </c>
      <c r="I257" s="289"/>
      <c r="J257" s="290">
        <f>ROUND(I257*H257,2)</f>
        <v>0</v>
      </c>
      <c r="K257" s="286" t="s">
        <v>198</v>
      </c>
      <c r="L257" s="291"/>
      <c r="M257" s="292" t="s">
        <v>1</v>
      </c>
      <c r="N257" s="293" t="s">
        <v>40</v>
      </c>
      <c r="O257" s="92"/>
      <c r="P257" s="236">
        <f>O257*H257</f>
        <v>0</v>
      </c>
      <c r="Q257" s="236">
        <v>0.00046000000000000001</v>
      </c>
      <c r="R257" s="236">
        <f>Q257*H257</f>
        <v>0.19320000000000001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244</v>
      </c>
      <c r="AT257" s="238" t="s">
        <v>311</v>
      </c>
      <c r="AU257" s="238" t="s">
        <v>85</v>
      </c>
      <c r="AY257" s="18" t="s">
        <v>192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199</v>
      </c>
      <c r="BM257" s="238" t="s">
        <v>364</v>
      </c>
    </row>
    <row r="258" s="2" customFormat="1" ht="24.15" customHeight="1">
      <c r="A258" s="39"/>
      <c r="B258" s="40"/>
      <c r="C258" s="284" t="s">
        <v>365</v>
      </c>
      <c r="D258" s="284" t="s">
        <v>311</v>
      </c>
      <c r="E258" s="285" t="s">
        <v>366</v>
      </c>
      <c r="F258" s="286" t="s">
        <v>367</v>
      </c>
      <c r="G258" s="287" t="s">
        <v>368</v>
      </c>
      <c r="H258" s="288">
        <v>1.1950000000000001</v>
      </c>
      <c r="I258" s="289"/>
      <c r="J258" s="290">
        <f>ROUND(I258*H258,2)</f>
        <v>0</v>
      </c>
      <c r="K258" s="286" t="s">
        <v>198</v>
      </c>
      <c r="L258" s="291"/>
      <c r="M258" s="292" t="s">
        <v>1</v>
      </c>
      <c r="N258" s="293" t="s">
        <v>40</v>
      </c>
      <c r="O258" s="92"/>
      <c r="P258" s="236">
        <f>O258*H258</f>
        <v>0</v>
      </c>
      <c r="Q258" s="236">
        <v>6.9999999999999994E-05</v>
      </c>
      <c r="R258" s="236">
        <f>Q258*H258</f>
        <v>8.365E-05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244</v>
      </c>
      <c r="AT258" s="238" t="s">
        <v>311</v>
      </c>
      <c r="AU258" s="238" t="s">
        <v>85</v>
      </c>
      <c r="AY258" s="18" t="s">
        <v>192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83</v>
      </c>
      <c r="BK258" s="239">
        <f>ROUND(I258*H258,2)</f>
        <v>0</v>
      </c>
      <c r="BL258" s="18" t="s">
        <v>199</v>
      </c>
      <c r="BM258" s="238" t="s">
        <v>369</v>
      </c>
    </row>
    <row r="259" s="16" customFormat="1">
      <c r="A259" s="16"/>
      <c r="B259" s="274"/>
      <c r="C259" s="275"/>
      <c r="D259" s="242" t="s">
        <v>201</v>
      </c>
      <c r="E259" s="276" t="s">
        <v>1</v>
      </c>
      <c r="F259" s="277" t="s">
        <v>370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83" t="s">
        <v>201</v>
      </c>
      <c r="AU259" s="283" t="s">
        <v>85</v>
      </c>
      <c r="AV259" s="16" t="s">
        <v>83</v>
      </c>
      <c r="AW259" s="16" t="s">
        <v>32</v>
      </c>
      <c r="AX259" s="16" t="s">
        <v>75</v>
      </c>
      <c r="AY259" s="283" t="s">
        <v>192</v>
      </c>
    </row>
    <row r="260" s="13" customFormat="1">
      <c r="A260" s="13"/>
      <c r="B260" s="240"/>
      <c r="C260" s="241"/>
      <c r="D260" s="242" t="s">
        <v>201</v>
      </c>
      <c r="E260" s="243" t="s">
        <v>1</v>
      </c>
      <c r="F260" s="244" t="s">
        <v>371</v>
      </c>
      <c r="G260" s="241"/>
      <c r="H260" s="245">
        <v>1.1950000000000001</v>
      </c>
      <c r="I260" s="246"/>
      <c r="J260" s="241"/>
      <c r="K260" s="241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201</v>
      </c>
      <c r="AU260" s="251" t="s">
        <v>85</v>
      </c>
      <c r="AV260" s="13" t="s">
        <v>85</v>
      </c>
      <c r="AW260" s="13" t="s">
        <v>32</v>
      </c>
      <c r="AX260" s="13" t="s">
        <v>75</v>
      </c>
      <c r="AY260" s="251" t="s">
        <v>192</v>
      </c>
    </row>
    <row r="261" s="14" customFormat="1">
      <c r="A261" s="14"/>
      <c r="B261" s="252"/>
      <c r="C261" s="253"/>
      <c r="D261" s="242" t="s">
        <v>201</v>
      </c>
      <c r="E261" s="254" t="s">
        <v>1</v>
      </c>
      <c r="F261" s="255" t="s">
        <v>204</v>
      </c>
      <c r="G261" s="253"/>
      <c r="H261" s="256">
        <v>1.1950000000000001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201</v>
      </c>
      <c r="AU261" s="262" t="s">
        <v>85</v>
      </c>
      <c r="AV261" s="14" t="s">
        <v>199</v>
      </c>
      <c r="AW261" s="14" t="s">
        <v>32</v>
      </c>
      <c r="AX261" s="14" t="s">
        <v>83</v>
      </c>
      <c r="AY261" s="262" t="s">
        <v>192</v>
      </c>
    </row>
    <row r="262" s="2" customFormat="1" ht="24.15" customHeight="1">
      <c r="A262" s="39"/>
      <c r="B262" s="40"/>
      <c r="C262" s="284" t="s">
        <v>372</v>
      </c>
      <c r="D262" s="284" t="s">
        <v>311</v>
      </c>
      <c r="E262" s="285" t="s">
        <v>373</v>
      </c>
      <c r="F262" s="286" t="s">
        <v>374</v>
      </c>
      <c r="G262" s="287" t="s">
        <v>282</v>
      </c>
      <c r="H262" s="288">
        <v>300</v>
      </c>
      <c r="I262" s="289"/>
      <c r="J262" s="290">
        <f>ROUND(I262*H262,2)</f>
        <v>0</v>
      </c>
      <c r="K262" s="286" t="s">
        <v>301</v>
      </c>
      <c r="L262" s="291"/>
      <c r="M262" s="292" t="s">
        <v>1</v>
      </c>
      <c r="N262" s="293" t="s">
        <v>40</v>
      </c>
      <c r="O262" s="92"/>
      <c r="P262" s="236">
        <f>O262*H262</f>
        <v>0</v>
      </c>
      <c r="Q262" s="236">
        <v>0.00029999999999999997</v>
      </c>
      <c r="R262" s="236">
        <f>Q262*H262</f>
        <v>0.089999999999999997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244</v>
      </c>
      <c r="AT262" s="238" t="s">
        <v>311</v>
      </c>
      <c r="AU262" s="238" t="s">
        <v>85</v>
      </c>
      <c r="AY262" s="18" t="s">
        <v>192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83</v>
      </c>
      <c r="BK262" s="239">
        <f>ROUND(I262*H262,2)</f>
        <v>0</v>
      </c>
      <c r="BL262" s="18" t="s">
        <v>199</v>
      </c>
      <c r="BM262" s="238" t="s">
        <v>375</v>
      </c>
    </row>
    <row r="263" s="2" customFormat="1" ht="16.5" customHeight="1">
      <c r="A263" s="39"/>
      <c r="B263" s="40"/>
      <c r="C263" s="284" t="s">
        <v>376</v>
      </c>
      <c r="D263" s="284" t="s">
        <v>311</v>
      </c>
      <c r="E263" s="285" t="s">
        <v>377</v>
      </c>
      <c r="F263" s="286" t="s">
        <v>378</v>
      </c>
      <c r="G263" s="287" t="s">
        <v>282</v>
      </c>
      <c r="H263" s="288">
        <v>414.16000000000002</v>
      </c>
      <c r="I263" s="289"/>
      <c r="J263" s="290">
        <f>ROUND(I263*H263,2)</f>
        <v>0</v>
      </c>
      <c r="K263" s="286" t="s">
        <v>301</v>
      </c>
      <c r="L263" s="291"/>
      <c r="M263" s="292" t="s">
        <v>1</v>
      </c>
      <c r="N263" s="293" t="s">
        <v>40</v>
      </c>
      <c r="O263" s="92"/>
      <c r="P263" s="236">
        <f>O263*H263</f>
        <v>0</v>
      </c>
      <c r="Q263" s="236">
        <v>0.00046000000000000001</v>
      </c>
      <c r="R263" s="236">
        <f>Q263*H263</f>
        <v>0.19051360000000001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244</v>
      </c>
      <c r="AT263" s="238" t="s">
        <v>311</v>
      </c>
      <c r="AU263" s="238" t="s">
        <v>85</v>
      </c>
      <c r="AY263" s="18" t="s">
        <v>192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83</v>
      </c>
      <c r="BK263" s="239">
        <f>ROUND(I263*H263,2)</f>
        <v>0</v>
      </c>
      <c r="BL263" s="18" t="s">
        <v>199</v>
      </c>
      <c r="BM263" s="238" t="s">
        <v>379</v>
      </c>
    </row>
    <row r="264" s="16" customFormat="1">
      <c r="A264" s="16"/>
      <c r="B264" s="274"/>
      <c r="C264" s="275"/>
      <c r="D264" s="242" t="s">
        <v>201</v>
      </c>
      <c r="E264" s="276" t="s">
        <v>1</v>
      </c>
      <c r="F264" s="277" t="s">
        <v>380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3" t="s">
        <v>201</v>
      </c>
      <c r="AU264" s="283" t="s">
        <v>85</v>
      </c>
      <c r="AV264" s="16" t="s">
        <v>83</v>
      </c>
      <c r="AW264" s="16" t="s">
        <v>32</v>
      </c>
      <c r="AX264" s="16" t="s">
        <v>75</v>
      </c>
      <c r="AY264" s="283" t="s">
        <v>192</v>
      </c>
    </row>
    <row r="265" s="16" customFormat="1">
      <c r="A265" s="16"/>
      <c r="B265" s="274"/>
      <c r="C265" s="275"/>
      <c r="D265" s="242" t="s">
        <v>201</v>
      </c>
      <c r="E265" s="276" t="s">
        <v>1</v>
      </c>
      <c r="F265" s="277" t="s">
        <v>381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3" t="s">
        <v>201</v>
      </c>
      <c r="AU265" s="283" t="s">
        <v>85</v>
      </c>
      <c r="AV265" s="16" t="s">
        <v>83</v>
      </c>
      <c r="AW265" s="16" t="s">
        <v>32</v>
      </c>
      <c r="AX265" s="16" t="s">
        <v>75</v>
      </c>
      <c r="AY265" s="283" t="s">
        <v>192</v>
      </c>
    </row>
    <row r="266" s="13" customFormat="1">
      <c r="A266" s="13"/>
      <c r="B266" s="240"/>
      <c r="C266" s="241"/>
      <c r="D266" s="242" t="s">
        <v>201</v>
      </c>
      <c r="E266" s="243" t="s">
        <v>1</v>
      </c>
      <c r="F266" s="244" t="s">
        <v>382</v>
      </c>
      <c r="G266" s="241"/>
      <c r="H266" s="245">
        <v>414.16000000000002</v>
      </c>
      <c r="I266" s="246"/>
      <c r="J266" s="241"/>
      <c r="K266" s="241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201</v>
      </c>
      <c r="AU266" s="251" t="s">
        <v>85</v>
      </c>
      <c r="AV266" s="13" t="s">
        <v>85</v>
      </c>
      <c r="AW266" s="13" t="s">
        <v>32</v>
      </c>
      <c r="AX266" s="13" t="s">
        <v>75</v>
      </c>
      <c r="AY266" s="251" t="s">
        <v>192</v>
      </c>
    </row>
    <row r="267" s="14" customFormat="1">
      <c r="A267" s="14"/>
      <c r="B267" s="252"/>
      <c r="C267" s="253"/>
      <c r="D267" s="242" t="s">
        <v>201</v>
      </c>
      <c r="E267" s="254" t="s">
        <v>1</v>
      </c>
      <c r="F267" s="255" t="s">
        <v>204</v>
      </c>
      <c r="G267" s="253"/>
      <c r="H267" s="256">
        <v>414.16000000000002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201</v>
      </c>
      <c r="AU267" s="262" t="s">
        <v>85</v>
      </c>
      <c r="AV267" s="14" t="s">
        <v>199</v>
      </c>
      <c r="AW267" s="14" t="s">
        <v>32</v>
      </c>
      <c r="AX267" s="14" t="s">
        <v>83</v>
      </c>
      <c r="AY267" s="262" t="s">
        <v>192</v>
      </c>
    </row>
    <row r="268" s="2" customFormat="1" ht="16.5" customHeight="1">
      <c r="A268" s="39"/>
      <c r="B268" s="40"/>
      <c r="C268" s="227" t="s">
        <v>383</v>
      </c>
      <c r="D268" s="227" t="s">
        <v>194</v>
      </c>
      <c r="E268" s="228" t="s">
        <v>384</v>
      </c>
      <c r="F268" s="229" t="s">
        <v>385</v>
      </c>
      <c r="G268" s="230" t="s">
        <v>207</v>
      </c>
      <c r="H268" s="231">
        <v>258.43799999999999</v>
      </c>
      <c r="I268" s="232"/>
      <c r="J268" s="233">
        <f>ROUND(I268*H268,2)</f>
        <v>0</v>
      </c>
      <c r="K268" s="229" t="s">
        <v>198</v>
      </c>
      <c r="L268" s="45"/>
      <c r="M268" s="234" t="s">
        <v>1</v>
      </c>
      <c r="N268" s="235" t="s">
        <v>40</v>
      </c>
      <c r="O268" s="92"/>
      <c r="P268" s="236">
        <f>O268*H268</f>
        <v>0</v>
      </c>
      <c r="Q268" s="236">
        <v>2.5018699999999998</v>
      </c>
      <c r="R268" s="236">
        <f>Q268*H268</f>
        <v>646.57827905999989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199</v>
      </c>
      <c r="AT268" s="238" t="s">
        <v>194</v>
      </c>
      <c r="AU268" s="238" t="s">
        <v>85</v>
      </c>
      <c r="AY268" s="18" t="s">
        <v>192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83</v>
      </c>
      <c r="BK268" s="239">
        <f>ROUND(I268*H268,2)</f>
        <v>0</v>
      </c>
      <c r="BL268" s="18" t="s">
        <v>199</v>
      </c>
      <c r="BM268" s="238" t="s">
        <v>386</v>
      </c>
    </row>
    <row r="269" s="16" customFormat="1">
      <c r="A269" s="16"/>
      <c r="B269" s="274"/>
      <c r="C269" s="275"/>
      <c r="D269" s="242" t="s">
        <v>201</v>
      </c>
      <c r="E269" s="276" t="s">
        <v>1</v>
      </c>
      <c r="F269" s="277" t="s">
        <v>387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3" t="s">
        <v>201</v>
      </c>
      <c r="AU269" s="283" t="s">
        <v>85</v>
      </c>
      <c r="AV269" s="16" t="s">
        <v>83</v>
      </c>
      <c r="AW269" s="16" t="s">
        <v>32</v>
      </c>
      <c r="AX269" s="16" t="s">
        <v>75</v>
      </c>
      <c r="AY269" s="283" t="s">
        <v>192</v>
      </c>
    </row>
    <row r="270" s="13" customFormat="1">
      <c r="A270" s="13"/>
      <c r="B270" s="240"/>
      <c r="C270" s="241"/>
      <c r="D270" s="242" t="s">
        <v>201</v>
      </c>
      <c r="E270" s="243" t="s">
        <v>1</v>
      </c>
      <c r="F270" s="244" t="s">
        <v>388</v>
      </c>
      <c r="G270" s="241"/>
      <c r="H270" s="245">
        <v>52.578000000000003</v>
      </c>
      <c r="I270" s="246"/>
      <c r="J270" s="241"/>
      <c r="K270" s="241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201</v>
      </c>
      <c r="AU270" s="251" t="s">
        <v>85</v>
      </c>
      <c r="AV270" s="13" t="s">
        <v>85</v>
      </c>
      <c r="AW270" s="13" t="s">
        <v>32</v>
      </c>
      <c r="AX270" s="13" t="s">
        <v>75</v>
      </c>
      <c r="AY270" s="251" t="s">
        <v>192</v>
      </c>
    </row>
    <row r="271" s="13" customFormat="1">
      <c r="A271" s="13"/>
      <c r="B271" s="240"/>
      <c r="C271" s="241"/>
      <c r="D271" s="242" t="s">
        <v>201</v>
      </c>
      <c r="E271" s="243" t="s">
        <v>1</v>
      </c>
      <c r="F271" s="244" t="s">
        <v>389</v>
      </c>
      <c r="G271" s="241"/>
      <c r="H271" s="245">
        <v>-33.015000000000001</v>
      </c>
      <c r="I271" s="246"/>
      <c r="J271" s="241"/>
      <c r="K271" s="241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201</v>
      </c>
      <c r="AU271" s="251" t="s">
        <v>85</v>
      </c>
      <c r="AV271" s="13" t="s">
        <v>85</v>
      </c>
      <c r="AW271" s="13" t="s">
        <v>32</v>
      </c>
      <c r="AX271" s="13" t="s">
        <v>75</v>
      </c>
      <c r="AY271" s="251" t="s">
        <v>192</v>
      </c>
    </row>
    <row r="272" s="13" customFormat="1">
      <c r="A272" s="13"/>
      <c r="B272" s="240"/>
      <c r="C272" s="241"/>
      <c r="D272" s="242" t="s">
        <v>201</v>
      </c>
      <c r="E272" s="243" t="s">
        <v>1</v>
      </c>
      <c r="F272" s="244" t="s">
        <v>390</v>
      </c>
      <c r="G272" s="241"/>
      <c r="H272" s="245">
        <v>74.664000000000001</v>
      </c>
      <c r="I272" s="246"/>
      <c r="J272" s="241"/>
      <c r="K272" s="241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201</v>
      </c>
      <c r="AU272" s="251" t="s">
        <v>85</v>
      </c>
      <c r="AV272" s="13" t="s">
        <v>85</v>
      </c>
      <c r="AW272" s="13" t="s">
        <v>32</v>
      </c>
      <c r="AX272" s="13" t="s">
        <v>75</v>
      </c>
      <c r="AY272" s="251" t="s">
        <v>192</v>
      </c>
    </row>
    <row r="273" s="13" customFormat="1">
      <c r="A273" s="13"/>
      <c r="B273" s="240"/>
      <c r="C273" s="241"/>
      <c r="D273" s="242" t="s">
        <v>201</v>
      </c>
      <c r="E273" s="243" t="s">
        <v>1</v>
      </c>
      <c r="F273" s="244" t="s">
        <v>391</v>
      </c>
      <c r="G273" s="241"/>
      <c r="H273" s="245">
        <v>151.447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201</v>
      </c>
      <c r="AU273" s="251" t="s">
        <v>85</v>
      </c>
      <c r="AV273" s="13" t="s">
        <v>85</v>
      </c>
      <c r="AW273" s="13" t="s">
        <v>32</v>
      </c>
      <c r="AX273" s="13" t="s">
        <v>75</v>
      </c>
      <c r="AY273" s="251" t="s">
        <v>192</v>
      </c>
    </row>
    <row r="274" s="13" customFormat="1">
      <c r="A274" s="13"/>
      <c r="B274" s="240"/>
      <c r="C274" s="241"/>
      <c r="D274" s="242" t="s">
        <v>201</v>
      </c>
      <c r="E274" s="243" t="s">
        <v>1</v>
      </c>
      <c r="F274" s="244" t="s">
        <v>392</v>
      </c>
      <c r="G274" s="241"/>
      <c r="H274" s="245">
        <v>0.315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201</v>
      </c>
      <c r="AU274" s="251" t="s">
        <v>85</v>
      </c>
      <c r="AV274" s="13" t="s">
        <v>85</v>
      </c>
      <c r="AW274" s="13" t="s">
        <v>32</v>
      </c>
      <c r="AX274" s="13" t="s">
        <v>75</v>
      </c>
      <c r="AY274" s="251" t="s">
        <v>192</v>
      </c>
    </row>
    <row r="275" s="15" customFormat="1">
      <c r="A275" s="15"/>
      <c r="B275" s="263"/>
      <c r="C275" s="264"/>
      <c r="D275" s="242" t="s">
        <v>201</v>
      </c>
      <c r="E275" s="265" t="s">
        <v>1</v>
      </c>
      <c r="F275" s="266" t="s">
        <v>211</v>
      </c>
      <c r="G275" s="264"/>
      <c r="H275" s="267">
        <v>245.989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3" t="s">
        <v>201</v>
      </c>
      <c r="AU275" s="273" t="s">
        <v>85</v>
      </c>
      <c r="AV275" s="15" t="s">
        <v>212</v>
      </c>
      <c r="AW275" s="15" t="s">
        <v>32</v>
      </c>
      <c r="AX275" s="15" t="s">
        <v>75</v>
      </c>
      <c r="AY275" s="273" t="s">
        <v>192</v>
      </c>
    </row>
    <row r="276" s="13" customFormat="1">
      <c r="A276" s="13"/>
      <c r="B276" s="240"/>
      <c r="C276" s="241"/>
      <c r="D276" s="242" t="s">
        <v>201</v>
      </c>
      <c r="E276" s="243" t="s">
        <v>1</v>
      </c>
      <c r="F276" s="244" t="s">
        <v>393</v>
      </c>
      <c r="G276" s="241"/>
      <c r="H276" s="245">
        <v>12.449</v>
      </c>
      <c r="I276" s="246"/>
      <c r="J276" s="241"/>
      <c r="K276" s="241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201</v>
      </c>
      <c r="AU276" s="251" t="s">
        <v>85</v>
      </c>
      <c r="AV276" s="13" t="s">
        <v>85</v>
      </c>
      <c r="AW276" s="13" t="s">
        <v>32</v>
      </c>
      <c r="AX276" s="13" t="s">
        <v>75</v>
      </c>
      <c r="AY276" s="251" t="s">
        <v>192</v>
      </c>
    </row>
    <row r="277" s="15" customFormat="1">
      <c r="A277" s="15"/>
      <c r="B277" s="263"/>
      <c r="C277" s="264"/>
      <c r="D277" s="242" t="s">
        <v>201</v>
      </c>
      <c r="E277" s="265" t="s">
        <v>1</v>
      </c>
      <c r="F277" s="266" t="s">
        <v>211</v>
      </c>
      <c r="G277" s="264"/>
      <c r="H277" s="267">
        <v>12.449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3" t="s">
        <v>201</v>
      </c>
      <c r="AU277" s="273" t="s">
        <v>85</v>
      </c>
      <c r="AV277" s="15" t="s">
        <v>212</v>
      </c>
      <c r="AW277" s="15" t="s">
        <v>32</v>
      </c>
      <c r="AX277" s="15" t="s">
        <v>75</v>
      </c>
      <c r="AY277" s="273" t="s">
        <v>192</v>
      </c>
    </row>
    <row r="278" s="14" customFormat="1">
      <c r="A278" s="14"/>
      <c r="B278" s="252"/>
      <c r="C278" s="253"/>
      <c r="D278" s="242" t="s">
        <v>201</v>
      </c>
      <c r="E278" s="254" t="s">
        <v>1</v>
      </c>
      <c r="F278" s="255" t="s">
        <v>204</v>
      </c>
      <c r="G278" s="253"/>
      <c r="H278" s="256">
        <v>258.43799999999999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201</v>
      </c>
      <c r="AU278" s="262" t="s">
        <v>85</v>
      </c>
      <c r="AV278" s="14" t="s">
        <v>199</v>
      </c>
      <c r="AW278" s="14" t="s">
        <v>32</v>
      </c>
      <c r="AX278" s="14" t="s">
        <v>83</v>
      </c>
      <c r="AY278" s="262" t="s">
        <v>192</v>
      </c>
    </row>
    <row r="279" s="2" customFormat="1" ht="16.5" customHeight="1">
      <c r="A279" s="39"/>
      <c r="B279" s="40"/>
      <c r="C279" s="227" t="s">
        <v>394</v>
      </c>
      <c r="D279" s="227" t="s">
        <v>194</v>
      </c>
      <c r="E279" s="228" t="s">
        <v>395</v>
      </c>
      <c r="F279" s="229" t="s">
        <v>396</v>
      </c>
      <c r="G279" s="230" t="s">
        <v>197</v>
      </c>
      <c r="H279" s="231">
        <v>585.31299999999999</v>
      </c>
      <c r="I279" s="232"/>
      <c r="J279" s="233">
        <f>ROUND(I279*H279,2)</f>
        <v>0</v>
      </c>
      <c r="K279" s="229" t="s">
        <v>198</v>
      </c>
      <c r="L279" s="45"/>
      <c r="M279" s="234" t="s">
        <v>1</v>
      </c>
      <c r="N279" s="235" t="s">
        <v>40</v>
      </c>
      <c r="O279" s="92"/>
      <c r="P279" s="236">
        <f>O279*H279</f>
        <v>0</v>
      </c>
      <c r="Q279" s="236">
        <v>0.0026900000000000001</v>
      </c>
      <c r="R279" s="236">
        <f>Q279*H279</f>
        <v>1.57449197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199</v>
      </c>
      <c r="AT279" s="238" t="s">
        <v>194</v>
      </c>
      <c r="AU279" s="238" t="s">
        <v>85</v>
      </c>
      <c r="AY279" s="18" t="s">
        <v>192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199</v>
      </c>
      <c r="BM279" s="238" t="s">
        <v>397</v>
      </c>
    </row>
    <row r="280" s="13" customFormat="1">
      <c r="A280" s="13"/>
      <c r="B280" s="240"/>
      <c r="C280" s="241"/>
      <c r="D280" s="242" t="s">
        <v>201</v>
      </c>
      <c r="E280" s="243" t="s">
        <v>1</v>
      </c>
      <c r="F280" s="244" t="s">
        <v>398</v>
      </c>
      <c r="G280" s="241"/>
      <c r="H280" s="245">
        <v>132.17599999999999</v>
      </c>
      <c r="I280" s="246"/>
      <c r="J280" s="241"/>
      <c r="K280" s="241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201</v>
      </c>
      <c r="AU280" s="251" t="s">
        <v>85</v>
      </c>
      <c r="AV280" s="13" t="s">
        <v>85</v>
      </c>
      <c r="AW280" s="13" t="s">
        <v>32</v>
      </c>
      <c r="AX280" s="13" t="s">
        <v>75</v>
      </c>
      <c r="AY280" s="251" t="s">
        <v>192</v>
      </c>
    </row>
    <row r="281" s="13" customFormat="1">
      <c r="A281" s="13"/>
      <c r="B281" s="240"/>
      <c r="C281" s="241"/>
      <c r="D281" s="242" t="s">
        <v>201</v>
      </c>
      <c r="E281" s="243" t="s">
        <v>1</v>
      </c>
      <c r="F281" s="244" t="s">
        <v>399</v>
      </c>
      <c r="G281" s="241"/>
      <c r="H281" s="245">
        <v>87.629999999999995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201</v>
      </c>
      <c r="AU281" s="251" t="s">
        <v>85</v>
      </c>
      <c r="AV281" s="13" t="s">
        <v>85</v>
      </c>
      <c r="AW281" s="13" t="s">
        <v>32</v>
      </c>
      <c r="AX281" s="13" t="s">
        <v>75</v>
      </c>
      <c r="AY281" s="251" t="s">
        <v>192</v>
      </c>
    </row>
    <row r="282" s="13" customFormat="1">
      <c r="A282" s="13"/>
      <c r="B282" s="240"/>
      <c r="C282" s="241"/>
      <c r="D282" s="242" t="s">
        <v>201</v>
      </c>
      <c r="E282" s="243" t="s">
        <v>1</v>
      </c>
      <c r="F282" s="244" t="s">
        <v>400</v>
      </c>
      <c r="G282" s="241"/>
      <c r="H282" s="245">
        <v>-11.345000000000001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201</v>
      </c>
      <c r="AU282" s="251" t="s">
        <v>85</v>
      </c>
      <c r="AV282" s="13" t="s">
        <v>85</v>
      </c>
      <c r="AW282" s="13" t="s">
        <v>32</v>
      </c>
      <c r="AX282" s="13" t="s">
        <v>75</v>
      </c>
      <c r="AY282" s="251" t="s">
        <v>192</v>
      </c>
    </row>
    <row r="283" s="13" customFormat="1">
      <c r="A283" s="13"/>
      <c r="B283" s="240"/>
      <c r="C283" s="241"/>
      <c r="D283" s="242" t="s">
        <v>201</v>
      </c>
      <c r="E283" s="243" t="s">
        <v>1</v>
      </c>
      <c r="F283" s="244" t="s">
        <v>401</v>
      </c>
      <c r="G283" s="241"/>
      <c r="H283" s="245">
        <v>124.44</v>
      </c>
      <c r="I283" s="246"/>
      <c r="J283" s="241"/>
      <c r="K283" s="241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201</v>
      </c>
      <c r="AU283" s="251" t="s">
        <v>85</v>
      </c>
      <c r="AV283" s="13" t="s">
        <v>85</v>
      </c>
      <c r="AW283" s="13" t="s">
        <v>32</v>
      </c>
      <c r="AX283" s="13" t="s">
        <v>75</v>
      </c>
      <c r="AY283" s="251" t="s">
        <v>192</v>
      </c>
    </row>
    <row r="284" s="13" customFormat="1">
      <c r="A284" s="13"/>
      <c r="B284" s="240"/>
      <c r="C284" s="241"/>
      <c r="D284" s="242" t="s">
        <v>201</v>
      </c>
      <c r="E284" s="243" t="s">
        <v>1</v>
      </c>
      <c r="F284" s="244" t="s">
        <v>402</v>
      </c>
      <c r="G284" s="241"/>
      <c r="H284" s="245">
        <v>252.41200000000001</v>
      </c>
      <c r="I284" s="246"/>
      <c r="J284" s="241"/>
      <c r="K284" s="241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201</v>
      </c>
      <c r="AU284" s="251" t="s">
        <v>85</v>
      </c>
      <c r="AV284" s="13" t="s">
        <v>85</v>
      </c>
      <c r="AW284" s="13" t="s">
        <v>32</v>
      </c>
      <c r="AX284" s="13" t="s">
        <v>75</v>
      </c>
      <c r="AY284" s="251" t="s">
        <v>192</v>
      </c>
    </row>
    <row r="285" s="14" customFormat="1">
      <c r="A285" s="14"/>
      <c r="B285" s="252"/>
      <c r="C285" s="253"/>
      <c r="D285" s="242" t="s">
        <v>201</v>
      </c>
      <c r="E285" s="254" t="s">
        <v>1</v>
      </c>
      <c r="F285" s="255" t="s">
        <v>204</v>
      </c>
      <c r="G285" s="253"/>
      <c r="H285" s="256">
        <v>585.31299999999999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201</v>
      </c>
      <c r="AU285" s="262" t="s">
        <v>85</v>
      </c>
      <c r="AV285" s="14" t="s">
        <v>199</v>
      </c>
      <c r="AW285" s="14" t="s">
        <v>32</v>
      </c>
      <c r="AX285" s="14" t="s">
        <v>83</v>
      </c>
      <c r="AY285" s="262" t="s">
        <v>192</v>
      </c>
    </row>
    <row r="286" s="2" customFormat="1" ht="24.15" customHeight="1">
      <c r="A286" s="39"/>
      <c r="B286" s="40"/>
      <c r="C286" s="227" t="s">
        <v>403</v>
      </c>
      <c r="D286" s="227" t="s">
        <v>194</v>
      </c>
      <c r="E286" s="228" t="s">
        <v>404</v>
      </c>
      <c r="F286" s="229" t="s">
        <v>405</v>
      </c>
      <c r="G286" s="230" t="s">
        <v>300</v>
      </c>
      <c r="H286" s="231">
        <v>18</v>
      </c>
      <c r="I286" s="232"/>
      <c r="J286" s="233">
        <f>ROUND(I286*H286,2)</f>
        <v>0</v>
      </c>
      <c r="K286" s="229" t="s">
        <v>198</v>
      </c>
      <c r="L286" s="45"/>
      <c r="M286" s="234" t="s">
        <v>1</v>
      </c>
      <c r="N286" s="235" t="s">
        <v>40</v>
      </c>
      <c r="O286" s="92"/>
      <c r="P286" s="236">
        <f>O286*H286</f>
        <v>0</v>
      </c>
      <c r="Q286" s="236">
        <v>0.0049800000000000001</v>
      </c>
      <c r="R286" s="236">
        <f>Q286*H286</f>
        <v>0.089639999999999997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199</v>
      </c>
      <c r="AT286" s="238" t="s">
        <v>194</v>
      </c>
      <c r="AU286" s="238" t="s">
        <v>85</v>
      </c>
      <c r="AY286" s="18" t="s">
        <v>192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83</v>
      </c>
      <c r="BK286" s="239">
        <f>ROUND(I286*H286,2)</f>
        <v>0</v>
      </c>
      <c r="BL286" s="18" t="s">
        <v>199</v>
      </c>
      <c r="BM286" s="238" t="s">
        <v>406</v>
      </c>
    </row>
    <row r="287" s="16" customFormat="1">
      <c r="A287" s="16"/>
      <c r="B287" s="274"/>
      <c r="C287" s="275"/>
      <c r="D287" s="242" t="s">
        <v>201</v>
      </c>
      <c r="E287" s="276" t="s">
        <v>1</v>
      </c>
      <c r="F287" s="277" t="s">
        <v>274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3" t="s">
        <v>201</v>
      </c>
      <c r="AU287" s="283" t="s">
        <v>85</v>
      </c>
      <c r="AV287" s="16" t="s">
        <v>83</v>
      </c>
      <c r="AW287" s="16" t="s">
        <v>32</v>
      </c>
      <c r="AX287" s="16" t="s">
        <v>75</v>
      </c>
      <c r="AY287" s="283" t="s">
        <v>192</v>
      </c>
    </row>
    <row r="288" s="16" customFormat="1">
      <c r="A288" s="16"/>
      <c r="B288" s="274"/>
      <c r="C288" s="275"/>
      <c r="D288" s="242" t="s">
        <v>201</v>
      </c>
      <c r="E288" s="276" t="s">
        <v>1</v>
      </c>
      <c r="F288" s="277" t="s">
        <v>407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3" t="s">
        <v>201</v>
      </c>
      <c r="AU288" s="283" t="s">
        <v>85</v>
      </c>
      <c r="AV288" s="16" t="s">
        <v>83</v>
      </c>
      <c r="AW288" s="16" t="s">
        <v>32</v>
      </c>
      <c r="AX288" s="16" t="s">
        <v>75</v>
      </c>
      <c r="AY288" s="283" t="s">
        <v>192</v>
      </c>
    </row>
    <row r="289" s="13" customFormat="1">
      <c r="A289" s="13"/>
      <c r="B289" s="240"/>
      <c r="C289" s="241"/>
      <c r="D289" s="242" t="s">
        <v>201</v>
      </c>
      <c r="E289" s="243" t="s">
        <v>1</v>
      </c>
      <c r="F289" s="244" t="s">
        <v>408</v>
      </c>
      <c r="G289" s="241"/>
      <c r="H289" s="245">
        <v>8</v>
      </c>
      <c r="I289" s="246"/>
      <c r="J289" s="241"/>
      <c r="K289" s="241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201</v>
      </c>
      <c r="AU289" s="251" t="s">
        <v>85</v>
      </c>
      <c r="AV289" s="13" t="s">
        <v>85</v>
      </c>
      <c r="AW289" s="13" t="s">
        <v>32</v>
      </c>
      <c r="AX289" s="13" t="s">
        <v>75</v>
      </c>
      <c r="AY289" s="251" t="s">
        <v>192</v>
      </c>
    </row>
    <row r="290" s="13" customFormat="1">
      <c r="A290" s="13"/>
      <c r="B290" s="240"/>
      <c r="C290" s="241"/>
      <c r="D290" s="242" t="s">
        <v>201</v>
      </c>
      <c r="E290" s="243" t="s">
        <v>1</v>
      </c>
      <c r="F290" s="244" t="s">
        <v>409</v>
      </c>
      <c r="G290" s="241"/>
      <c r="H290" s="245">
        <v>1</v>
      </c>
      <c r="I290" s="246"/>
      <c r="J290" s="241"/>
      <c r="K290" s="241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201</v>
      </c>
      <c r="AU290" s="251" t="s">
        <v>85</v>
      </c>
      <c r="AV290" s="13" t="s">
        <v>85</v>
      </c>
      <c r="AW290" s="13" t="s">
        <v>32</v>
      </c>
      <c r="AX290" s="13" t="s">
        <v>75</v>
      </c>
      <c r="AY290" s="251" t="s">
        <v>192</v>
      </c>
    </row>
    <row r="291" s="15" customFormat="1">
      <c r="A291" s="15"/>
      <c r="B291" s="263"/>
      <c r="C291" s="264"/>
      <c r="D291" s="242" t="s">
        <v>201</v>
      </c>
      <c r="E291" s="265" t="s">
        <v>1</v>
      </c>
      <c r="F291" s="266" t="s">
        <v>211</v>
      </c>
      <c r="G291" s="264"/>
      <c r="H291" s="267">
        <v>9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3" t="s">
        <v>201</v>
      </c>
      <c r="AU291" s="273" t="s">
        <v>85</v>
      </c>
      <c r="AV291" s="15" t="s">
        <v>212</v>
      </c>
      <c r="AW291" s="15" t="s">
        <v>32</v>
      </c>
      <c r="AX291" s="15" t="s">
        <v>75</v>
      </c>
      <c r="AY291" s="273" t="s">
        <v>192</v>
      </c>
    </row>
    <row r="292" s="16" customFormat="1">
      <c r="A292" s="16"/>
      <c r="B292" s="274"/>
      <c r="C292" s="275"/>
      <c r="D292" s="242" t="s">
        <v>201</v>
      </c>
      <c r="E292" s="276" t="s">
        <v>1</v>
      </c>
      <c r="F292" s="277" t="s">
        <v>410</v>
      </c>
      <c r="G292" s="275"/>
      <c r="H292" s="276" t="s">
        <v>1</v>
      </c>
      <c r="I292" s="278"/>
      <c r="J292" s="275"/>
      <c r="K292" s="275"/>
      <c r="L292" s="279"/>
      <c r="M292" s="280"/>
      <c r="N292" s="281"/>
      <c r="O292" s="281"/>
      <c r="P292" s="281"/>
      <c r="Q292" s="281"/>
      <c r="R292" s="281"/>
      <c r="S292" s="281"/>
      <c r="T292" s="282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3" t="s">
        <v>201</v>
      </c>
      <c r="AU292" s="283" t="s">
        <v>85</v>
      </c>
      <c r="AV292" s="16" t="s">
        <v>83</v>
      </c>
      <c r="AW292" s="16" t="s">
        <v>32</v>
      </c>
      <c r="AX292" s="16" t="s">
        <v>75</v>
      </c>
      <c r="AY292" s="283" t="s">
        <v>192</v>
      </c>
    </row>
    <row r="293" s="13" customFormat="1">
      <c r="A293" s="13"/>
      <c r="B293" s="240"/>
      <c r="C293" s="241"/>
      <c r="D293" s="242" t="s">
        <v>201</v>
      </c>
      <c r="E293" s="243" t="s">
        <v>1</v>
      </c>
      <c r="F293" s="244" t="s">
        <v>411</v>
      </c>
      <c r="G293" s="241"/>
      <c r="H293" s="245">
        <v>1</v>
      </c>
      <c r="I293" s="246"/>
      <c r="J293" s="241"/>
      <c r="K293" s="241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201</v>
      </c>
      <c r="AU293" s="251" t="s">
        <v>85</v>
      </c>
      <c r="AV293" s="13" t="s">
        <v>85</v>
      </c>
      <c r="AW293" s="13" t="s">
        <v>32</v>
      </c>
      <c r="AX293" s="13" t="s">
        <v>75</v>
      </c>
      <c r="AY293" s="251" t="s">
        <v>192</v>
      </c>
    </row>
    <row r="294" s="13" customFormat="1">
      <c r="A294" s="13"/>
      <c r="B294" s="240"/>
      <c r="C294" s="241"/>
      <c r="D294" s="242" t="s">
        <v>201</v>
      </c>
      <c r="E294" s="243" t="s">
        <v>1</v>
      </c>
      <c r="F294" s="244" t="s">
        <v>412</v>
      </c>
      <c r="G294" s="241"/>
      <c r="H294" s="245">
        <v>1</v>
      </c>
      <c r="I294" s="246"/>
      <c r="J294" s="241"/>
      <c r="K294" s="241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201</v>
      </c>
      <c r="AU294" s="251" t="s">
        <v>85</v>
      </c>
      <c r="AV294" s="13" t="s">
        <v>85</v>
      </c>
      <c r="AW294" s="13" t="s">
        <v>32</v>
      </c>
      <c r="AX294" s="13" t="s">
        <v>75</v>
      </c>
      <c r="AY294" s="251" t="s">
        <v>192</v>
      </c>
    </row>
    <row r="295" s="13" customFormat="1">
      <c r="A295" s="13"/>
      <c r="B295" s="240"/>
      <c r="C295" s="241"/>
      <c r="D295" s="242" t="s">
        <v>201</v>
      </c>
      <c r="E295" s="243" t="s">
        <v>1</v>
      </c>
      <c r="F295" s="244" t="s">
        <v>413</v>
      </c>
      <c r="G295" s="241"/>
      <c r="H295" s="245">
        <v>1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201</v>
      </c>
      <c r="AU295" s="251" t="s">
        <v>85</v>
      </c>
      <c r="AV295" s="13" t="s">
        <v>85</v>
      </c>
      <c r="AW295" s="13" t="s">
        <v>32</v>
      </c>
      <c r="AX295" s="13" t="s">
        <v>75</v>
      </c>
      <c r="AY295" s="251" t="s">
        <v>192</v>
      </c>
    </row>
    <row r="296" s="13" customFormat="1">
      <c r="A296" s="13"/>
      <c r="B296" s="240"/>
      <c r="C296" s="241"/>
      <c r="D296" s="242" t="s">
        <v>201</v>
      </c>
      <c r="E296" s="243" t="s">
        <v>1</v>
      </c>
      <c r="F296" s="244" t="s">
        <v>414</v>
      </c>
      <c r="G296" s="241"/>
      <c r="H296" s="245">
        <v>1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201</v>
      </c>
      <c r="AU296" s="251" t="s">
        <v>85</v>
      </c>
      <c r="AV296" s="13" t="s">
        <v>85</v>
      </c>
      <c r="AW296" s="13" t="s">
        <v>32</v>
      </c>
      <c r="AX296" s="13" t="s">
        <v>75</v>
      </c>
      <c r="AY296" s="251" t="s">
        <v>192</v>
      </c>
    </row>
    <row r="297" s="13" customFormat="1">
      <c r="A297" s="13"/>
      <c r="B297" s="240"/>
      <c r="C297" s="241"/>
      <c r="D297" s="242" t="s">
        <v>201</v>
      </c>
      <c r="E297" s="243" t="s">
        <v>1</v>
      </c>
      <c r="F297" s="244" t="s">
        <v>415</v>
      </c>
      <c r="G297" s="241"/>
      <c r="H297" s="245">
        <v>1</v>
      </c>
      <c r="I297" s="246"/>
      <c r="J297" s="241"/>
      <c r="K297" s="241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201</v>
      </c>
      <c r="AU297" s="251" t="s">
        <v>85</v>
      </c>
      <c r="AV297" s="13" t="s">
        <v>85</v>
      </c>
      <c r="AW297" s="13" t="s">
        <v>32</v>
      </c>
      <c r="AX297" s="13" t="s">
        <v>75</v>
      </c>
      <c r="AY297" s="251" t="s">
        <v>192</v>
      </c>
    </row>
    <row r="298" s="16" customFormat="1">
      <c r="A298" s="16"/>
      <c r="B298" s="274"/>
      <c r="C298" s="275"/>
      <c r="D298" s="242" t="s">
        <v>201</v>
      </c>
      <c r="E298" s="276" t="s">
        <v>1</v>
      </c>
      <c r="F298" s="277" t="s">
        <v>416</v>
      </c>
      <c r="G298" s="275"/>
      <c r="H298" s="276" t="s">
        <v>1</v>
      </c>
      <c r="I298" s="278"/>
      <c r="J298" s="275"/>
      <c r="K298" s="275"/>
      <c r="L298" s="279"/>
      <c r="M298" s="280"/>
      <c r="N298" s="281"/>
      <c r="O298" s="281"/>
      <c r="P298" s="281"/>
      <c r="Q298" s="281"/>
      <c r="R298" s="281"/>
      <c r="S298" s="281"/>
      <c r="T298" s="282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3" t="s">
        <v>201</v>
      </c>
      <c r="AU298" s="283" t="s">
        <v>85</v>
      </c>
      <c r="AV298" s="16" t="s">
        <v>83</v>
      </c>
      <c r="AW298" s="16" t="s">
        <v>32</v>
      </c>
      <c r="AX298" s="16" t="s">
        <v>75</v>
      </c>
      <c r="AY298" s="283" t="s">
        <v>192</v>
      </c>
    </row>
    <row r="299" s="13" customFormat="1">
      <c r="A299" s="13"/>
      <c r="B299" s="240"/>
      <c r="C299" s="241"/>
      <c r="D299" s="242" t="s">
        <v>201</v>
      </c>
      <c r="E299" s="243" t="s">
        <v>1</v>
      </c>
      <c r="F299" s="244" t="s">
        <v>417</v>
      </c>
      <c r="G299" s="241"/>
      <c r="H299" s="245">
        <v>1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201</v>
      </c>
      <c r="AU299" s="251" t="s">
        <v>85</v>
      </c>
      <c r="AV299" s="13" t="s">
        <v>85</v>
      </c>
      <c r="AW299" s="13" t="s">
        <v>32</v>
      </c>
      <c r="AX299" s="13" t="s">
        <v>75</v>
      </c>
      <c r="AY299" s="251" t="s">
        <v>192</v>
      </c>
    </row>
    <row r="300" s="13" customFormat="1">
      <c r="A300" s="13"/>
      <c r="B300" s="240"/>
      <c r="C300" s="241"/>
      <c r="D300" s="242" t="s">
        <v>201</v>
      </c>
      <c r="E300" s="243" t="s">
        <v>1</v>
      </c>
      <c r="F300" s="244" t="s">
        <v>418</v>
      </c>
      <c r="G300" s="241"/>
      <c r="H300" s="245">
        <v>1</v>
      </c>
      <c r="I300" s="246"/>
      <c r="J300" s="241"/>
      <c r="K300" s="241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201</v>
      </c>
      <c r="AU300" s="251" t="s">
        <v>85</v>
      </c>
      <c r="AV300" s="13" t="s">
        <v>85</v>
      </c>
      <c r="AW300" s="13" t="s">
        <v>32</v>
      </c>
      <c r="AX300" s="13" t="s">
        <v>75</v>
      </c>
      <c r="AY300" s="251" t="s">
        <v>192</v>
      </c>
    </row>
    <row r="301" s="16" customFormat="1">
      <c r="A301" s="16"/>
      <c r="B301" s="274"/>
      <c r="C301" s="275"/>
      <c r="D301" s="242" t="s">
        <v>201</v>
      </c>
      <c r="E301" s="276" t="s">
        <v>1</v>
      </c>
      <c r="F301" s="277" t="s">
        <v>419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83" t="s">
        <v>201</v>
      </c>
      <c r="AU301" s="283" t="s">
        <v>85</v>
      </c>
      <c r="AV301" s="16" t="s">
        <v>83</v>
      </c>
      <c r="AW301" s="16" t="s">
        <v>32</v>
      </c>
      <c r="AX301" s="16" t="s">
        <v>75</v>
      </c>
      <c r="AY301" s="283" t="s">
        <v>192</v>
      </c>
    </row>
    <row r="302" s="13" customFormat="1">
      <c r="A302" s="13"/>
      <c r="B302" s="240"/>
      <c r="C302" s="241"/>
      <c r="D302" s="242" t="s">
        <v>201</v>
      </c>
      <c r="E302" s="243" t="s">
        <v>1</v>
      </c>
      <c r="F302" s="244" t="s">
        <v>420</v>
      </c>
      <c r="G302" s="241"/>
      <c r="H302" s="245">
        <v>2</v>
      </c>
      <c r="I302" s="246"/>
      <c r="J302" s="241"/>
      <c r="K302" s="241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201</v>
      </c>
      <c r="AU302" s="251" t="s">
        <v>85</v>
      </c>
      <c r="AV302" s="13" t="s">
        <v>85</v>
      </c>
      <c r="AW302" s="13" t="s">
        <v>32</v>
      </c>
      <c r="AX302" s="13" t="s">
        <v>75</v>
      </c>
      <c r="AY302" s="251" t="s">
        <v>192</v>
      </c>
    </row>
    <row r="303" s="15" customFormat="1">
      <c r="A303" s="15"/>
      <c r="B303" s="263"/>
      <c r="C303" s="264"/>
      <c r="D303" s="242" t="s">
        <v>201</v>
      </c>
      <c r="E303" s="265" t="s">
        <v>1</v>
      </c>
      <c r="F303" s="266" t="s">
        <v>211</v>
      </c>
      <c r="G303" s="264"/>
      <c r="H303" s="267">
        <v>9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3" t="s">
        <v>201</v>
      </c>
      <c r="AU303" s="273" t="s">
        <v>85</v>
      </c>
      <c r="AV303" s="15" t="s">
        <v>212</v>
      </c>
      <c r="AW303" s="15" t="s">
        <v>32</v>
      </c>
      <c r="AX303" s="15" t="s">
        <v>75</v>
      </c>
      <c r="AY303" s="273" t="s">
        <v>192</v>
      </c>
    </row>
    <row r="304" s="14" customFormat="1">
      <c r="A304" s="14"/>
      <c r="B304" s="252"/>
      <c r="C304" s="253"/>
      <c r="D304" s="242" t="s">
        <v>201</v>
      </c>
      <c r="E304" s="254" t="s">
        <v>1</v>
      </c>
      <c r="F304" s="255" t="s">
        <v>204</v>
      </c>
      <c r="G304" s="253"/>
      <c r="H304" s="256">
        <v>18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201</v>
      </c>
      <c r="AU304" s="262" t="s">
        <v>85</v>
      </c>
      <c r="AV304" s="14" t="s">
        <v>199</v>
      </c>
      <c r="AW304" s="14" t="s">
        <v>32</v>
      </c>
      <c r="AX304" s="14" t="s">
        <v>83</v>
      </c>
      <c r="AY304" s="262" t="s">
        <v>192</v>
      </c>
    </row>
    <row r="305" s="2" customFormat="1" ht="16.5" customHeight="1">
      <c r="A305" s="39"/>
      <c r="B305" s="40"/>
      <c r="C305" s="227" t="s">
        <v>421</v>
      </c>
      <c r="D305" s="227" t="s">
        <v>194</v>
      </c>
      <c r="E305" s="228" t="s">
        <v>422</v>
      </c>
      <c r="F305" s="229" t="s">
        <v>423</v>
      </c>
      <c r="G305" s="230" t="s">
        <v>197</v>
      </c>
      <c r="H305" s="231">
        <v>585.31299999999999</v>
      </c>
      <c r="I305" s="232"/>
      <c r="J305" s="233">
        <f>ROUND(I305*H305,2)</f>
        <v>0</v>
      </c>
      <c r="K305" s="229" t="s">
        <v>198</v>
      </c>
      <c r="L305" s="45"/>
      <c r="M305" s="234" t="s">
        <v>1</v>
      </c>
      <c r="N305" s="235" t="s">
        <v>40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199</v>
      </c>
      <c r="AT305" s="238" t="s">
        <v>194</v>
      </c>
      <c r="AU305" s="238" t="s">
        <v>85</v>
      </c>
      <c r="AY305" s="18" t="s">
        <v>192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199</v>
      </c>
      <c r="BM305" s="238" t="s">
        <v>424</v>
      </c>
    </row>
    <row r="306" s="12" customFormat="1" ht="22.8" customHeight="1">
      <c r="A306" s="12"/>
      <c r="B306" s="211"/>
      <c r="C306" s="212"/>
      <c r="D306" s="213" t="s">
        <v>74</v>
      </c>
      <c r="E306" s="225" t="s">
        <v>212</v>
      </c>
      <c r="F306" s="225" t="s">
        <v>425</v>
      </c>
      <c r="G306" s="212"/>
      <c r="H306" s="212"/>
      <c r="I306" s="215"/>
      <c r="J306" s="226">
        <f>BK306</f>
        <v>0</v>
      </c>
      <c r="K306" s="212"/>
      <c r="L306" s="217"/>
      <c r="M306" s="218"/>
      <c r="N306" s="219"/>
      <c r="O306" s="219"/>
      <c r="P306" s="220">
        <f>SUM(P307:P465)</f>
        <v>0</v>
      </c>
      <c r="Q306" s="219"/>
      <c r="R306" s="220">
        <f>SUM(R307:R465)</f>
        <v>171.4574494</v>
      </c>
      <c r="S306" s="219"/>
      <c r="T306" s="221">
        <f>SUM(T307:T465)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2" t="s">
        <v>83</v>
      </c>
      <c r="AT306" s="223" t="s">
        <v>74</v>
      </c>
      <c r="AU306" s="223" t="s">
        <v>83</v>
      </c>
      <c r="AY306" s="222" t="s">
        <v>192</v>
      </c>
      <c r="BK306" s="224">
        <f>SUM(BK307:BK465)</f>
        <v>0</v>
      </c>
    </row>
    <row r="307" s="2" customFormat="1" ht="24.15" customHeight="1">
      <c r="A307" s="39"/>
      <c r="B307" s="40"/>
      <c r="C307" s="227" t="s">
        <v>426</v>
      </c>
      <c r="D307" s="227" t="s">
        <v>194</v>
      </c>
      <c r="E307" s="228" t="s">
        <v>427</v>
      </c>
      <c r="F307" s="229" t="s">
        <v>428</v>
      </c>
      <c r="G307" s="230" t="s">
        <v>197</v>
      </c>
      <c r="H307" s="231">
        <v>26.710000000000001</v>
      </c>
      <c r="I307" s="232"/>
      <c r="J307" s="233">
        <f>ROUND(I307*H307,2)</f>
        <v>0</v>
      </c>
      <c r="K307" s="229" t="s">
        <v>198</v>
      </c>
      <c r="L307" s="45"/>
      <c r="M307" s="234" t="s">
        <v>1</v>
      </c>
      <c r="N307" s="235" t="s">
        <v>40</v>
      </c>
      <c r="O307" s="92"/>
      <c r="P307" s="236">
        <f>O307*H307</f>
        <v>0</v>
      </c>
      <c r="Q307" s="236">
        <v>0.17119999999999999</v>
      </c>
      <c r="R307" s="236">
        <f>Q307*H307</f>
        <v>4.5727519999999995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199</v>
      </c>
      <c r="AT307" s="238" t="s">
        <v>194</v>
      </c>
      <c r="AU307" s="238" t="s">
        <v>85</v>
      </c>
      <c r="AY307" s="18" t="s">
        <v>192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83</v>
      </c>
      <c r="BK307" s="239">
        <f>ROUND(I307*H307,2)</f>
        <v>0</v>
      </c>
      <c r="BL307" s="18" t="s">
        <v>199</v>
      </c>
      <c r="BM307" s="238" t="s">
        <v>429</v>
      </c>
    </row>
    <row r="308" s="16" customFormat="1">
      <c r="A308" s="16"/>
      <c r="B308" s="274"/>
      <c r="C308" s="275"/>
      <c r="D308" s="242" t="s">
        <v>201</v>
      </c>
      <c r="E308" s="276" t="s">
        <v>1</v>
      </c>
      <c r="F308" s="277" t="s">
        <v>430</v>
      </c>
      <c r="G308" s="275"/>
      <c r="H308" s="276" t="s">
        <v>1</v>
      </c>
      <c r="I308" s="278"/>
      <c r="J308" s="275"/>
      <c r="K308" s="275"/>
      <c r="L308" s="279"/>
      <c r="M308" s="280"/>
      <c r="N308" s="281"/>
      <c r="O308" s="281"/>
      <c r="P308" s="281"/>
      <c r="Q308" s="281"/>
      <c r="R308" s="281"/>
      <c r="S308" s="281"/>
      <c r="T308" s="282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83" t="s">
        <v>201</v>
      </c>
      <c r="AU308" s="283" t="s">
        <v>85</v>
      </c>
      <c r="AV308" s="16" t="s">
        <v>83</v>
      </c>
      <c r="AW308" s="16" t="s">
        <v>32</v>
      </c>
      <c r="AX308" s="16" t="s">
        <v>75</v>
      </c>
      <c r="AY308" s="283" t="s">
        <v>192</v>
      </c>
    </row>
    <row r="309" s="13" customFormat="1">
      <c r="A309" s="13"/>
      <c r="B309" s="240"/>
      <c r="C309" s="241"/>
      <c r="D309" s="242" t="s">
        <v>201</v>
      </c>
      <c r="E309" s="243" t="s">
        <v>1</v>
      </c>
      <c r="F309" s="244" t="s">
        <v>431</v>
      </c>
      <c r="G309" s="241"/>
      <c r="H309" s="245">
        <v>32.469999999999999</v>
      </c>
      <c r="I309" s="246"/>
      <c r="J309" s="241"/>
      <c r="K309" s="241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201</v>
      </c>
      <c r="AU309" s="251" t="s">
        <v>85</v>
      </c>
      <c r="AV309" s="13" t="s">
        <v>85</v>
      </c>
      <c r="AW309" s="13" t="s">
        <v>32</v>
      </c>
      <c r="AX309" s="13" t="s">
        <v>75</v>
      </c>
      <c r="AY309" s="251" t="s">
        <v>192</v>
      </c>
    </row>
    <row r="310" s="15" customFormat="1">
      <c r="A310" s="15"/>
      <c r="B310" s="263"/>
      <c r="C310" s="264"/>
      <c r="D310" s="242" t="s">
        <v>201</v>
      </c>
      <c r="E310" s="265" t="s">
        <v>1</v>
      </c>
      <c r="F310" s="266" t="s">
        <v>211</v>
      </c>
      <c r="G310" s="264"/>
      <c r="H310" s="267">
        <v>32.469999999999999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3" t="s">
        <v>201</v>
      </c>
      <c r="AU310" s="273" t="s">
        <v>85</v>
      </c>
      <c r="AV310" s="15" t="s">
        <v>212</v>
      </c>
      <c r="AW310" s="15" t="s">
        <v>32</v>
      </c>
      <c r="AX310" s="15" t="s">
        <v>75</v>
      </c>
      <c r="AY310" s="273" t="s">
        <v>192</v>
      </c>
    </row>
    <row r="311" s="16" customFormat="1">
      <c r="A311" s="16"/>
      <c r="B311" s="274"/>
      <c r="C311" s="275"/>
      <c r="D311" s="242" t="s">
        <v>201</v>
      </c>
      <c r="E311" s="276" t="s">
        <v>1</v>
      </c>
      <c r="F311" s="277" t="s">
        <v>432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3" t="s">
        <v>201</v>
      </c>
      <c r="AU311" s="283" t="s">
        <v>85</v>
      </c>
      <c r="AV311" s="16" t="s">
        <v>83</v>
      </c>
      <c r="AW311" s="16" t="s">
        <v>32</v>
      </c>
      <c r="AX311" s="16" t="s">
        <v>75</v>
      </c>
      <c r="AY311" s="283" t="s">
        <v>192</v>
      </c>
    </row>
    <row r="312" s="13" customFormat="1">
      <c r="A312" s="13"/>
      <c r="B312" s="240"/>
      <c r="C312" s="241"/>
      <c r="D312" s="242" t="s">
        <v>201</v>
      </c>
      <c r="E312" s="243" t="s">
        <v>1</v>
      </c>
      <c r="F312" s="244" t="s">
        <v>433</v>
      </c>
      <c r="G312" s="241"/>
      <c r="H312" s="245">
        <v>-1.47</v>
      </c>
      <c r="I312" s="246"/>
      <c r="J312" s="241"/>
      <c r="K312" s="241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201</v>
      </c>
      <c r="AU312" s="251" t="s">
        <v>85</v>
      </c>
      <c r="AV312" s="13" t="s">
        <v>85</v>
      </c>
      <c r="AW312" s="13" t="s">
        <v>32</v>
      </c>
      <c r="AX312" s="13" t="s">
        <v>75</v>
      </c>
      <c r="AY312" s="251" t="s">
        <v>192</v>
      </c>
    </row>
    <row r="313" s="13" customFormat="1">
      <c r="A313" s="13"/>
      <c r="B313" s="240"/>
      <c r="C313" s="241"/>
      <c r="D313" s="242" t="s">
        <v>201</v>
      </c>
      <c r="E313" s="243" t="s">
        <v>1</v>
      </c>
      <c r="F313" s="244" t="s">
        <v>434</v>
      </c>
      <c r="G313" s="241"/>
      <c r="H313" s="245">
        <v>-2.3999999999999999</v>
      </c>
      <c r="I313" s="246"/>
      <c r="J313" s="241"/>
      <c r="K313" s="241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201</v>
      </c>
      <c r="AU313" s="251" t="s">
        <v>85</v>
      </c>
      <c r="AV313" s="13" t="s">
        <v>85</v>
      </c>
      <c r="AW313" s="13" t="s">
        <v>32</v>
      </c>
      <c r="AX313" s="13" t="s">
        <v>75</v>
      </c>
      <c r="AY313" s="251" t="s">
        <v>192</v>
      </c>
    </row>
    <row r="314" s="13" customFormat="1">
      <c r="A314" s="13"/>
      <c r="B314" s="240"/>
      <c r="C314" s="241"/>
      <c r="D314" s="242" t="s">
        <v>201</v>
      </c>
      <c r="E314" s="243" t="s">
        <v>1</v>
      </c>
      <c r="F314" s="244" t="s">
        <v>435</v>
      </c>
      <c r="G314" s="241"/>
      <c r="H314" s="245">
        <v>-1.8899999999999999</v>
      </c>
      <c r="I314" s="246"/>
      <c r="J314" s="241"/>
      <c r="K314" s="241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201</v>
      </c>
      <c r="AU314" s="251" t="s">
        <v>85</v>
      </c>
      <c r="AV314" s="13" t="s">
        <v>85</v>
      </c>
      <c r="AW314" s="13" t="s">
        <v>32</v>
      </c>
      <c r="AX314" s="13" t="s">
        <v>75</v>
      </c>
      <c r="AY314" s="251" t="s">
        <v>192</v>
      </c>
    </row>
    <row r="315" s="15" customFormat="1">
      <c r="A315" s="15"/>
      <c r="B315" s="263"/>
      <c r="C315" s="264"/>
      <c r="D315" s="242" t="s">
        <v>201</v>
      </c>
      <c r="E315" s="265" t="s">
        <v>1</v>
      </c>
      <c r="F315" s="266" t="s">
        <v>211</v>
      </c>
      <c r="G315" s="264"/>
      <c r="H315" s="267">
        <v>-5.7599999999999998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3" t="s">
        <v>201</v>
      </c>
      <c r="AU315" s="273" t="s">
        <v>85</v>
      </c>
      <c r="AV315" s="15" t="s">
        <v>212</v>
      </c>
      <c r="AW315" s="15" t="s">
        <v>32</v>
      </c>
      <c r="AX315" s="15" t="s">
        <v>75</v>
      </c>
      <c r="AY315" s="273" t="s">
        <v>192</v>
      </c>
    </row>
    <row r="316" s="14" customFormat="1">
      <c r="A316" s="14"/>
      <c r="B316" s="252"/>
      <c r="C316" s="253"/>
      <c r="D316" s="242" t="s">
        <v>201</v>
      </c>
      <c r="E316" s="254" t="s">
        <v>1</v>
      </c>
      <c r="F316" s="255" t="s">
        <v>204</v>
      </c>
      <c r="G316" s="253"/>
      <c r="H316" s="256">
        <v>26.710000000000001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201</v>
      </c>
      <c r="AU316" s="262" t="s">
        <v>85</v>
      </c>
      <c r="AV316" s="14" t="s">
        <v>199</v>
      </c>
      <c r="AW316" s="14" t="s">
        <v>32</v>
      </c>
      <c r="AX316" s="14" t="s">
        <v>83</v>
      </c>
      <c r="AY316" s="262" t="s">
        <v>192</v>
      </c>
    </row>
    <row r="317" s="2" customFormat="1" ht="24.15" customHeight="1">
      <c r="A317" s="39"/>
      <c r="B317" s="40"/>
      <c r="C317" s="227" t="s">
        <v>436</v>
      </c>
      <c r="D317" s="227" t="s">
        <v>194</v>
      </c>
      <c r="E317" s="228" t="s">
        <v>437</v>
      </c>
      <c r="F317" s="229" t="s">
        <v>438</v>
      </c>
      <c r="G317" s="230" t="s">
        <v>197</v>
      </c>
      <c r="H317" s="231">
        <v>87.540999999999997</v>
      </c>
      <c r="I317" s="232"/>
      <c r="J317" s="233">
        <f>ROUND(I317*H317,2)</f>
        <v>0</v>
      </c>
      <c r="K317" s="229" t="s">
        <v>198</v>
      </c>
      <c r="L317" s="45"/>
      <c r="M317" s="234" t="s">
        <v>1</v>
      </c>
      <c r="N317" s="235" t="s">
        <v>40</v>
      </c>
      <c r="O317" s="92"/>
      <c r="P317" s="236">
        <f>O317*H317</f>
        <v>0</v>
      </c>
      <c r="Q317" s="236">
        <v>0.23626</v>
      </c>
      <c r="R317" s="236">
        <f>Q317*H317</f>
        <v>20.68243666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199</v>
      </c>
      <c r="AT317" s="238" t="s">
        <v>194</v>
      </c>
      <c r="AU317" s="238" t="s">
        <v>85</v>
      </c>
      <c r="AY317" s="18" t="s">
        <v>192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83</v>
      </c>
      <c r="BK317" s="239">
        <f>ROUND(I317*H317,2)</f>
        <v>0</v>
      </c>
      <c r="BL317" s="18" t="s">
        <v>199</v>
      </c>
      <c r="BM317" s="238" t="s">
        <v>439</v>
      </c>
    </row>
    <row r="318" s="16" customFormat="1">
      <c r="A318" s="16"/>
      <c r="B318" s="274"/>
      <c r="C318" s="275"/>
      <c r="D318" s="242" t="s">
        <v>201</v>
      </c>
      <c r="E318" s="276" t="s">
        <v>1</v>
      </c>
      <c r="F318" s="277" t="s">
        <v>430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3" t="s">
        <v>201</v>
      </c>
      <c r="AU318" s="283" t="s">
        <v>85</v>
      </c>
      <c r="AV318" s="16" t="s">
        <v>83</v>
      </c>
      <c r="AW318" s="16" t="s">
        <v>32</v>
      </c>
      <c r="AX318" s="16" t="s">
        <v>75</v>
      </c>
      <c r="AY318" s="283" t="s">
        <v>192</v>
      </c>
    </row>
    <row r="319" s="13" customFormat="1">
      <c r="A319" s="13"/>
      <c r="B319" s="240"/>
      <c r="C319" s="241"/>
      <c r="D319" s="242" t="s">
        <v>201</v>
      </c>
      <c r="E319" s="243" t="s">
        <v>1</v>
      </c>
      <c r="F319" s="244" t="s">
        <v>440</v>
      </c>
      <c r="G319" s="241"/>
      <c r="H319" s="245">
        <v>7.4489999999999998</v>
      </c>
      <c r="I319" s="246"/>
      <c r="J319" s="241"/>
      <c r="K319" s="241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201</v>
      </c>
      <c r="AU319" s="251" t="s">
        <v>85</v>
      </c>
      <c r="AV319" s="13" t="s">
        <v>85</v>
      </c>
      <c r="AW319" s="13" t="s">
        <v>32</v>
      </c>
      <c r="AX319" s="13" t="s">
        <v>75</v>
      </c>
      <c r="AY319" s="251" t="s">
        <v>192</v>
      </c>
    </row>
    <row r="320" s="15" customFormat="1">
      <c r="A320" s="15"/>
      <c r="B320" s="263"/>
      <c r="C320" s="264"/>
      <c r="D320" s="242" t="s">
        <v>201</v>
      </c>
      <c r="E320" s="265" t="s">
        <v>1</v>
      </c>
      <c r="F320" s="266" t="s">
        <v>211</v>
      </c>
      <c r="G320" s="264"/>
      <c r="H320" s="267">
        <v>7.4489999999999998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3" t="s">
        <v>201</v>
      </c>
      <c r="AU320" s="273" t="s">
        <v>85</v>
      </c>
      <c r="AV320" s="15" t="s">
        <v>212</v>
      </c>
      <c r="AW320" s="15" t="s">
        <v>32</v>
      </c>
      <c r="AX320" s="15" t="s">
        <v>75</v>
      </c>
      <c r="AY320" s="273" t="s">
        <v>192</v>
      </c>
    </row>
    <row r="321" s="16" customFormat="1">
      <c r="A321" s="16"/>
      <c r="B321" s="274"/>
      <c r="C321" s="275"/>
      <c r="D321" s="242" t="s">
        <v>201</v>
      </c>
      <c r="E321" s="276" t="s">
        <v>1</v>
      </c>
      <c r="F321" s="277" t="s">
        <v>441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83" t="s">
        <v>201</v>
      </c>
      <c r="AU321" s="283" t="s">
        <v>85</v>
      </c>
      <c r="AV321" s="16" t="s">
        <v>83</v>
      </c>
      <c r="AW321" s="16" t="s">
        <v>32</v>
      </c>
      <c r="AX321" s="16" t="s">
        <v>75</v>
      </c>
      <c r="AY321" s="283" t="s">
        <v>192</v>
      </c>
    </row>
    <row r="322" s="13" customFormat="1">
      <c r="A322" s="13"/>
      <c r="B322" s="240"/>
      <c r="C322" s="241"/>
      <c r="D322" s="242" t="s">
        <v>201</v>
      </c>
      <c r="E322" s="243" t="s">
        <v>1</v>
      </c>
      <c r="F322" s="244" t="s">
        <v>442</v>
      </c>
      <c r="G322" s="241"/>
      <c r="H322" s="245">
        <v>19.346</v>
      </c>
      <c r="I322" s="246"/>
      <c r="J322" s="241"/>
      <c r="K322" s="241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201</v>
      </c>
      <c r="AU322" s="251" t="s">
        <v>85</v>
      </c>
      <c r="AV322" s="13" t="s">
        <v>85</v>
      </c>
      <c r="AW322" s="13" t="s">
        <v>32</v>
      </c>
      <c r="AX322" s="13" t="s">
        <v>75</v>
      </c>
      <c r="AY322" s="251" t="s">
        <v>192</v>
      </c>
    </row>
    <row r="323" s="13" customFormat="1">
      <c r="A323" s="13"/>
      <c r="B323" s="240"/>
      <c r="C323" s="241"/>
      <c r="D323" s="242" t="s">
        <v>201</v>
      </c>
      <c r="E323" s="243" t="s">
        <v>1</v>
      </c>
      <c r="F323" s="244" t="s">
        <v>443</v>
      </c>
      <c r="G323" s="241"/>
      <c r="H323" s="245">
        <v>60.746000000000002</v>
      </c>
      <c r="I323" s="246"/>
      <c r="J323" s="241"/>
      <c r="K323" s="241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201</v>
      </c>
      <c r="AU323" s="251" t="s">
        <v>85</v>
      </c>
      <c r="AV323" s="13" t="s">
        <v>85</v>
      </c>
      <c r="AW323" s="13" t="s">
        <v>32</v>
      </c>
      <c r="AX323" s="13" t="s">
        <v>75</v>
      </c>
      <c r="AY323" s="251" t="s">
        <v>192</v>
      </c>
    </row>
    <row r="324" s="15" customFormat="1">
      <c r="A324" s="15"/>
      <c r="B324" s="263"/>
      <c r="C324" s="264"/>
      <c r="D324" s="242" t="s">
        <v>201</v>
      </c>
      <c r="E324" s="265" t="s">
        <v>1</v>
      </c>
      <c r="F324" s="266" t="s">
        <v>211</v>
      </c>
      <c r="G324" s="264"/>
      <c r="H324" s="267">
        <v>80.091999999999999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3" t="s">
        <v>201</v>
      </c>
      <c r="AU324" s="273" t="s">
        <v>85</v>
      </c>
      <c r="AV324" s="15" t="s">
        <v>212</v>
      </c>
      <c r="AW324" s="15" t="s">
        <v>32</v>
      </c>
      <c r="AX324" s="15" t="s">
        <v>75</v>
      </c>
      <c r="AY324" s="273" t="s">
        <v>192</v>
      </c>
    </row>
    <row r="325" s="14" customFormat="1">
      <c r="A325" s="14"/>
      <c r="B325" s="252"/>
      <c r="C325" s="253"/>
      <c r="D325" s="242" t="s">
        <v>201</v>
      </c>
      <c r="E325" s="254" t="s">
        <v>1</v>
      </c>
      <c r="F325" s="255" t="s">
        <v>204</v>
      </c>
      <c r="G325" s="253"/>
      <c r="H325" s="256">
        <v>87.540999999999997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201</v>
      </c>
      <c r="AU325" s="262" t="s">
        <v>85</v>
      </c>
      <c r="AV325" s="14" t="s">
        <v>199</v>
      </c>
      <c r="AW325" s="14" t="s">
        <v>32</v>
      </c>
      <c r="AX325" s="14" t="s">
        <v>83</v>
      </c>
      <c r="AY325" s="262" t="s">
        <v>192</v>
      </c>
    </row>
    <row r="326" s="2" customFormat="1" ht="24.15" customHeight="1">
      <c r="A326" s="39"/>
      <c r="B326" s="40"/>
      <c r="C326" s="227" t="s">
        <v>444</v>
      </c>
      <c r="D326" s="227" t="s">
        <v>194</v>
      </c>
      <c r="E326" s="228" t="s">
        <v>445</v>
      </c>
      <c r="F326" s="229" t="s">
        <v>446</v>
      </c>
      <c r="G326" s="230" t="s">
        <v>197</v>
      </c>
      <c r="H326" s="231">
        <v>25.199000000000002</v>
      </c>
      <c r="I326" s="232"/>
      <c r="J326" s="233">
        <f>ROUND(I326*H326,2)</f>
        <v>0</v>
      </c>
      <c r="K326" s="229" t="s">
        <v>198</v>
      </c>
      <c r="L326" s="45"/>
      <c r="M326" s="234" t="s">
        <v>1</v>
      </c>
      <c r="N326" s="235" t="s">
        <v>40</v>
      </c>
      <c r="O326" s="92"/>
      <c r="P326" s="236">
        <f>O326*H326</f>
        <v>0</v>
      </c>
      <c r="Q326" s="236">
        <v>0.26878000000000002</v>
      </c>
      <c r="R326" s="236">
        <f>Q326*H326</f>
        <v>6.772987220000001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199</v>
      </c>
      <c r="AT326" s="238" t="s">
        <v>194</v>
      </c>
      <c r="AU326" s="238" t="s">
        <v>85</v>
      </c>
      <c r="AY326" s="18" t="s">
        <v>192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199</v>
      </c>
      <c r="BM326" s="238" t="s">
        <v>447</v>
      </c>
    </row>
    <row r="327" s="16" customFormat="1">
      <c r="A327" s="16"/>
      <c r="B327" s="274"/>
      <c r="C327" s="275"/>
      <c r="D327" s="242" t="s">
        <v>201</v>
      </c>
      <c r="E327" s="276" t="s">
        <v>1</v>
      </c>
      <c r="F327" s="277" t="s">
        <v>430</v>
      </c>
      <c r="G327" s="275"/>
      <c r="H327" s="276" t="s">
        <v>1</v>
      </c>
      <c r="I327" s="278"/>
      <c r="J327" s="275"/>
      <c r="K327" s="275"/>
      <c r="L327" s="279"/>
      <c r="M327" s="280"/>
      <c r="N327" s="281"/>
      <c r="O327" s="281"/>
      <c r="P327" s="281"/>
      <c r="Q327" s="281"/>
      <c r="R327" s="281"/>
      <c r="S327" s="281"/>
      <c r="T327" s="28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83" t="s">
        <v>201</v>
      </c>
      <c r="AU327" s="283" t="s">
        <v>85</v>
      </c>
      <c r="AV327" s="16" t="s">
        <v>83</v>
      </c>
      <c r="AW327" s="16" t="s">
        <v>32</v>
      </c>
      <c r="AX327" s="16" t="s">
        <v>75</v>
      </c>
      <c r="AY327" s="283" t="s">
        <v>192</v>
      </c>
    </row>
    <row r="328" s="16" customFormat="1">
      <c r="A328" s="16"/>
      <c r="B328" s="274"/>
      <c r="C328" s="275"/>
      <c r="D328" s="242" t="s">
        <v>201</v>
      </c>
      <c r="E328" s="276" t="s">
        <v>1</v>
      </c>
      <c r="F328" s="277" t="s">
        <v>448</v>
      </c>
      <c r="G328" s="275"/>
      <c r="H328" s="276" t="s">
        <v>1</v>
      </c>
      <c r="I328" s="278"/>
      <c r="J328" s="275"/>
      <c r="K328" s="275"/>
      <c r="L328" s="279"/>
      <c r="M328" s="280"/>
      <c r="N328" s="281"/>
      <c r="O328" s="281"/>
      <c r="P328" s="281"/>
      <c r="Q328" s="281"/>
      <c r="R328" s="281"/>
      <c r="S328" s="281"/>
      <c r="T328" s="282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3" t="s">
        <v>201</v>
      </c>
      <c r="AU328" s="283" t="s">
        <v>85</v>
      </c>
      <c r="AV328" s="16" t="s">
        <v>83</v>
      </c>
      <c r="AW328" s="16" t="s">
        <v>32</v>
      </c>
      <c r="AX328" s="16" t="s">
        <v>75</v>
      </c>
      <c r="AY328" s="283" t="s">
        <v>192</v>
      </c>
    </row>
    <row r="329" s="13" customFormat="1">
      <c r="A329" s="13"/>
      <c r="B329" s="240"/>
      <c r="C329" s="241"/>
      <c r="D329" s="242" t="s">
        <v>201</v>
      </c>
      <c r="E329" s="243" t="s">
        <v>1</v>
      </c>
      <c r="F329" s="244" t="s">
        <v>449</v>
      </c>
      <c r="G329" s="241"/>
      <c r="H329" s="245">
        <v>22.888999999999999</v>
      </c>
      <c r="I329" s="246"/>
      <c r="J329" s="241"/>
      <c r="K329" s="241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201</v>
      </c>
      <c r="AU329" s="251" t="s">
        <v>85</v>
      </c>
      <c r="AV329" s="13" t="s">
        <v>85</v>
      </c>
      <c r="AW329" s="13" t="s">
        <v>32</v>
      </c>
      <c r="AX329" s="13" t="s">
        <v>75</v>
      </c>
      <c r="AY329" s="251" t="s">
        <v>192</v>
      </c>
    </row>
    <row r="330" s="13" customFormat="1">
      <c r="A330" s="13"/>
      <c r="B330" s="240"/>
      <c r="C330" s="241"/>
      <c r="D330" s="242" t="s">
        <v>201</v>
      </c>
      <c r="E330" s="243" t="s">
        <v>1</v>
      </c>
      <c r="F330" s="244" t="s">
        <v>450</v>
      </c>
      <c r="G330" s="241"/>
      <c r="H330" s="245">
        <v>2.3100000000000001</v>
      </c>
      <c r="I330" s="246"/>
      <c r="J330" s="241"/>
      <c r="K330" s="241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201</v>
      </c>
      <c r="AU330" s="251" t="s">
        <v>85</v>
      </c>
      <c r="AV330" s="13" t="s">
        <v>85</v>
      </c>
      <c r="AW330" s="13" t="s">
        <v>32</v>
      </c>
      <c r="AX330" s="13" t="s">
        <v>75</v>
      </c>
      <c r="AY330" s="251" t="s">
        <v>192</v>
      </c>
    </row>
    <row r="331" s="14" customFormat="1">
      <c r="A331" s="14"/>
      <c r="B331" s="252"/>
      <c r="C331" s="253"/>
      <c r="D331" s="242" t="s">
        <v>201</v>
      </c>
      <c r="E331" s="254" t="s">
        <v>1</v>
      </c>
      <c r="F331" s="255" t="s">
        <v>204</v>
      </c>
      <c r="G331" s="253"/>
      <c r="H331" s="256">
        <v>25.199000000000002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201</v>
      </c>
      <c r="AU331" s="262" t="s">
        <v>85</v>
      </c>
      <c r="AV331" s="14" t="s">
        <v>199</v>
      </c>
      <c r="AW331" s="14" t="s">
        <v>32</v>
      </c>
      <c r="AX331" s="14" t="s">
        <v>83</v>
      </c>
      <c r="AY331" s="262" t="s">
        <v>192</v>
      </c>
    </row>
    <row r="332" s="2" customFormat="1" ht="24.15" customHeight="1">
      <c r="A332" s="39"/>
      <c r="B332" s="40"/>
      <c r="C332" s="227" t="s">
        <v>451</v>
      </c>
      <c r="D332" s="227" t="s">
        <v>194</v>
      </c>
      <c r="E332" s="228" t="s">
        <v>452</v>
      </c>
      <c r="F332" s="229" t="s">
        <v>453</v>
      </c>
      <c r="G332" s="230" t="s">
        <v>197</v>
      </c>
      <c r="H332" s="231">
        <v>381.12200000000001</v>
      </c>
      <c r="I332" s="232"/>
      <c r="J332" s="233">
        <f>ROUND(I332*H332,2)</f>
        <v>0</v>
      </c>
      <c r="K332" s="229" t="s">
        <v>198</v>
      </c>
      <c r="L332" s="45"/>
      <c r="M332" s="234" t="s">
        <v>1</v>
      </c>
      <c r="N332" s="235" t="s">
        <v>40</v>
      </c>
      <c r="O332" s="92"/>
      <c r="P332" s="236">
        <f>O332*H332</f>
        <v>0</v>
      </c>
      <c r="Q332" s="236">
        <v>0.30131000000000002</v>
      </c>
      <c r="R332" s="236">
        <f>Q332*H332</f>
        <v>114.83586982000001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199</v>
      </c>
      <c r="AT332" s="238" t="s">
        <v>194</v>
      </c>
      <c r="AU332" s="238" t="s">
        <v>85</v>
      </c>
      <c r="AY332" s="18" t="s">
        <v>192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199</v>
      </c>
      <c r="BM332" s="238" t="s">
        <v>454</v>
      </c>
    </row>
    <row r="333" s="16" customFormat="1">
      <c r="A333" s="16"/>
      <c r="B333" s="274"/>
      <c r="C333" s="275"/>
      <c r="D333" s="242" t="s">
        <v>201</v>
      </c>
      <c r="E333" s="276" t="s">
        <v>1</v>
      </c>
      <c r="F333" s="277" t="s">
        <v>430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3" t="s">
        <v>201</v>
      </c>
      <c r="AU333" s="283" t="s">
        <v>85</v>
      </c>
      <c r="AV333" s="16" t="s">
        <v>83</v>
      </c>
      <c r="AW333" s="16" t="s">
        <v>32</v>
      </c>
      <c r="AX333" s="16" t="s">
        <v>75</v>
      </c>
      <c r="AY333" s="283" t="s">
        <v>192</v>
      </c>
    </row>
    <row r="334" s="13" customFormat="1">
      <c r="A334" s="13"/>
      <c r="B334" s="240"/>
      <c r="C334" s="241"/>
      <c r="D334" s="242" t="s">
        <v>201</v>
      </c>
      <c r="E334" s="243" t="s">
        <v>1</v>
      </c>
      <c r="F334" s="244" t="s">
        <v>455</v>
      </c>
      <c r="G334" s="241"/>
      <c r="H334" s="245">
        <v>342.84500000000003</v>
      </c>
      <c r="I334" s="246"/>
      <c r="J334" s="241"/>
      <c r="K334" s="241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201</v>
      </c>
      <c r="AU334" s="251" t="s">
        <v>85</v>
      </c>
      <c r="AV334" s="13" t="s">
        <v>85</v>
      </c>
      <c r="AW334" s="13" t="s">
        <v>32</v>
      </c>
      <c r="AX334" s="13" t="s">
        <v>75</v>
      </c>
      <c r="AY334" s="251" t="s">
        <v>192</v>
      </c>
    </row>
    <row r="335" s="13" customFormat="1">
      <c r="A335" s="13"/>
      <c r="B335" s="240"/>
      <c r="C335" s="241"/>
      <c r="D335" s="242" t="s">
        <v>201</v>
      </c>
      <c r="E335" s="243" t="s">
        <v>1</v>
      </c>
      <c r="F335" s="244" t="s">
        <v>456</v>
      </c>
      <c r="G335" s="241"/>
      <c r="H335" s="245">
        <v>94.951999999999998</v>
      </c>
      <c r="I335" s="246"/>
      <c r="J335" s="241"/>
      <c r="K335" s="241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201</v>
      </c>
      <c r="AU335" s="251" t="s">
        <v>85</v>
      </c>
      <c r="AV335" s="13" t="s">
        <v>85</v>
      </c>
      <c r="AW335" s="13" t="s">
        <v>32</v>
      </c>
      <c r="AX335" s="13" t="s">
        <v>75</v>
      </c>
      <c r="AY335" s="251" t="s">
        <v>192</v>
      </c>
    </row>
    <row r="336" s="15" customFormat="1">
      <c r="A336" s="15"/>
      <c r="B336" s="263"/>
      <c r="C336" s="264"/>
      <c r="D336" s="242" t="s">
        <v>201</v>
      </c>
      <c r="E336" s="265" t="s">
        <v>1</v>
      </c>
      <c r="F336" s="266" t="s">
        <v>211</v>
      </c>
      <c r="G336" s="264"/>
      <c r="H336" s="267">
        <v>437.79700000000003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3" t="s">
        <v>201</v>
      </c>
      <c r="AU336" s="273" t="s">
        <v>85</v>
      </c>
      <c r="AV336" s="15" t="s">
        <v>212</v>
      </c>
      <c r="AW336" s="15" t="s">
        <v>32</v>
      </c>
      <c r="AX336" s="15" t="s">
        <v>75</v>
      </c>
      <c r="AY336" s="273" t="s">
        <v>192</v>
      </c>
    </row>
    <row r="337" s="16" customFormat="1">
      <c r="A337" s="16"/>
      <c r="B337" s="274"/>
      <c r="C337" s="275"/>
      <c r="D337" s="242" t="s">
        <v>201</v>
      </c>
      <c r="E337" s="276" t="s">
        <v>1</v>
      </c>
      <c r="F337" s="277" t="s">
        <v>457</v>
      </c>
      <c r="G337" s="275"/>
      <c r="H337" s="276" t="s">
        <v>1</v>
      </c>
      <c r="I337" s="278"/>
      <c r="J337" s="275"/>
      <c r="K337" s="275"/>
      <c r="L337" s="279"/>
      <c r="M337" s="280"/>
      <c r="N337" s="281"/>
      <c r="O337" s="281"/>
      <c r="P337" s="281"/>
      <c r="Q337" s="281"/>
      <c r="R337" s="281"/>
      <c r="S337" s="281"/>
      <c r="T337" s="28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83" t="s">
        <v>201</v>
      </c>
      <c r="AU337" s="283" t="s">
        <v>85</v>
      </c>
      <c r="AV337" s="16" t="s">
        <v>83</v>
      </c>
      <c r="AW337" s="16" t="s">
        <v>32</v>
      </c>
      <c r="AX337" s="16" t="s">
        <v>75</v>
      </c>
      <c r="AY337" s="283" t="s">
        <v>192</v>
      </c>
    </row>
    <row r="338" s="16" customFormat="1">
      <c r="A338" s="16"/>
      <c r="B338" s="274"/>
      <c r="C338" s="275"/>
      <c r="D338" s="242" t="s">
        <v>201</v>
      </c>
      <c r="E338" s="276" t="s">
        <v>1</v>
      </c>
      <c r="F338" s="277" t="s">
        <v>458</v>
      </c>
      <c r="G338" s="275"/>
      <c r="H338" s="276" t="s">
        <v>1</v>
      </c>
      <c r="I338" s="278"/>
      <c r="J338" s="275"/>
      <c r="K338" s="275"/>
      <c r="L338" s="279"/>
      <c r="M338" s="280"/>
      <c r="N338" s="281"/>
      <c r="O338" s="281"/>
      <c r="P338" s="281"/>
      <c r="Q338" s="281"/>
      <c r="R338" s="281"/>
      <c r="S338" s="281"/>
      <c r="T338" s="282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3" t="s">
        <v>201</v>
      </c>
      <c r="AU338" s="283" t="s">
        <v>85</v>
      </c>
      <c r="AV338" s="16" t="s">
        <v>83</v>
      </c>
      <c r="AW338" s="16" t="s">
        <v>32</v>
      </c>
      <c r="AX338" s="16" t="s">
        <v>75</v>
      </c>
      <c r="AY338" s="283" t="s">
        <v>192</v>
      </c>
    </row>
    <row r="339" s="13" customFormat="1">
      <c r="A339" s="13"/>
      <c r="B339" s="240"/>
      <c r="C339" s="241"/>
      <c r="D339" s="242" t="s">
        <v>201</v>
      </c>
      <c r="E339" s="243" t="s">
        <v>1</v>
      </c>
      <c r="F339" s="244" t="s">
        <v>459</v>
      </c>
      <c r="G339" s="241"/>
      <c r="H339" s="245">
        <v>-1.75</v>
      </c>
      <c r="I339" s="246"/>
      <c r="J339" s="241"/>
      <c r="K339" s="241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201</v>
      </c>
      <c r="AU339" s="251" t="s">
        <v>85</v>
      </c>
      <c r="AV339" s="13" t="s">
        <v>85</v>
      </c>
      <c r="AW339" s="13" t="s">
        <v>32</v>
      </c>
      <c r="AX339" s="13" t="s">
        <v>75</v>
      </c>
      <c r="AY339" s="251" t="s">
        <v>192</v>
      </c>
    </row>
    <row r="340" s="13" customFormat="1">
      <c r="A340" s="13"/>
      <c r="B340" s="240"/>
      <c r="C340" s="241"/>
      <c r="D340" s="242" t="s">
        <v>201</v>
      </c>
      <c r="E340" s="243" t="s">
        <v>1</v>
      </c>
      <c r="F340" s="244" t="s">
        <v>460</v>
      </c>
      <c r="G340" s="241"/>
      <c r="H340" s="245">
        <v>-1.75</v>
      </c>
      <c r="I340" s="246"/>
      <c r="J340" s="241"/>
      <c r="K340" s="241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201</v>
      </c>
      <c r="AU340" s="251" t="s">
        <v>85</v>
      </c>
      <c r="AV340" s="13" t="s">
        <v>85</v>
      </c>
      <c r="AW340" s="13" t="s">
        <v>32</v>
      </c>
      <c r="AX340" s="13" t="s">
        <v>75</v>
      </c>
      <c r="AY340" s="251" t="s">
        <v>192</v>
      </c>
    </row>
    <row r="341" s="13" customFormat="1">
      <c r="A341" s="13"/>
      <c r="B341" s="240"/>
      <c r="C341" s="241"/>
      <c r="D341" s="242" t="s">
        <v>201</v>
      </c>
      <c r="E341" s="243" t="s">
        <v>1</v>
      </c>
      <c r="F341" s="244" t="s">
        <v>461</v>
      </c>
      <c r="G341" s="241"/>
      <c r="H341" s="245">
        <v>-1.75</v>
      </c>
      <c r="I341" s="246"/>
      <c r="J341" s="241"/>
      <c r="K341" s="241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201</v>
      </c>
      <c r="AU341" s="251" t="s">
        <v>85</v>
      </c>
      <c r="AV341" s="13" t="s">
        <v>85</v>
      </c>
      <c r="AW341" s="13" t="s">
        <v>32</v>
      </c>
      <c r="AX341" s="13" t="s">
        <v>75</v>
      </c>
      <c r="AY341" s="251" t="s">
        <v>192</v>
      </c>
    </row>
    <row r="342" s="13" customFormat="1">
      <c r="A342" s="13"/>
      <c r="B342" s="240"/>
      <c r="C342" s="241"/>
      <c r="D342" s="242" t="s">
        <v>201</v>
      </c>
      <c r="E342" s="243" t="s">
        <v>1</v>
      </c>
      <c r="F342" s="244" t="s">
        <v>462</v>
      </c>
      <c r="G342" s="241"/>
      <c r="H342" s="245">
        <v>-1.75</v>
      </c>
      <c r="I342" s="246"/>
      <c r="J342" s="241"/>
      <c r="K342" s="241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201</v>
      </c>
      <c r="AU342" s="251" t="s">
        <v>85</v>
      </c>
      <c r="AV342" s="13" t="s">
        <v>85</v>
      </c>
      <c r="AW342" s="13" t="s">
        <v>32</v>
      </c>
      <c r="AX342" s="13" t="s">
        <v>75</v>
      </c>
      <c r="AY342" s="251" t="s">
        <v>192</v>
      </c>
    </row>
    <row r="343" s="15" customFormat="1">
      <c r="A343" s="15"/>
      <c r="B343" s="263"/>
      <c r="C343" s="264"/>
      <c r="D343" s="242" t="s">
        <v>201</v>
      </c>
      <c r="E343" s="265" t="s">
        <v>1</v>
      </c>
      <c r="F343" s="266" t="s">
        <v>211</v>
      </c>
      <c r="G343" s="264"/>
      <c r="H343" s="267">
        <v>-7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3" t="s">
        <v>201</v>
      </c>
      <c r="AU343" s="273" t="s">
        <v>85</v>
      </c>
      <c r="AV343" s="15" t="s">
        <v>212</v>
      </c>
      <c r="AW343" s="15" t="s">
        <v>32</v>
      </c>
      <c r="AX343" s="15" t="s">
        <v>75</v>
      </c>
      <c r="AY343" s="273" t="s">
        <v>192</v>
      </c>
    </row>
    <row r="344" s="16" customFormat="1">
      <c r="A344" s="16"/>
      <c r="B344" s="274"/>
      <c r="C344" s="275"/>
      <c r="D344" s="242" t="s">
        <v>201</v>
      </c>
      <c r="E344" s="276" t="s">
        <v>1</v>
      </c>
      <c r="F344" s="277" t="s">
        <v>463</v>
      </c>
      <c r="G344" s="275"/>
      <c r="H344" s="276" t="s">
        <v>1</v>
      </c>
      <c r="I344" s="278"/>
      <c r="J344" s="275"/>
      <c r="K344" s="275"/>
      <c r="L344" s="279"/>
      <c r="M344" s="280"/>
      <c r="N344" s="281"/>
      <c r="O344" s="281"/>
      <c r="P344" s="281"/>
      <c r="Q344" s="281"/>
      <c r="R344" s="281"/>
      <c r="S344" s="281"/>
      <c r="T344" s="282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3" t="s">
        <v>201</v>
      </c>
      <c r="AU344" s="283" t="s">
        <v>85</v>
      </c>
      <c r="AV344" s="16" t="s">
        <v>83</v>
      </c>
      <c r="AW344" s="16" t="s">
        <v>32</v>
      </c>
      <c r="AX344" s="16" t="s">
        <v>75</v>
      </c>
      <c r="AY344" s="283" t="s">
        <v>192</v>
      </c>
    </row>
    <row r="345" s="13" customFormat="1">
      <c r="A345" s="13"/>
      <c r="B345" s="240"/>
      <c r="C345" s="241"/>
      <c r="D345" s="242" t="s">
        <v>201</v>
      </c>
      <c r="E345" s="243" t="s">
        <v>1</v>
      </c>
      <c r="F345" s="244" t="s">
        <v>464</v>
      </c>
      <c r="G345" s="241"/>
      <c r="H345" s="245">
        <v>-2.5</v>
      </c>
      <c r="I345" s="246"/>
      <c r="J345" s="241"/>
      <c r="K345" s="241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201</v>
      </c>
      <c r="AU345" s="251" t="s">
        <v>85</v>
      </c>
      <c r="AV345" s="13" t="s">
        <v>85</v>
      </c>
      <c r="AW345" s="13" t="s">
        <v>32</v>
      </c>
      <c r="AX345" s="13" t="s">
        <v>75</v>
      </c>
      <c r="AY345" s="251" t="s">
        <v>192</v>
      </c>
    </row>
    <row r="346" s="13" customFormat="1">
      <c r="A346" s="13"/>
      <c r="B346" s="240"/>
      <c r="C346" s="241"/>
      <c r="D346" s="242" t="s">
        <v>201</v>
      </c>
      <c r="E346" s="243" t="s">
        <v>1</v>
      </c>
      <c r="F346" s="244" t="s">
        <v>465</v>
      </c>
      <c r="G346" s="241"/>
      <c r="H346" s="245">
        <v>-1.2</v>
      </c>
      <c r="I346" s="246"/>
      <c r="J346" s="241"/>
      <c r="K346" s="241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201</v>
      </c>
      <c r="AU346" s="251" t="s">
        <v>85</v>
      </c>
      <c r="AV346" s="13" t="s">
        <v>85</v>
      </c>
      <c r="AW346" s="13" t="s">
        <v>32</v>
      </c>
      <c r="AX346" s="13" t="s">
        <v>75</v>
      </c>
      <c r="AY346" s="251" t="s">
        <v>192</v>
      </c>
    </row>
    <row r="347" s="13" customFormat="1">
      <c r="A347" s="13"/>
      <c r="B347" s="240"/>
      <c r="C347" s="241"/>
      <c r="D347" s="242" t="s">
        <v>201</v>
      </c>
      <c r="E347" s="243" t="s">
        <v>1</v>
      </c>
      <c r="F347" s="244" t="s">
        <v>466</v>
      </c>
      <c r="G347" s="241"/>
      <c r="H347" s="245">
        <v>-1.2</v>
      </c>
      <c r="I347" s="246"/>
      <c r="J347" s="241"/>
      <c r="K347" s="241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201</v>
      </c>
      <c r="AU347" s="251" t="s">
        <v>85</v>
      </c>
      <c r="AV347" s="13" t="s">
        <v>85</v>
      </c>
      <c r="AW347" s="13" t="s">
        <v>32</v>
      </c>
      <c r="AX347" s="13" t="s">
        <v>75</v>
      </c>
      <c r="AY347" s="251" t="s">
        <v>192</v>
      </c>
    </row>
    <row r="348" s="13" customFormat="1">
      <c r="A348" s="13"/>
      <c r="B348" s="240"/>
      <c r="C348" s="241"/>
      <c r="D348" s="242" t="s">
        <v>201</v>
      </c>
      <c r="E348" s="243" t="s">
        <v>1</v>
      </c>
      <c r="F348" s="244" t="s">
        <v>467</v>
      </c>
      <c r="G348" s="241"/>
      <c r="H348" s="245">
        <v>-1.5</v>
      </c>
      <c r="I348" s="246"/>
      <c r="J348" s="241"/>
      <c r="K348" s="241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201</v>
      </c>
      <c r="AU348" s="251" t="s">
        <v>85</v>
      </c>
      <c r="AV348" s="13" t="s">
        <v>85</v>
      </c>
      <c r="AW348" s="13" t="s">
        <v>32</v>
      </c>
      <c r="AX348" s="13" t="s">
        <v>75</v>
      </c>
      <c r="AY348" s="251" t="s">
        <v>192</v>
      </c>
    </row>
    <row r="349" s="13" customFormat="1">
      <c r="A349" s="13"/>
      <c r="B349" s="240"/>
      <c r="C349" s="241"/>
      <c r="D349" s="242" t="s">
        <v>201</v>
      </c>
      <c r="E349" s="243" t="s">
        <v>1</v>
      </c>
      <c r="F349" s="244" t="s">
        <v>468</v>
      </c>
      <c r="G349" s="241"/>
      <c r="H349" s="245">
        <v>-1.5</v>
      </c>
      <c r="I349" s="246"/>
      <c r="J349" s="241"/>
      <c r="K349" s="241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201</v>
      </c>
      <c r="AU349" s="251" t="s">
        <v>85</v>
      </c>
      <c r="AV349" s="13" t="s">
        <v>85</v>
      </c>
      <c r="AW349" s="13" t="s">
        <v>32</v>
      </c>
      <c r="AX349" s="13" t="s">
        <v>75</v>
      </c>
      <c r="AY349" s="251" t="s">
        <v>192</v>
      </c>
    </row>
    <row r="350" s="13" customFormat="1">
      <c r="A350" s="13"/>
      <c r="B350" s="240"/>
      <c r="C350" s="241"/>
      <c r="D350" s="242" t="s">
        <v>201</v>
      </c>
      <c r="E350" s="243" t="s">
        <v>1</v>
      </c>
      <c r="F350" s="244" t="s">
        <v>469</v>
      </c>
      <c r="G350" s="241"/>
      <c r="H350" s="245">
        <v>-1.5</v>
      </c>
      <c r="I350" s="246"/>
      <c r="J350" s="241"/>
      <c r="K350" s="241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201</v>
      </c>
      <c r="AU350" s="251" t="s">
        <v>85</v>
      </c>
      <c r="AV350" s="13" t="s">
        <v>85</v>
      </c>
      <c r="AW350" s="13" t="s">
        <v>32</v>
      </c>
      <c r="AX350" s="13" t="s">
        <v>75</v>
      </c>
      <c r="AY350" s="251" t="s">
        <v>192</v>
      </c>
    </row>
    <row r="351" s="13" customFormat="1">
      <c r="A351" s="13"/>
      <c r="B351" s="240"/>
      <c r="C351" s="241"/>
      <c r="D351" s="242" t="s">
        <v>201</v>
      </c>
      <c r="E351" s="243" t="s">
        <v>1</v>
      </c>
      <c r="F351" s="244" t="s">
        <v>470</v>
      </c>
      <c r="G351" s="241"/>
      <c r="H351" s="245">
        <v>-4.75</v>
      </c>
      <c r="I351" s="246"/>
      <c r="J351" s="241"/>
      <c r="K351" s="241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201</v>
      </c>
      <c r="AU351" s="251" t="s">
        <v>85</v>
      </c>
      <c r="AV351" s="13" t="s">
        <v>85</v>
      </c>
      <c r="AW351" s="13" t="s">
        <v>32</v>
      </c>
      <c r="AX351" s="13" t="s">
        <v>75</v>
      </c>
      <c r="AY351" s="251" t="s">
        <v>192</v>
      </c>
    </row>
    <row r="352" s="13" customFormat="1">
      <c r="A352" s="13"/>
      <c r="B352" s="240"/>
      <c r="C352" s="241"/>
      <c r="D352" s="242" t="s">
        <v>201</v>
      </c>
      <c r="E352" s="243" t="s">
        <v>1</v>
      </c>
      <c r="F352" s="244" t="s">
        <v>471</v>
      </c>
      <c r="G352" s="241"/>
      <c r="H352" s="245">
        <v>-4.75</v>
      </c>
      <c r="I352" s="246"/>
      <c r="J352" s="241"/>
      <c r="K352" s="241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201</v>
      </c>
      <c r="AU352" s="251" t="s">
        <v>85</v>
      </c>
      <c r="AV352" s="13" t="s">
        <v>85</v>
      </c>
      <c r="AW352" s="13" t="s">
        <v>32</v>
      </c>
      <c r="AX352" s="13" t="s">
        <v>75</v>
      </c>
      <c r="AY352" s="251" t="s">
        <v>192</v>
      </c>
    </row>
    <row r="353" s="13" customFormat="1">
      <c r="A353" s="13"/>
      <c r="B353" s="240"/>
      <c r="C353" s="241"/>
      <c r="D353" s="242" t="s">
        <v>201</v>
      </c>
      <c r="E353" s="243" t="s">
        <v>1</v>
      </c>
      <c r="F353" s="244" t="s">
        <v>472</v>
      </c>
      <c r="G353" s="241"/>
      <c r="H353" s="245">
        <v>-4.75</v>
      </c>
      <c r="I353" s="246"/>
      <c r="J353" s="241"/>
      <c r="K353" s="241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201</v>
      </c>
      <c r="AU353" s="251" t="s">
        <v>85</v>
      </c>
      <c r="AV353" s="13" t="s">
        <v>85</v>
      </c>
      <c r="AW353" s="13" t="s">
        <v>32</v>
      </c>
      <c r="AX353" s="13" t="s">
        <v>75</v>
      </c>
      <c r="AY353" s="251" t="s">
        <v>192</v>
      </c>
    </row>
    <row r="354" s="13" customFormat="1">
      <c r="A354" s="13"/>
      <c r="B354" s="240"/>
      <c r="C354" s="241"/>
      <c r="D354" s="242" t="s">
        <v>201</v>
      </c>
      <c r="E354" s="243" t="s">
        <v>1</v>
      </c>
      <c r="F354" s="244" t="s">
        <v>473</v>
      </c>
      <c r="G354" s="241"/>
      <c r="H354" s="245">
        <v>-4.75</v>
      </c>
      <c r="I354" s="246"/>
      <c r="J354" s="241"/>
      <c r="K354" s="241"/>
      <c r="L354" s="247"/>
      <c r="M354" s="248"/>
      <c r="N354" s="249"/>
      <c r="O354" s="249"/>
      <c r="P354" s="249"/>
      <c r="Q354" s="249"/>
      <c r="R354" s="249"/>
      <c r="S354" s="249"/>
      <c r="T354" s="25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1" t="s">
        <v>201</v>
      </c>
      <c r="AU354" s="251" t="s">
        <v>85</v>
      </c>
      <c r="AV354" s="13" t="s">
        <v>85</v>
      </c>
      <c r="AW354" s="13" t="s">
        <v>32</v>
      </c>
      <c r="AX354" s="13" t="s">
        <v>75</v>
      </c>
      <c r="AY354" s="251" t="s">
        <v>192</v>
      </c>
    </row>
    <row r="355" s="13" customFormat="1">
      <c r="A355" s="13"/>
      <c r="B355" s="240"/>
      <c r="C355" s="241"/>
      <c r="D355" s="242" t="s">
        <v>201</v>
      </c>
      <c r="E355" s="243" t="s">
        <v>1</v>
      </c>
      <c r="F355" s="244" t="s">
        <v>474</v>
      </c>
      <c r="G355" s="241"/>
      <c r="H355" s="245">
        <v>-5.75</v>
      </c>
      <c r="I355" s="246"/>
      <c r="J355" s="241"/>
      <c r="K355" s="241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201</v>
      </c>
      <c r="AU355" s="251" t="s">
        <v>85</v>
      </c>
      <c r="AV355" s="13" t="s">
        <v>85</v>
      </c>
      <c r="AW355" s="13" t="s">
        <v>32</v>
      </c>
      <c r="AX355" s="13" t="s">
        <v>75</v>
      </c>
      <c r="AY355" s="251" t="s">
        <v>192</v>
      </c>
    </row>
    <row r="356" s="13" customFormat="1">
      <c r="A356" s="13"/>
      <c r="B356" s="240"/>
      <c r="C356" s="241"/>
      <c r="D356" s="242" t="s">
        <v>201</v>
      </c>
      <c r="E356" s="243" t="s">
        <v>1</v>
      </c>
      <c r="F356" s="244" t="s">
        <v>475</v>
      </c>
      <c r="G356" s="241"/>
      <c r="H356" s="245">
        <v>-4.75</v>
      </c>
      <c r="I356" s="246"/>
      <c r="J356" s="241"/>
      <c r="K356" s="241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201</v>
      </c>
      <c r="AU356" s="251" t="s">
        <v>85</v>
      </c>
      <c r="AV356" s="13" t="s">
        <v>85</v>
      </c>
      <c r="AW356" s="13" t="s">
        <v>32</v>
      </c>
      <c r="AX356" s="13" t="s">
        <v>75</v>
      </c>
      <c r="AY356" s="251" t="s">
        <v>192</v>
      </c>
    </row>
    <row r="357" s="13" customFormat="1">
      <c r="A357" s="13"/>
      <c r="B357" s="240"/>
      <c r="C357" s="241"/>
      <c r="D357" s="242" t="s">
        <v>201</v>
      </c>
      <c r="E357" s="243" t="s">
        <v>1</v>
      </c>
      <c r="F357" s="244" t="s">
        <v>476</v>
      </c>
      <c r="G357" s="241"/>
      <c r="H357" s="245">
        <v>4.75</v>
      </c>
      <c r="I357" s="246"/>
      <c r="J357" s="241"/>
      <c r="K357" s="241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201</v>
      </c>
      <c r="AU357" s="251" t="s">
        <v>85</v>
      </c>
      <c r="AV357" s="13" t="s">
        <v>85</v>
      </c>
      <c r="AW357" s="13" t="s">
        <v>32</v>
      </c>
      <c r="AX357" s="13" t="s">
        <v>75</v>
      </c>
      <c r="AY357" s="251" t="s">
        <v>192</v>
      </c>
    </row>
    <row r="358" s="13" customFormat="1">
      <c r="A358" s="13"/>
      <c r="B358" s="240"/>
      <c r="C358" s="241"/>
      <c r="D358" s="242" t="s">
        <v>201</v>
      </c>
      <c r="E358" s="243" t="s">
        <v>1</v>
      </c>
      <c r="F358" s="244" t="s">
        <v>477</v>
      </c>
      <c r="G358" s="241"/>
      <c r="H358" s="245">
        <v>-1.875</v>
      </c>
      <c r="I358" s="246"/>
      <c r="J358" s="241"/>
      <c r="K358" s="241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201</v>
      </c>
      <c r="AU358" s="251" t="s">
        <v>85</v>
      </c>
      <c r="AV358" s="13" t="s">
        <v>85</v>
      </c>
      <c r="AW358" s="13" t="s">
        <v>32</v>
      </c>
      <c r="AX358" s="13" t="s">
        <v>75</v>
      </c>
      <c r="AY358" s="251" t="s">
        <v>192</v>
      </c>
    </row>
    <row r="359" s="15" customFormat="1">
      <c r="A359" s="15"/>
      <c r="B359" s="263"/>
      <c r="C359" s="264"/>
      <c r="D359" s="242" t="s">
        <v>201</v>
      </c>
      <c r="E359" s="265" t="s">
        <v>1</v>
      </c>
      <c r="F359" s="266" t="s">
        <v>211</v>
      </c>
      <c r="G359" s="264"/>
      <c r="H359" s="267">
        <v>-36.024999999999999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3" t="s">
        <v>201</v>
      </c>
      <c r="AU359" s="273" t="s">
        <v>85</v>
      </c>
      <c r="AV359" s="15" t="s">
        <v>212</v>
      </c>
      <c r="AW359" s="15" t="s">
        <v>32</v>
      </c>
      <c r="AX359" s="15" t="s">
        <v>75</v>
      </c>
      <c r="AY359" s="273" t="s">
        <v>192</v>
      </c>
    </row>
    <row r="360" s="16" customFormat="1">
      <c r="A360" s="16"/>
      <c r="B360" s="274"/>
      <c r="C360" s="275"/>
      <c r="D360" s="242" t="s">
        <v>201</v>
      </c>
      <c r="E360" s="276" t="s">
        <v>1</v>
      </c>
      <c r="F360" s="277" t="s">
        <v>478</v>
      </c>
      <c r="G360" s="275"/>
      <c r="H360" s="276" t="s">
        <v>1</v>
      </c>
      <c r="I360" s="278"/>
      <c r="J360" s="275"/>
      <c r="K360" s="275"/>
      <c r="L360" s="279"/>
      <c r="M360" s="280"/>
      <c r="N360" s="281"/>
      <c r="O360" s="281"/>
      <c r="P360" s="281"/>
      <c r="Q360" s="281"/>
      <c r="R360" s="281"/>
      <c r="S360" s="281"/>
      <c r="T360" s="282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3" t="s">
        <v>201</v>
      </c>
      <c r="AU360" s="283" t="s">
        <v>85</v>
      </c>
      <c r="AV360" s="16" t="s">
        <v>83</v>
      </c>
      <c r="AW360" s="16" t="s">
        <v>32</v>
      </c>
      <c r="AX360" s="16" t="s">
        <v>75</v>
      </c>
      <c r="AY360" s="283" t="s">
        <v>192</v>
      </c>
    </row>
    <row r="361" s="13" customFormat="1">
      <c r="A361" s="13"/>
      <c r="B361" s="240"/>
      <c r="C361" s="241"/>
      <c r="D361" s="242" t="s">
        <v>201</v>
      </c>
      <c r="E361" s="243" t="s">
        <v>1</v>
      </c>
      <c r="F361" s="244" t="s">
        <v>479</v>
      </c>
      <c r="G361" s="241"/>
      <c r="H361" s="245">
        <v>-3.3599999999999999</v>
      </c>
      <c r="I361" s="246"/>
      <c r="J361" s="241"/>
      <c r="K361" s="241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201</v>
      </c>
      <c r="AU361" s="251" t="s">
        <v>85</v>
      </c>
      <c r="AV361" s="13" t="s">
        <v>85</v>
      </c>
      <c r="AW361" s="13" t="s">
        <v>32</v>
      </c>
      <c r="AX361" s="13" t="s">
        <v>75</v>
      </c>
      <c r="AY361" s="251" t="s">
        <v>192</v>
      </c>
    </row>
    <row r="362" s="13" customFormat="1">
      <c r="A362" s="13"/>
      <c r="B362" s="240"/>
      <c r="C362" s="241"/>
      <c r="D362" s="242" t="s">
        <v>201</v>
      </c>
      <c r="E362" s="243" t="s">
        <v>1</v>
      </c>
      <c r="F362" s="244" t="s">
        <v>480</v>
      </c>
      <c r="G362" s="241"/>
      <c r="H362" s="245">
        <v>-2.3100000000000001</v>
      </c>
      <c r="I362" s="246"/>
      <c r="J362" s="241"/>
      <c r="K362" s="241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201</v>
      </c>
      <c r="AU362" s="251" t="s">
        <v>85</v>
      </c>
      <c r="AV362" s="13" t="s">
        <v>85</v>
      </c>
      <c r="AW362" s="13" t="s">
        <v>32</v>
      </c>
      <c r="AX362" s="13" t="s">
        <v>75</v>
      </c>
      <c r="AY362" s="251" t="s">
        <v>192</v>
      </c>
    </row>
    <row r="363" s="13" customFormat="1">
      <c r="A363" s="13"/>
      <c r="B363" s="240"/>
      <c r="C363" s="241"/>
      <c r="D363" s="242" t="s">
        <v>201</v>
      </c>
      <c r="E363" s="243" t="s">
        <v>1</v>
      </c>
      <c r="F363" s="244" t="s">
        <v>481</v>
      </c>
      <c r="G363" s="241"/>
      <c r="H363" s="245">
        <v>-2.3100000000000001</v>
      </c>
      <c r="I363" s="246"/>
      <c r="J363" s="241"/>
      <c r="K363" s="241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201</v>
      </c>
      <c r="AU363" s="251" t="s">
        <v>85</v>
      </c>
      <c r="AV363" s="13" t="s">
        <v>85</v>
      </c>
      <c r="AW363" s="13" t="s">
        <v>32</v>
      </c>
      <c r="AX363" s="13" t="s">
        <v>75</v>
      </c>
      <c r="AY363" s="251" t="s">
        <v>192</v>
      </c>
    </row>
    <row r="364" s="13" customFormat="1">
      <c r="A364" s="13"/>
      <c r="B364" s="240"/>
      <c r="C364" s="241"/>
      <c r="D364" s="242" t="s">
        <v>201</v>
      </c>
      <c r="E364" s="243" t="s">
        <v>1</v>
      </c>
      <c r="F364" s="244" t="s">
        <v>482</v>
      </c>
      <c r="G364" s="241"/>
      <c r="H364" s="245">
        <v>-1.8899999999999999</v>
      </c>
      <c r="I364" s="246"/>
      <c r="J364" s="241"/>
      <c r="K364" s="241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201</v>
      </c>
      <c r="AU364" s="251" t="s">
        <v>85</v>
      </c>
      <c r="AV364" s="13" t="s">
        <v>85</v>
      </c>
      <c r="AW364" s="13" t="s">
        <v>32</v>
      </c>
      <c r="AX364" s="13" t="s">
        <v>75</v>
      </c>
      <c r="AY364" s="251" t="s">
        <v>192</v>
      </c>
    </row>
    <row r="365" s="13" customFormat="1">
      <c r="A365" s="13"/>
      <c r="B365" s="240"/>
      <c r="C365" s="241"/>
      <c r="D365" s="242" t="s">
        <v>201</v>
      </c>
      <c r="E365" s="243" t="s">
        <v>1</v>
      </c>
      <c r="F365" s="244" t="s">
        <v>483</v>
      </c>
      <c r="G365" s="241"/>
      <c r="H365" s="245">
        <v>-1.8899999999999999</v>
      </c>
      <c r="I365" s="246"/>
      <c r="J365" s="241"/>
      <c r="K365" s="241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201</v>
      </c>
      <c r="AU365" s="251" t="s">
        <v>85</v>
      </c>
      <c r="AV365" s="13" t="s">
        <v>85</v>
      </c>
      <c r="AW365" s="13" t="s">
        <v>32</v>
      </c>
      <c r="AX365" s="13" t="s">
        <v>75</v>
      </c>
      <c r="AY365" s="251" t="s">
        <v>192</v>
      </c>
    </row>
    <row r="366" s="13" customFormat="1">
      <c r="A366" s="13"/>
      <c r="B366" s="240"/>
      <c r="C366" s="241"/>
      <c r="D366" s="242" t="s">
        <v>201</v>
      </c>
      <c r="E366" s="243" t="s">
        <v>1</v>
      </c>
      <c r="F366" s="244" t="s">
        <v>484</v>
      </c>
      <c r="G366" s="241"/>
      <c r="H366" s="245">
        <v>-1.8899999999999999</v>
      </c>
      <c r="I366" s="246"/>
      <c r="J366" s="241"/>
      <c r="K366" s="241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201</v>
      </c>
      <c r="AU366" s="251" t="s">
        <v>85</v>
      </c>
      <c r="AV366" s="13" t="s">
        <v>85</v>
      </c>
      <c r="AW366" s="13" t="s">
        <v>32</v>
      </c>
      <c r="AX366" s="13" t="s">
        <v>75</v>
      </c>
      <c r="AY366" s="251" t="s">
        <v>192</v>
      </c>
    </row>
    <row r="367" s="15" customFormat="1">
      <c r="A367" s="15"/>
      <c r="B367" s="263"/>
      <c r="C367" s="264"/>
      <c r="D367" s="242" t="s">
        <v>201</v>
      </c>
      <c r="E367" s="265" t="s">
        <v>1</v>
      </c>
      <c r="F367" s="266" t="s">
        <v>211</v>
      </c>
      <c r="G367" s="264"/>
      <c r="H367" s="267">
        <v>-13.65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3" t="s">
        <v>201</v>
      </c>
      <c r="AU367" s="273" t="s">
        <v>85</v>
      </c>
      <c r="AV367" s="15" t="s">
        <v>212</v>
      </c>
      <c r="AW367" s="15" t="s">
        <v>32</v>
      </c>
      <c r="AX367" s="15" t="s">
        <v>75</v>
      </c>
      <c r="AY367" s="273" t="s">
        <v>192</v>
      </c>
    </row>
    <row r="368" s="14" customFormat="1">
      <c r="A368" s="14"/>
      <c r="B368" s="252"/>
      <c r="C368" s="253"/>
      <c r="D368" s="242" t="s">
        <v>201</v>
      </c>
      <c r="E368" s="254" t="s">
        <v>1</v>
      </c>
      <c r="F368" s="255" t="s">
        <v>204</v>
      </c>
      <c r="G368" s="253"/>
      <c r="H368" s="256">
        <v>381.12200000000001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201</v>
      </c>
      <c r="AU368" s="262" t="s">
        <v>85</v>
      </c>
      <c r="AV368" s="14" t="s">
        <v>199</v>
      </c>
      <c r="AW368" s="14" t="s">
        <v>32</v>
      </c>
      <c r="AX368" s="14" t="s">
        <v>83</v>
      </c>
      <c r="AY368" s="262" t="s">
        <v>192</v>
      </c>
    </row>
    <row r="369" s="2" customFormat="1" ht="24.15" customHeight="1">
      <c r="A369" s="39"/>
      <c r="B369" s="40"/>
      <c r="C369" s="227" t="s">
        <v>485</v>
      </c>
      <c r="D369" s="227" t="s">
        <v>194</v>
      </c>
      <c r="E369" s="228" t="s">
        <v>486</v>
      </c>
      <c r="F369" s="229" t="s">
        <v>487</v>
      </c>
      <c r="G369" s="230" t="s">
        <v>282</v>
      </c>
      <c r="H369" s="231">
        <v>10.449999999999999</v>
      </c>
      <c r="I369" s="232"/>
      <c r="J369" s="233">
        <f>ROUND(I369*H369,2)</f>
        <v>0</v>
      </c>
      <c r="K369" s="229" t="s">
        <v>198</v>
      </c>
      <c r="L369" s="45"/>
      <c r="M369" s="234" t="s">
        <v>1</v>
      </c>
      <c r="N369" s="235" t="s">
        <v>40</v>
      </c>
      <c r="O369" s="92"/>
      <c r="P369" s="236">
        <f>O369*H369</f>
        <v>0</v>
      </c>
      <c r="Q369" s="236">
        <v>0.015520000000000001</v>
      </c>
      <c r="R369" s="236">
        <f>Q369*H369</f>
        <v>0.162184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199</v>
      </c>
      <c r="AT369" s="238" t="s">
        <v>194</v>
      </c>
      <c r="AU369" s="238" t="s">
        <v>85</v>
      </c>
      <c r="AY369" s="18" t="s">
        <v>192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83</v>
      </c>
      <c r="BK369" s="239">
        <f>ROUND(I369*H369,2)</f>
        <v>0</v>
      </c>
      <c r="BL369" s="18" t="s">
        <v>199</v>
      </c>
      <c r="BM369" s="238" t="s">
        <v>488</v>
      </c>
    </row>
    <row r="370" s="13" customFormat="1">
      <c r="A370" s="13"/>
      <c r="B370" s="240"/>
      <c r="C370" s="241"/>
      <c r="D370" s="242" t="s">
        <v>201</v>
      </c>
      <c r="E370" s="243" t="s">
        <v>1</v>
      </c>
      <c r="F370" s="244" t="s">
        <v>489</v>
      </c>
      <c r="G370" s="241"/>
      <c r="H370" s="245">
        <v>8.5</v>
      </c>
      <c r="I370" s="246"/>
      <c r="J370" s="241"/>
      <c r="K370" s="241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201</v>
      </c>
      <c r="AU370" s="251" t="s">
        <v>85</v>
      </c>
      <c r="AV370" s="13" t="s">
        <v>85</v>
      </c>
      <c r="AW370" s="13" t="s">
        <v>32</v>
      </c>
      <c r="AX370" s="13" t="s">
        <v>75</v>
      </c>
      <c r="AY370" s="251" t="s">
        <v>192</v>
      </c>
    </row>
    <row r="371" s="13" customFormat="1">
      <c r="A371" s="13"/>
      <c r="B371" s="240"/>
      <c r="C371" s="241"/>
      <c r="D371" s="242" t="s">
        <v>201</v>
      </c>
      <c r="E371" s="243" t="s">
        <v>1</v>
      </c>
      <c r="F371" s="244" t="s">
        <v>490</v>
      </c>
      <c r="G371" s="241"/>
      <c r="H371" s="245">
        <v>1.95</v>
      </c>
      <c r="I371" s="246"/>
      <c r="J371" s="241"/>
      <c r="K371" s="241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201</v>
      </c>
      <c r="AU371" s="251" t="s">
        <v>85</v>
      </c>
      <c r="AV371" s="13" t="s">
        <v>85</v>
      </c>
      <c r="AW371" s="13" t="s">
        <v>32</v>
      </c>
      <c r="AX371" s="13" t="s">
        <v>75</v>
      </c>
      <c r="AY371" s="251" t="s">
        <v>192</v>
      </c>
    </row>
    <row r="372" s="14" customFormat="1">
      <c r="A372" s="14"/>
      <c r="B372" s="252"/>
      <c r="C372" s="253"/>
      <c r="D372" s="242" t="s">
        <v>201</v>
      </c>
      <c r="E372" s="254" t="s">
        <v>1</v>
      </c>
      <c r="F372" s="255" t="s">
        <v>204</v>
      </c>
      <c r="G372" s="253"/>
      <c r="H372" s="256">
        <v>10.449999999999999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201</v>
      </c>
      <c r="AU372" s="262" t="s">
        <v>85</v>
      </c>
      <c r="AV372" s="14" t="s">
        <v>199</v>
      </c>
      <c r="AW372" s="14" t="s">
        <v>32</v>
      </c>
      <c r="AX372" s="14" t="s">
        <v>83</v>
      </c>
      <c r="AY372" s="262" t="s">
        <v>192</v>
      </c>
    </row>
    <row r="373" s="2" customFormat="1" ht="24.15" customHeight="1">
      <c r="A373" s="39"/>
      <c r="B373" s="40"/>
      <c r="C373" s="227" t="s">
        <v>491</v>
      </c>
      <c r="D373" s="227" t="s">
        <v>194</v>
      </c>
      <c r="E373" s="228" t="s">
        <v>492</v>
      </c>
      <c r="F373" s="229" t="s">
        <v>493</v>
      </c>
      <c r="G373" s="230" t="s">
        <v>282</v>
      </c>
      <c r="H373" s="231">
        <v>5.992</v>
      </c>
      <c r="I373" s="232"/>
      <c r="J373" s="233">
        <f>ROUND(I373*H373,2)</f>
        <v>0</v>
      </c>
      <c r="K373" s="229" t="s">
        <v>198</v>
      </c>
      <c r="L373" s="45"/>
      <c r="M373" s="234" t="s">
        <v>1</v>
      </c>
      <c r="N373" s="235" t="s">
        <v>40</v>
      </c>
      <c r="O373" s="92"/>
      <c r="P373" s="236">
        <f>O373*H373</f>
        <v>0</v>
      </c>
      <c r="Q373" s="236">
        <v>0.01856</v>
      </c>
      <c r="R373" s="236">
        <f>Q373*H373</f>
        <v>0.11121151999999999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199</v>
      </c>
      <c r="AT373" s="238" t="s">
        <v>194</v>
      </c>
      <c r="AU373" s="238" t="s">
        <v>85</v>
      </c>
      <c r="AY373" s="18" t="s">
        <v>192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83</v>
      </c>
      <c r="BK373" s="239">
        <f>ROUND(I373*H373,2)</f>
        <v>0</v>
      </c>
      <c r="BL373" s="18" t="s">
        <v>199</v>
      </c>
      <c r="BM373" s="238" t="s">
        <v>494</v>
      </c>
    </row>
    <row r="374" s="16" customFormat="1">
      <c r="A374" s="16"/>
      <c r="B374" s="274"/>
      <c r="C374" s="275"/>
      <c r="D374" s="242" t="s">
        <v>201</v>
      </c>
      <c r="E374" s="276" t="s">
        <v>1</v>
      </c>
      <c r="F374" s="277" t="s">
        <v>430</v>
      </c>
      <c r="G374" s="275"/>
      <c r="H374" s="276" t="s">
        <v>1</v>
      </c>
      <c r="I374" s="278"/>
      <c r="J374" s="275"/>
      <c r="K374" s="275"/>
      <c r="L374" s="279"/>
      <c r="M374" s="280"/>
      <c r="N374" s="281"/>
      <c r="O374" s="281"/>
      <c r="P374" s="281"/>
      <c r="Q374" s="281"/>
      <c r="R374" s="281"/>
      <c r="S374" s="281"/>
      <c r="T374" s="282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83" t="s">
        <v>201</v>
      </c>
      <c r="AU374" s="283" t="s">
        <v>85</v>
      </c>
      <c r="AV374" s="16" t="s">
        <v>83</v>
      </c>
      <c r="AW374" s="16" t="s">
        <v>32</v>
      </c>
      <c r="AX374" s="16" t="s">
        <v>75</v>
      </c>
      <c r="AY374" s="283" t="s">
        <v>192</v>
      </c>
    </row>
    <row r="375" s="16" customFormat="1">
      <c r="A375" s="16"/>
      <c r="B375" s="274"/>
      <c r="C375" s="275"/>
      <c r="D375" s="242" t="s">
        <v>201</v>
      </c>
      <c r="E375" s="276" t="s">
        <v>1</v>
      </c>
      <c r="F375" s="277" t="s">
        <v>448</v>
      </c>
      <c r="G375" s="275"/>
      <c r="H375" s="276" t="s">
        <v>1</v>
      </c>
      <c r="I375" s="278"/>
      <c r="J375" s="275"/>
      <c r="K375" s="275"/>
      <c r="L375" s="279"/>
      <c r="M375" s="280"/>
      <c r="N375" s="281"/>
      <c r="O375" s="281"/>
      <c r="P375" s="281"/>
      <c r="Q375" s="281"/>
      <c r="R375" s="281"/>
      <c r="S375" s="281"/>
      <c r="T375" s="28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3" t="s">
        <v>201</v>
      </c>
      <c r="AU375" s="283" t="s">
        <v>85</v>
      </c>
      <c r="AV375" s="16" t="s">
        <v>83</v>
      </c>
      <c r="AW375" s="16" t="s">
        <v>32</v>
      </c>
      <c r="AX375" s="16" t="s">
        <v>75</v>
      </c>
      <c r="AY375" s="283" t="s">
        <v>192</v>
      </c>
    </row>
    <row r="376" s="13" customFormat="1">
      <c r="A376" s="13"/>
      <c r="B376" s="240"/>
      <c r="C376" s="241"/>
      <c r="D376" s="242" t="s">
        <v>201</v>
      </c>
      <c r="E376" s="243" t="s">
        <v>1</v>
      </c>
      <c r="F376" s="244" t="s">
        <v>495</v>
      </c>
      <c r="G376" s="241"/>
      <c r="H376" s="245">
        <v>5.992</v>
      </c>
      <c r="I376" s="246"/>
      <c r="J376" s="241"/>
      <c r="K376" s="241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201</v>
      </c>
      <c r="AU376" s="251" t="s">
        <v>85</v>
      </c>
      <c r="AV376" s="13" t="s">
        <v>85</v>
      </c>
      <c r="AW376" s="13" t="s">
        <v>32</v>
      </c>
      <c r="AX376" s="13" t="s">
        <v>75</v>
      </c>
      <c r="AY376" s="251" t="s">
        <v>192</v>
      </c>
    </row>
    <row r="377" s="14" customFormat="1">
      <c r="A377" s="14"/>
      <c r="B377" s="252"/>
      <c r="C377" s="253"/>
      <c r="D377" s="242" t="s">
        <v>201</v>
      </c>
      <c r="E377" s="254" t="s">
        <v>1</v>
      </c>
      <c r="F377" s="255" t="s">
        <v>204</v>
      </c>
      <c r="G377" s="253"/>
      <c r="H377" s="256">
        <v>5.992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201</v>
      </c>
      <c r="AU377" s="262" t="s">
        <v>85</v>
      </c>
      <c r="AV377" s="14" t="s">
        <v>199</v>
      </c>
      <c r="AW377" s="14" t="s">
        <v>32</v>
      </c>
      <c r="AX377" s="14" t="s">
        <v>83</v>
      </c>
      <c r="AY377" s="262" t="s">
        <v>192</v>
      </c>
    </row>
    <row r="378" s="2" customFormat="1" ht="24.15" customHeight="1">
      <c r="A378" s="39"/>
      <c r="B378" s="40"/>
      <c r="C378" s="227" t="s">
        <v>496</v>
      </c>
      <c r="D378" s="227" t="s">
        <v>194</v>
      </c>
      <c r="E378" s="228" t="s">
        <v>497</v>
      </c>
      <c r="F378" s="229" t="s">
        <v>498</v>
      </c>
      <c r="G378" s="230" t="s">
        <v>282</v>
      </c>
      <c r="H378" s="231">
        <v>98.349999999999994</v>
      </c>
      <c r="I378" s="232"/>
      <c r="J378" s="233">
        <f>ROUND(I378*H378,2)</f>
        <v>0</v>
      </c>
      <c r="K378" s="229" t="s">
        <v>198</v>
      </c>
      <c r="L378" s="45"/>
      <c r="M378" s="234" t="s">
        <v>1</v>
      </c>
      <c r="N378" s="235" t="s">
        <v>40</v>
      </c>
      <c r="O378" s="92"/>
      <c r="P378" s="236">
        <f>O378*H378</f>
        <v>0</v>
      </c>
      <c r="Q378" s="236">
        <v>0.023529999999999999</v>
      </c>
      <c r="R378" s="236">
        <f>Q378*H378</f>
        <v>2.3141754999999997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199</v>
      </c>
      <c r="AT378" s="238" t="s">
        <v>194</v>
      </c>
      <c r="AU378" s="238" t="s">
        <v>85</v>
      </c>
      <c r="AY378" s="18" t="s">
        <v>192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83</v>
      </c>
      <c r="BK378" s="239">
        <f>ROUND(I378*H378,2)</f>
        <v>0</v>
      </c>
      <c r="BL378" s="18" t="s">
        <v>199</v>
      </c>
      <c r="BM378" s="238" t="s">
        <v>499</v>
      </c>
    </row>
    <row r="379" s="16" customFormat="1">
      <c r="A379" s="16"/>
      <c r="B379" s="274"/>
      <c r="C379" s="275"/>
      <c r="D379" s="242" t="s">
        <v>201</v>
      </c>
      <c r="E379" s="276" t="s">
        <v>1</v>
      </c>
      <c r="F379" s="277" t="s">
        <v>430</v>
      </c>
      <c r="G379" s="275"/>
      <c r="H379" s="276" t="s">
        <v>1</v>
      </c>
      <c r="I379" s="278"/>
      <c r="J379" s="275"/>
      <c r="K379" s="275"/>
      <c r="L379" s="279"/>
      <c r="M379" s="280"/>
      <c r="N379" s="281"/>
      <c r="O379" s="281"/>
      <c r="P379" s="281"/>
      <c r="Q379" s="281"/>
      <c r="R379" s="281"/>
      <c r="S379" s="281"/>
      <c r="T379" s="282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83" t="s">
        <v>201</v>
      </c>
      <c r="AU379" s="283" t="s">
        <v>85</v>
      </c>
      <c r="AV379" s="16" t="s">
        <v>83</v>
      </c>
      <c r="AW379" s="16" t="s">
        <v>32</v>
      </c>
      <c r="AX379" s="16" t="s">
        <v>75</v>
      </c>
      <c r="AY379" s="283" t="s">
        <v>192</v>
      </c>
    </row>
    <row r="380" s="13" customFormat="1">
      <c r="A380" s="13"/>
      <c r="B380" s="240"/>
      <c r="C380" s="241"/>
      <c r="D380" s="242" t="s">
        <v>201</v>
      </c>
      <c r="E380" s="243" t="s">
        <v>1</v>
      </c>
      <c r="F380" s="244" t="s">
        <v>500</v>
      </c>
      <c r="G380" s="241"/>
      <c r="H380" s="245">
        <v>79.75</v>
      </c>
      <c r="I380" s="246"/>
      <c r="J380" s="241"/>
      <c r="K380" s="241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201</v>
      </c>
      <c r="AU380" s="251" t="s">
        <v>85</v>
      </c>
      <c r="AV380" s="13" t="s">
        <v>85</v>
      </c>
      <c r="AW380" s="13" t="s">
        <v>32</v>
      </c>
      <c r="AX380" s="13" t="s">
        <v>75</v>
      </c>
      <c r="AY380" s="251" t="s">
        <v>192</v>
      </c>
    </row>
    <row r="381" s="13" customFormat="1">
      <c r="A381" s="13"/>
      <c r="B381" s="240"/>
      <c r="C381" s="241"/>
      <c r="D381" s="242" t="s">
        <v>201</v>
      </c>
      <c r="E381" s="243" t="s">
        <v>1</v>
      </c>
      <c r="F381" s="244" t="s">
        <v>501</v>
      </c>
      <c r="G381" s="241"/>
      <c r="H381" s="245">
        <v>18.600000000000001</v>
      </c>
      <c r="I381" s="246"/>
      <c r="J381" s="241"/>
      <c r="K381" s="241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201</v>
      </c>
      <c r="AU381" s="251" t="s">
        <v>85</v>
      </c>
      <c r="AV381" s="13" t="s">
        <v>85</v>
      </c>
      <c r="AW381" s="13" t="s">
        <v>32</v>
      </c>
      <c r="AX381" s="13" t="s">
        <v>75</v>
      </c>
      <c r="AY381" s="251" t="s">
        <v>192</v>
      </c>
    </row>
    <row r="382" s="14" customFormat="1">
      <c r="A382" s="14"/>
      <c r="B382" s="252"/>
      <c r="C382" s="253"/>
      <c r="D382" s="242" t="s">
        <v>201</v>
      </c>
      <c r="E382" s="254" t="s">
        <v>1</v>
      </c>
      <c r="F382" s="255" t="s">
        <v>204</v>
      </c>
      <c r="G382" s="253"/>
      <c r="H382" s="256">
        <v>98.349999999999994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2" t="s">
        <v>201</v>
      </c>
      <c r="AU382" s="262" t="s">
        <v>85</v>
      </c>
      <c r="AV382" s="14" t="s">
        <v>199</v>
      </c>
      <c r="AW382" s="14" t="s">
        <v>32</v>
      </c>
      <c r="AX382" s="14" t="s">
        <v>83</v>
      </c>
      <c r="AY382" s="262" t="s">
        <v>192</v>
      </c>
    </row>
    <row r="383" s="2" customFormat="1" ht="33" customHeight="1">
      <c r="A383" s="39"/>
      <c r="B383" s="40"/>
      <c r="C383" s="227" t="s">
        <v>502</v>
      </c>
      <c r="D383" s="227" t="s">
        <v>194</v>
      </c>
      <c r="E383" s="228" t="s">
        <v>503</v>
      </c>
      <c r="F383" s="229" t="s">
        <v>504</v>
      </c>
      <c r="G383" s="230" t="s">
        <v>197</v>
      </c>
      <c r="H383" s="231">
        <v>3.4199999999999999</v>
      </c>
      <c r="I383" s="232"/>
      <c r="J383" s="233">
        <f>ROUND(I383*H383,2)</f>
        <v>0</v>
      </c>
      <c r="K383" s="229" t="s">
        <v>198</v>
      </c>
      <c r="L383" s="45"/>
      <c r="M383" s="234" t="s">
        <v>1</v>
      </c>
      <c r="N383" s="235" t="s">
        <v>40</v>
      </c>
      <c r="O383" s="92"/>
      <c r="P383" s="236">
        <f>O383*H383</f>
        <v>0</v>
      </c>
      <c r="Q383" s="236">
        <v>0.18249000000000001</v>
      </c>
      <c r="R383" s="236">
        <f>Q383*H383</f>
        <v>0.6241158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199</v>
      </c>
      <c r="AT383" s="238" t="s">
        <v>194</v>
      </c>
      <c r="AU383" s="238" t="s">
        <v>85</v>
      </c>
      <c r="AY383" s="18" t="s">
        <v>192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83</v>
      </c>
      <c r="BK383" s="239">
        <f>ROUND(I383*H383,2)</f>
        <v>0</v>
      </c>
      <c r="BL383" s="18" t="s">
        <v>199</v>
      </c>
      <c r="BM383" s="238" t="s">
        <v>505</v>
      </c>
    </row>
    <row r="384" s="16" customFormat="1">
      <c r="A384" s="16"/>
      <c r="B384" s="274"/>
      <c r="C384" s="275"/>
      <c r="D384" s="242" t="s">
        <v>201</v>
      </c>
      <c r="E384" s="276" t="s">
        <v>1</v>
      </c>
      <c r="F384" s="277" t="s">
        <v>430</v>
      </c>
      <c r="G384" s="275"/>
      <c r="H384" s="276" t="s">
        <v>1</v>
      </c>
      <c r="I384" s="278"/>
      <c r="J384" s="275"/>
      <c r="K384" s="275"/>
      <c r="L384" s="279"/>
      <c r="M384" s="280"/>
      <c r="N384" s="281"/>
      <c r="O384" s="281"/>
      <c r="P384" s="281"/>
      <c r="Q384" s="281"/>
      <c r="R384" s="281"/>
      <c r="S384" s="281"/>
      <c r="T384" s="282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83" t="s">
        <v>201</v>
      </c>
      <c r="AU384" s="283" t="s">
        <v>85</v>
      </c>
      <c r="AV384" s="16" t="s">
        <v>83</v>
      </c>
      <c r="AW384" s="16" t="s">
        <v>32</v>
      </c>
      <c r="AX384" s="16" t="s">
        <v>75</v>
      </c>
      <c r="AY384" s="283" t="s">
        <v>192</v>
      </c>
    </row>
    <row r="385" s="13" customFormat="1">
      <c r="A385" s="13"/>
      <c r="B385" s="240"/>
      <c r="C385" s="241"/>
      <c r="D385" s="242" t="s">
        <v>201</v>
      </c>
      <c r="E385" s="243" t="s">
        <v>1</v>
      </c>
      <c r="F385" s="244" t="s">
        <v>506</v>
      </c>
      <c r="G385" s="241"/>
      <c r="H385" s="245">
        <v>3.4199999999999999</v>
      </c>
      <c r="I385" s="246"/>
      <c r="J385" s="241"/>
      <c r="K385" s="241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201</v>
      </c>
      <c r="AU385" s="251" t="s">
        <v>85</v>
      </c>
      <c r="AV385" s="13" t="s">
        <v>85</v>
      </c>
      <c r="AW385" s="13" t="s">
        <v>32</v>
      </c>
      <c r="AX385" s="13" t="s">
        <v>75</v>
      </c>
      <c r="AY385" s="251" t="s">
        <v>192</v>
      </c>
    </row>
    <row r="386" s="14" customFormat="1">
      <c r="A386" s="14"/>
      <c r="B386" s="252"/>
      <c r="C386" s="253"/>
      <c r="D386" s="242" t="s">
        <v>201</v>
      </c>
      <c r="E386" s="254" t="s">
        <v>1</v>
      </c>
      <c r="F386" s="255" t="s">
        <v>204</v>
      </c>
      <c r="G386" s="253"/>
      <c r="H386" s="256">
        <v>3.4199999999999999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201</v>
      </c>
      <c r="AU386" s="262" t="s">
        <v>85</v>
      </c>
      <c r="AV386" s="14" t="s">
        <v>199</v>
      </c>
      <c r="AW386" s="14" t="s">
        <v>32</v>
      </c>
      <c r="AX386" s="14" t="s">
        <v>83</v>
      </c>
      <c r="AY386" s="262" t="s">
        <v>192</v>
      </c>
    </row>
    <row r="387" s="2" customFormat="1" ht="21.75" customHeight="1">
      <c r="A387" s="39"/>
      <c r="B387" s="40"/>
      <c r="C387" s="227" t="s">
        <v>507</v>
      </c>
      <c r="D387" s="227" t="s">
        <v>194</v>
      </c>
      <c r="E387" s="228" t="s">
        <v>508</v>
      </c>
      <c r="F387" s="229" t="s">
        <v>509</v>
      </c>
      <c r="G387" s="230" t="s">
        <v>300</v>
      </c>
      <c r="H387" s="231">
        <v>5</v>
      </c>
      <c r="I387" s="232"/>
      <c r="J387" s="233">
        <f>ROUND(I387*H387,2)</f>
        <v>0</v>
      </c>
      <c r="K387" s="229" t="s">
        <v>198</v>
      </c>
      <c r="L387" s="45"/>
      <c r="M387" s="234" t="s">
        <v>1</v>
      </c>
      <c r="N387" s="235" t="s">
        <v>40</v>
      </c>
      <c r="O387" s="92"/>
      <c r="P387" s="236">
        <f>O387*H387</f>
        <v>0</v>
      </c>
      <c r="Q387" s="236">
        <v>0.017940000000000001</v>
      </c>
      <c r="R387" s="236">
        <f>Q387*H387</f>
        <v>0.089700000000000002</v>
      </c>
      <c r="S387" s="236">
        <v>0</v>
      </c>
      <c r="T387" s="23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199</v>
      </c>
      <c r="AT387" s="238" t="s">
        <v>194</v>
      </c>
      <c r="AU387" s="238" t="s">
        <v>85</v>
      </c>
      <c r="AY387" s="18" t="s">
        <v>192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83</v>
      </c>
      <c r="BK387" s="239">
        <f>ROUND(I387*H387,2)</f>
        <v>0</v>
      </c>
      <c r="BL387" s="18" t="s">
        <v>199</v>
      </c>
      <c r="BM387" s="238" t="s">
        <v>510</v>
      </c>
    </row>
    <row r="388" s="16" customFormat="1">
      <c r="A388" s="16"/>
      <c r="B388" s="274"/>
      <c r="C388" s="275"/>
      <c r="D388" s="242" t="s">
        <v>201</v>
      </c>
      <c r="E388" s="276" t="s">
        <v>1</v>
      </c>
      <c r="F388" s="277" t="s">
        <v>430</v>
      </c>
      <c r="G388" s="275"/>
      <c r="H388" s="276" t="s">
        <v>1</v>
      </c>
      <c r="I388" s="278"/>
      <c r="J388" s="275"/>
      <c r="K388" s="275"/>
      <c r="L388" s="279"/>
      <c r="M388" s="280"/>
      <c r="N388" s="281"/>
      <c r="O388" s="281"/>
      <c r="P388" s="281"/>
      <c r="Q388" s="281"/>
      <c r="R388" s="281"/>
      <c r="S388" s="281"/>
      <c r="T388" s="282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3" t="s">
        <v>201</v>
      </c>
      <c r="AU388" s="283" t="s">
        <v>85</v>
      </c>
      <c r="AV388" s="16" t="s">
        <v>83</v>
      </c>
      <c r="AW388" s="16" t="s">
        <v>32</v>
      </c>
      <c r="AX388" s="16" t="s">
        <v>75</v>
      </c>
      <c r="AY388" s="283" t="s">
        <v>192</v>
      </c>
    </row>
    <row r="389" s="13" customFormat="1">
      <c r="A389" s="13"/>
      <c r="B389" s="240"/>
      <c r="C389" s="241"/>
      <c r="D389" s="242" t="s">
        <v>201</v>
      </c>
      <c r="E389" s="243" t="s">
        <v>1</v>
      </c>
      <c r="F389" s="244" t="s">
        <v>511</v>
      </c>
      <c r="G389" s="241"/>
      <c r="H389" s="245">
        <v>5</v>
      </c>
      <c r="I389" s="246"/>
      <c r="J389" s="241"/>
      <c r="K389" s="241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201</v>
      </c>
      <c r="AU389" s="251" t="s">
        <v>85</v>
      </c>
      <c r="AV389" s="13" t="s">
        <v>85</v>
      </c>
      <c r="AW389" s="13" t="s">
        <v>32</v>
      </c>
      <c r="AX389" s="13" t="s">
        <v>75</v>
      </c>
      <c r="AY389" s="251" t="s">
        <v>192</v>
      </c>
    </row>
    <row r="390" s="14" customFormat="1">
      <c r="A390" s="14"/>
      <c r="B390" s="252"/>
      <c r="C390" s="253"/>
      <c r="D390" s="242" t="s">
        <v>201</v>
      </c>
      <c r="E390" s="254" t="s">
        <v>1</v>
      </c>
      <c r="F390" s="255" t="s">
        <v>204</v>
      </c>
      <c r="G390" s="253"/>
      <c r="H390" s="256">
        <v>5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201</v>
      </c>
      <c r="AU390" s="262" t="s">
        <v>85</v>
      </c>
      <c r="AV390" s="14" t="s">
        <v>199</v>
      </c>
      <c r="AW390" s="14" t="s">
        <v>32</v>
      </c>
      <c r="AX390" s="14" t="s">
        <v>83</v>
      </c>
      <c r="AY390" s="262" t="s">
        <v>192</v>
      </c>
    </row>
    <row r="391" s="2" customFormat="1" ht="21.75" customHeight="1">
      <c r="A391" s="39"/>
      <c r="B391" s="40"/>
      <c r="C391" s="227" t="s">
        <v>512</v>
      </c>
      <c r="D391" s="227" t="s">
        <v>194</v>
      </c>
      <c r="E391" s="228" t="s">
        <v>513</v>
      </c>
      <c r="F391" s="229" t="s">
        <v>514</v>
      </c>
      <c r="G391" s="230" t="s">
        <v>300</v>
      </c>
      <c r="H391" s="231">
        <v>8</v>
      </c>
      <c r="I391" s="232"/>
      <c r="J391" s="233">
        <f>ROUND(I391*H391,2)</f>
        <v>0</v>
      </c>
      <c r="K391" s="229" t="s">
        <v>198</v>
      </c>
      <c r="L391" s="45"/>
      <c r="M391" s="234" t="s">
        <v>1</v>
      </c>
      <c r="N391" s="235" t="s">
        <v>40</v>
      </c>
      <c r="O391" s="92"/>
      <c r="P391" s="236">
        <f>O391*H391</f>
        <v>0</v>
      </c>
      <c r="Q391" s="236">
        <v>0.022780000000000002</v>
      </c>
      <c r="R391" s="236">
        <f>Q391*H391</f>
        <v>0.18224000000000001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199</v>
      </c>
      <c r="AT391" s="238" t="s">
        <v>194</v>
      </c>
      <c r="AU391" s="238" t="s">
        <v>85</v>
      </c>
      <c r="AY391" s="18" t="s">
        <v>192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83</v>
      </c>
      <c r="BK391" s="239">
        <f>ROUND(I391*H391,2)</f>
        <v>0</v>
      </c>
      <c r="BL391" s="18" t="s">
        <v>199</v>
      </c>
      <c r="BM391" s="238" t="s">
        <v>515</v>
      </c>
    </row>
    <row r="392" s="16" customFormat="1">
      <c r="A392" s="16"/>
      <c r="B392" s="274"/>
      <c r="C392" s="275"/>
      <c r="D392" s="242" t="s">
        <v>201</v>
      </c>
      <c r="E392" s="276" t="s">
        <v>1</v>
      </c>
      <c r="F392" s="277" t="s">
        <v>430</v>
      </c>
      <c r="G392" s="275"/>
      <c r="H392" s="276" t="s">
        <v>1</v>
      </c>
      <c r="I392" s="278"/>
      <c r="J392" s="275"/>
      <c r="K392" s="275"/>
      <c r="L392" s="279"/>
      <c r="M392" s="280"/>
      <c r="N392" s="281"/>
      <c r="O392" s="281"/>
      <c r="P392" s="281"/>
      <c r="Q392" s="281"/>
      <c r="R392" s="281"/>
      <c r="S392" s="281"/>
      <c r="T392" s="282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3" t="s">
        <v>201</v>
      </c>
      <c r="AU392" s="283" t="s">
        <v>85</v>
      </c>
      <c r="AV392" s="16" t="s">
        <v>83</v>
      </c>
      <c r="AW392" s="16" t="s">
        <v>32</v>
      </c>
      <c r="AX392" s="16" t="s">
        <v>75</v>
      </c>
      <c r="AY392" s="283" t="s">
        <v>192</v>
      </c>
    </row>
    <row r="393" s="13" customFormat="1">
      <c r="A393" s="13"/>
      <c r="B393" s="240"/>
      <c r="C393" s="241"/>
      <c r="D393" s="242" t="s">
        <v>201</v>
      </c>
      <c r="E393" s="243" t="s">
        <v>1</v>
      </c>
      <c r="F393" s="244" t="s">
        <v>516</v>
      </c>
      <c r="G393" s="241"/>
      <c r="H393" s="245">
        <v>3</v>
      </c>
      <c r="I393" s="246"/>
      <c r="J393" s="241"/>
      <c r="K393" s="241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201</v>
      </c>
      <c r="AU393" s="251" t="s">
        <v>85</v>
      </c>
      <c r="AV393" s="13" t="s">
        <v>85</v>
      </c>
      <c r="AW393" s="13" t="s">
        <v>32</v>
      </c>
      <c r="AX393" s="13" t="s">
        <v>75</v>
      </c>
      <c r="AY393" s="251" t="s">
        <v>192</v>
      </c>
    </row>
    <row r="394" s="13" customFormat="1">
      <c r="A394" s="13"/>
      <c r="B394" s="240"/>
      <c r="C394" s="241"/>
      <c r="D394" s="242" t="s">
        <v>201</v>
      </c>
      <c r="E394" s="243" t="s">
        <v>1</v>
      </c>
      <c r="F394" s="244" t="s">
        <v>517</v>
      </c>
      <c r="G394" s="241"/>
      <c r="H394" s="245">
        <v>5</v>
      </c>
      <c r="I394" s="246"/>
      <c r="J394" s="241"/>
      <c r="K394" s="241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201</v>
      </c>
      <c r="AU394" s="251" t="s">
        <v>85</v>
      </c>
      <c r="AV394" s="13" t="s">
        <v>85</v>
      </c>
      <c r="AW394" s="13" t="s">
        <v>32</v>
      </c>
      <c r="AX394" s="13" t="s">
        <v>75</v>
      </c>
      <c r="AY394" s="251" t="s">
        <v>192</v>
      </c>
    </row>
    <row r="395" s="14" customFormat="1">
      <c r="A395" s="14"/>
      <c r="B395" s="252"/>
      <c r="C395" s="253"/>
      <c r="D395" s="242" t="s">
        <v>201</v>
      </c>
      <c r="E395" s="254" t="s">
        <v>1</v>
      </c>
      <c r="F395" s="255" t="s">
        <v>204</v>
      </c>
      <c r="G395" s="253"/>
      <c r="H395" s="256">
        <v>8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201</v>
      </c>
      <c r="AU395" s="262" t="s">
        <v>85</v>
      </c>
      <c r="AV395" s="14" t="s">
        <v>199</v>
      </c>
      <c r="AW395" s="14" t="s">
        <v>32</v>
      </c>
      <c r="AX395" s="14" t="s">
        <v>83</v>
      </c>
      <c r="AY395" s="262" t="s">
        <v>192</v>
      </c>
    </row>
    <row r="396" s="2" customFormat="1" ht="21.75" customHeight="1">
      <c r="A396" s="39"/>
      <c r="B396" s="40"/>
      <c r="C396" s="227" t="s">
        <v>518</v>
      </c>
      <c r="D396" s="227" t="s">
        <v>194</v>
      </c>
      <c r="E396" s="228" t="s">
        <v>519</v>
      </c>
      <c r="F396" s="229" t="s">
        <v>520</v>
      </c>
      <c r="G396" s="230" t="s">
        <v>300</v>
      </c>
      <c r="H396" s="231">
        <v>2</v>
      </c>
      <c r="I396" s="232"/>
      <c r="J396" s="233">
        <f>ROUND(I396*H396,2)</f>
        <v>0</v>
      </c>
      <c r="K396" s="229" t="s">
        <v>198</v>
      </c>
      <c r="L396" s="45"/>
      <c r="M396" s="234" t="s">
        <v>1</v>
      </c>
      <c r="N396" s="235" t="s">
        <v>40</v>
      </c>
      <c r="O396" s="92"/>
      <c r="P396" s="236">
        <f>O396*H396</f>
        <v>0</v>
      </c>
      <c r="Q396" s="236">
        <v>0.035639999999999998</v>
      </c>
      <c r="R396" s="236">
        <f>Q396*H396</f>
        <v>0.071279999999999996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199</v>
      </c>
      <c r="AT396" s="238" t="s">
        <v>194</v>
      </c>
      <c r="AU396" s="238" t="s">
        <v>85</v>
      </c>
      <c r="AY396" s="18" t="s">
        <v>192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83</v>
      </c>
      <c r="BK396" s="239">
        <f>ROUND(I396*H396,2)</f>
        <v>0</v>
      </c>
      <c r="BL396" s="18" t="s">
        <v>199</v>
      </c>
      <c r="BM396" s="238" t="s">
        <v>521</v>
      </c>
    </row>
    <row r="397" s="16" customFormat="1">
      <c r="A397" s="16"/>
      <c r="B397" s="274"/>
      <c r="C397" s="275"/>
      <c r="D397" s="242" t="s">
        <v>201</v>
      </c>
      <c r="E397" s="276" t="s">
        <v>1</v>
      </c>
      <c r="F397" s="277" t="s">
        <v>430</v>
      </c>
      <c r="G397" s="275"/>
      <c r="H397" s="276" t="s">
        <v>1</v>
      </c>
      <c r="I397" s="278"/>
      <c r="J397" s="275"/>
      <c r="K397" s="275"/>
      <c r="L397" s="279"/>
      <c r="M397" s="280"/>
      <c r="N397" s="281"/>
      <c r="O397" s="281"/>
      <c r="P397" s="281"/>
      <c r="Q397" s="281"/>
      <c r="R397" s="281"/>
      <c r="S397" s="281"/>
      <c r="T397" s="282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83" t="s">
        <v>201</v>
      </c>
      <c r="AU397" s="283" t="s">
        <v>85</v>
      </c>
      <c r="AV397" s="16" t="s">
        <v>83</v>
      </c>
      <c r="AW397" s="16" t="s">
        <v>32</v>
      </c>
      <c r="AX397" s="16" t="s">
        <v>75</v>
      </c>
      <c r="AY397" s="283" t="s">
        <v>192</v>
      </c>
    </row>
    <row r="398" s="13" customFormat="1">
      <c r="A398" s="13"/>
      <c r="B398" s="240"/>
      <c r="C398" s="241"/>
      <c r="D398" s="242" t="s">
        <v>201</v>
      </c>
      <c r="E398" s="243" t="s">
        <v>1</v>
      </c>
      <c r="F398" s="244" t="s">
        <v>522</v>
      </c>
      <c r="G398" s="241"/>
      <c r="H398" s="245">
        <v>2</v>
      </c>
      <c r="I398" s="246"/>
      <c r="J398" s="241"/>
      <c r="K398" s="241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201</v>
      </c>
      <c r="AU398" s="251" t="s">
        <v>85</v>
      </c>
      <c r="AV398" s="13" t="s">
        <v>85</v>
      </c>
      <c r="AW398" s="13" t="s">
        <v>32</v>
      </c>
      <c r="AX398" s="13" t="s">
        <v>75</v>
      </c>
      <c r="AY398" s="251" t="s">
        <v>192</v>
      </c>
    </row>
    <row r="399" s="14" customFormat="1">
      <c r="A399" s="14"/>
      <c r="B399" s="252"/>
      <c r="C399" s="253"/>
      <c r="D399" s="242" t="s">
        <v>201</v>
      </c>
      <c r="E399" s="254" t="s">
        <v>1</v>
      </c>
      <c r="F399" s="255" t="s">
        <v>204</v>
      </c>
      <c r="G399" s="253"/>
      <c r="H399" s="256">
        <v>2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201</v>
      </c>
      <c r="AU399" s="262" t="s">
        <v>85</v>
      </c>
      <c r="AV399" s="14" t="s">
        <v>199</v>
      </c>
      <c r="AW399" s="14" t="s">
        <v>32</v>
      </c>
      <c r="AX399" s="14" t="s">
        <v>83</v>
      </c>
      <c r="AY399" s="262" t="s">
        <v>192</v>
      </c>
    </row>
    <row r="400" s="2" customFormat="1" ht="21.75" customHeight="1">
      <c r="A400" s="39"/>
      <c r="B400" s="40"/>
      <c r="C400" s="227" t="s">
        <v>523</v>
      </c>
      <c r="D400" s="227" t="s">
        <v>194</v>
      </c>
      <c r="E400" s="228" t="s">
        <v>524</v>
      </c>
      <c r="F400" s="229" t="s">
        <v>525</v>
      </c>
      <c r="G400" s="230" t="s">
        <v>300</v>
      </c>
      <c r="H400" s="231">
        <v>4</v>
      </c>
      <c r="I400" s="232"/>
      <c r="J400" s="233">
        <f>ROUND(I400*H400,2)</f>
        <v>0</v>
      </c>
      <c r="K400" s="229" t="s">
        <v>198</v>
      </c>
      <c r="L400" s="45"/>
      <c r="M400" s="234" t="s">
        <v>1</v>
      </c>
      <c r="N400" s="235" t="s">
        <v>40</v>
      </c>
      <c r="O400" s="92"/>
      <c r="P400" s="236">
        <f>O400*H400</f>
        <v>0</v>
      </c>
      <c r="Q400" s="236">
        <v>0.04555</v>
      </c>
      <c r="R400" s="236">
        <f>Q400*H400</f>
        <v>0.1822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199</v>
      </c>
      <c r="AT400" s="238" t="s">
        <v>194</v>
      </c>
      <c r="AU400" s="238" t="s">
        <v>85</v>
      </c>
      <c r="AY400" s="18" t="s">
        <v>192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83</v>
      </c>
      <c r="BK400" s="239">
        <f>ROUND(I400*H400,2)</f>
        <v>0</v>
      </c>
      <c r="BL400" s="18" t="s">
        <v>199</v>
      </c>
      <c r="BM400" s="238" t="s">
        <v>526</v>
      </c>
    </row>
    <row r="401" s="16" customFormat="1">
      <c r="A401" s="16"/>
      <c r="B401" s="274"/>
      <c r="C401" s="275"/>
      <c r="D401" s="242" t="s">
        <v>201</v>
      </c>
      <c r="E401" s="276" t="s">
        <v>1</v>
      </c>
      <c r="F401" s="277" t="s">
        <v>430</v>
      </c>
      <c r="G401" s="275"/>
      <c r="H401" s="276" t="s">
        <v>1</v>
      </c>
      <c r="I401" s="278"/>
      <c r="J401" s="275"/>
      <c r="K401" s="275"/>
      <c r="L401" s="279"/>
      <c r="M401" s="280"/>
      <c r="N401" s="281"/>
      <c r="O401" s="281"/>
      <c r="P401" s="281"/>
      <c r="Q401" s="281"/>
      <c r="R401" s="281"/>
      <c r="S401" s="281"/>
      <c r="T401" s="282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3" t="s">
        <v>201</v>
      </c>
      <c r="AU401" s="283" t="s">
        <v>85</v>
      </c>
      <c r="AV401" s="16" t="s">
        <v>83</v>
      </c>
      <c r="AW401" s="16" t="s">
        <v>32</v>
      </c>
      <c r="AX401" s="16" t="s">
        <v>75</v>
      </c>
      <c r="AY401" s="283" t="s">
        <v>192</v>
      </c>
    </row>
    <row r="402" s="13" customFormat="1">
      <c r="A402" s="13"/>
      <c r="B402" s="240"/>
      <c r="C402" s="241"/>
      <c r="D402" s="242" t="s">
        <v>201</v>
      </c>
      <c r="E402" s="243" t="s">
        <v>1</v>
      </c>
      <c r="F402" s="244" t="s">
        <v>527</v>
      </c>
      <c r="G402" s="241"/>
      <c r="H402" s="245">
        <v>4</v>
      </c>
      <c r="I402" s="246"/>
      <c r="J402" s="241"/>
      <c r="K402" s="241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201</v>
      </c>
      <c r="AU402" s="251" t="s">
        <v>85</v>
      </c>
      <c r="AV402" s="13" t="s">
        <v>85</v>
      </c>
      <c r="AW402" s="13" t="s">
        <v>32</v>
      </c>
      <c r="AX402" s="13" t="s">
        <v>75</v>
      </c>
      <c r="AY402" s="251" t="s">
        <v>192</v>
      </c>
    </row>
    <row r="403" s="14" customFormat="1">
      <c r="A403" s="14"/>
      <c r="B403" s="252"/>
      <c r="C403" s="253"/>
      <c r="D403" s="242" t="s">
        <v>201</v>
      </c>
      <c r="E403" s="254" t="s">
        <v>1</v>
      </c>
      <c r="F403" s="255" t="s">
        <v>204</v>
      </c>
      <c r="G403" s="253"/>
      <c r="H403" s="256">
        <v>4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201</v>
      </c>
      <c r="AU403" s="262" t="s">
        <v>85</v>
      </c>
      <c r="AV403" s="14" t="s">
        <v>199</v>
      </c>
      <c r="AW403" s="14" t="s">
        <v>32</v>
      </c>
      <c r="AX403" s="14" t="s">
        <v>83</v>
      </c>
      <c r="AY403" s="262" t="s">
        <v>192</v>
      </c>
    </row>
    <row r="404" s="2" customFormat="1" ht="21.75" customHeight="1">
      <c r="A404" s="39"/>
      <c r="B404" s="40"/>
      <c r="C404" s="227" t="s">
        <v>528</v>
      </c>
      <c r="D404" s="227" t="s">
        <v>194</v>
      </c>
      <c r="E404" s="228" t="s">
        <v>529</v>
      </c>
      <c r="F404" s="229" t="s">
        <v>530</v>
      </c>
      <c r="G404" s="230" t="s">
        <v>300</v>
      </c>
      <c r="H404" s="231">
        <v>2</v>
      </c>
      <c r="I404" s="232"/>
      <c r="J404" s="233">
        <f>ROUND(I404*H404,2)</f>
        <v>0</v>
      </c>
      <c r="K404" s="229" t="s">
        <v>198</v>
      </c>
      <c r="L404" s="45"/>
      <c r="M404" s="234" t="s">
        <v>1</v>
      </c>
      <c r="N404" s="235" t="s">
        <v>40</v>
      </c>
      <c r="O404" s="92"/>
      <c r="P404" s="236">
        <f>O404*H404</f>
        <v>0</v>
      </c>
      <c r="Q404" s="236">
        <v>0.054550000000000001</v>
      </c>
      <c r="R404" s="236">
        <f>Q404*H404</f>
        <v>0.1091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199</v>
      </c>
      <c r="AT404" s="238" t="s">
        <v>194</v>
      </c>
      <c r="AU404" s="238" t="s">
        <v>85</v>
      </c>
      <c r="AY404" s="18" t="s">
        <v>192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83</v>
      </c>
      <c r="BK404" s="239">
        <f>ROUND(I404*H404,2)</f>
        <v>0</v>
      </c>
      <c r="BL404" s="18" t="s">
        <v>199</v>
      </c>
      <c r="BM404" s="238" t="s">
        <v>531</v>
      </c>
    </row>
    <row r="405" s="16" customFormat="1">
      <c r="A405" s="16"/>
      <c r="B405" s="274"/>
      <c r="C405" s="275"/>
      <c r="D405" s="242" t="s">
        <v>201</v>
      </c>
      <c r="E405" s="276" t="s">
        <v>1</v>
      </c>
      <c r="F405" s="277" t="s">
        <v>430</v>
      </c>
      <c r="G405" s="275"/>
      <c r="H405" s="276" t="s">
        <v>1</v>
      </c>
      <c r="I405" s="278"/>
      <c r="J405" s="275"/>
      <c r="K405" s="275"/>
      <c r="L405" s="279"/>
      <c r="M405" s="280"/>
      <c r="N405" s="281"/>
      <c r="O405" s="281"/>
      <c r="P405" s="281"/>
      <c r="Q405" s="281"/>
      <c r="R405" s="281"/>
      <c r="S405" s="281"/>
      <c r="T405" s="282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83" t="s">
        <v>201</v>
      </c>
      <c r="AU405" s="283" t="s">
        <v>85</v>
      </c>
      <c r="AV405" s="16" t="s">
        <v>83</v>
      </c>
      <c r="AW405" s="16" t="s">
        <v>32</v>
      </c>
      <c r="AX405" s="16" t="s">
        <v>75</v>
      </c>
      <c r="AY405" s="283" t="s">
        <v>192</v>
      </c>
    </row>
    <row r="406" s="13" customFormat="1">
      <c r="A406" s="13"/>
      <c r="B406" s="240"/>
      <c r="C406" s="241"/>
      <c r="D406" s="242" t="s">
        <v>201</v>
      </c>
      <c r="E406" s="243" t="s">
        <v>1</v>
      </c>
      <c r="F406" s="244" t="s">
        <v>532</v>
      </c>
      <c r="G406" s="241"/>
      <c r="H406" s="245">
        <v>2</v>
      </c>
      <c r="I406" s="246"/>
      <c r="J406" s="241"/>
      <c r="K406" s="241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201</v>
      </c>
      <c r="AU406" s="251" t="s">
        <v>85</v>
      </c>
      <c r="AV406" s="13" t="s">
        <v>85</v>
      </c>
      <c r="AW406" s="13" t="s">
        <v>32</v>
      </c>
      <c r="AX406" s="13" t="s">
        <v>75</v>
      </c>
      <c r="AY406" s="251" t="s">
        <v>192</v>
      </c>
    </row>
    <row r="407" s="14" customFormat="1">
      <c r="A407" s="14"/>
      <c r="B407" s="252"/>
      <c r="C407" s="253"/>
      <c r="D407" s="242" t="s">
        <v>201</v>
      </c>
      <c r="E407" s="254" t="s">
        <v>1</v>
      </c>
      <c r="F407" s="255" t="s">
        <v>204</v>
      </c>
      <c r="G407" s="253"/>
      <c r="H407" s="256">
        <v>2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2" t="s">
        <v>201</v>
      </c>
      <c r="AU407" s="262" t="s">
        <v>85</v>
      </c>
      <c r="AV407" s="14" t="s">
        <v>199</v>
      </c>
      <c r="AW407" s="14" t="s">
        <v>32</v>
      </c>
      <c r="AX407" s="14" t="s">
        <v>83</v>
      </c>
      <c r="AY407" s="262" t="s">
        <v>192</v>
      </c>
    </row>
    <row r="408" s="2" customFormat="1" ht="21.75" customHeight="1">
      <c r="A408" s="39"/>
      <c r="B408" s="40"/>
      <c r="C408" s="227" t="s">
        <v>533</v>
      </c>
      <c r="D408" s="227" t="s">
        <v>194</v>
      </c>
      <c r="E408" s="228" t="s">
        <v>534</v>
      </c>
      <c r="F408" s="229" t="s">
        <v>535</v>
      </c>
      <c r="G408" s="230" t="s">
        <v>300</v>
      </c>
      <c r="H408" s="231">
        <v>1</v>
      </c>
      <c r="I408" s="232"/>
      <c r="J408" s="233">
        <f>ROUND(I408*H408,2)</f>
        <v>0</v>
      </c>
      <c r="K408" s="229" t="s">
        <v>198</v>
      </c>
      <c r="L408" s="45"/>
      <c r="M408" s="234" t="s">
        <v>1</v>
      </c>
      <c r="N408" s="235" t="s">
        <v>40</v>
      </c>
      <c r="O408" s="92"/>
      <c r="P408" s="236">
        <f>O408*H408</f>
        <v>0</v>
      </c>
      <c r="Q408" s="236">
        <v>0.063549999999999995</v>
      </c>
      <c r="R408" s="236">
        <f>Q408*H408</f>
        <v>0.063549999999999995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199</v>
      </c>
      <c r="AT408" s="238" t="s">
        <v>194</v>
      </c>
      <c r="AU408" s="238" t="s">
        <v>85</v>
      </c>
      <c r="AY408" s="18" t="s">
        <v>192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83</v>
      </c>
      <c r="BK408" s="239">
        <f>ROUND(I408*H408,2)</f>
        <v>0</v>
      </c>
      <c r="BL408" s="18" t="s">
        <v>199</v>
      </c>
      <c r="BM408" s="238" t="s">
        <v>536</v>
      </c>
    </row>
    <row r="409" s="16" customFormat="1">
      <c r="A409" s="16"/>
      <c r="B409" s="274"/>
      <c r="C409" s="275"/>
      <c r="D409" s="242" t="s">
        <v>201</v>
      </c>
      <c r="E409" s="276" t="s">
        <v>1</v>
      </c>
      <c r="F409" s="277" t="s">
        <v>430</v>
      </c>
      <c r="G409" s="275"/>
      <c r="H409" s="276" t="s">
        <v>1</v>
      </c>
      <c r="I409" s="278"/>
      <c r="J409" s="275"/>
      <c r="K409" s="275"/>
      <c r="L409" s="279"/>
      <c r="M409" s="280"/>
      <c r="N409" s="281"/>
      <c r="O409" s="281"/>
      <c r="P409" s="281"/>
      <c r="Q409" s="281"/>
      <c r="R409" s="281"/>
      <c r="S409" s="281"/>
      <c r="T409" s="282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83" t="s">
        <v>201</v>
      </c>
      <c r="AU409" s="283" t="s">
        <v>85</v>
      </c>
      <c r="AV409" s="16" t="s">
        <v>83</v>
      </c>
      <c r="AW409" s="16" t="s">
        <v>32</v>
      </c>
      <c r="AX409" s="16" t="s">
        <v>75</v>
      </c>
      <c r="AY409" s="283" t="s">
        <v>192</v>
      </c>
    </row>
    <row r="410" s="13" customFormat="1">
      <c r="A410" s="13"/>
      <c r="B410" s="240"/>
      <c r="C410" s="241"/>
      <c r="D410" s="242" t="s">
        <v>201</v>
      </c>
      <c r="E410" s="243" t="s">
        <v>1</v>
      </c>
      <c r="F410" s="244" t="s">
        <v>537</v>
      </c>
      <c r="G410" s="241"/>
      <c r="H410" s="245">
        <v>1</v>
      </c>
      <c r="I410" s="246"/>
      <c r="J410" s="241"/>
      <c r="K410" s="241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201</v>
      </c>
      <c r="AU410" s="251" t="s">
        <v>85</v>
      </c>
      <c r="AV410" s="13" t="s">
        <v>85</v>
      </c>
      <c r="AW410" s="13" t="s">
        <v>32</v>
      </c>
      <c r="AX410" s="13" t="s">
        <v>75</v>
      </c>
      <c r="AY410" s="251" t="s">
        <v>192</v>
      </c>
    </row>
    <row r="411" s="14" customFormat="1">
      <c r="A411" s="14"/>
      <c r="B411" s="252"/>
      <c r="C411" s="253"/>
      <c r="D411" s="242" t="s">
        <v>201</v>
      </c>
      <c r="E411" s="254" t="s">
        <v>1</v>
      </c>
      <c r="F411" s="255" t="s">
        <v>204</v>
      </c>
      <c r="G411" s="253"/>
      <c r="H411" s="256">
        <v>1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201</v>
      </c>
      <c r="AU411" s="262" t="s">
        <v>85</v>
      </c>
      <c r="AV411" s="14" t="s">
        <v>199</v>
      </c>
      <c r="AW411" s="14" t="s">
        <v>32</v>
      </c>
      <c r="AX411" s="14" t="s">
        <v>83</v>
      </c>
      <c r="AY411" s="262" t="s">
        <v>192</v>
      </c>
    </row>
    <row r="412" s="2" customFormat="1" ht="21.75" customHeight="1">
      <c r="A412" s="39"/>
      <c r="B412" s="40"/>
      <c r="C412" s="227" t="s">
        <v>538</v>
      </c>
      <c r="D412" s="227" t="s">
        <v>194</v>
      </c>
      <c r="E412" s="228" t="s">
        <v>539</v>
      </c>
      <c r="F412" s="229" t="s">
        <v>540</v>
      </c>
      <c r="G412" s="230" t="s">
        <v>300</v>
      </c>
      <c r="H412" s="231">
        <v>3</v>
      </c>
      <c r="I412" s="232"/>
      <c r="J412" s="233">
        <f>ROUND(I412*H412,2)</f>
        <v>0</v>
      </c>
      <c r="K412" s="229" t="s">
        <v>198</v>
      </c>
      <c r="L412" s="45"/>
      <c r="M412" s="234" t="s">
        <v>1</v>
      </c>
      <c r="N412" s="235" t="s">
        <v>40</v>
      </c>
      <c r="O412" s="92"/>
      <c r="P412" s="236">
        <f>O412*H412</f>
        <v>0</v>
      </c>
      <c r="Q412" s="236">
        <v>0.081850000000000006</v>
      </c>
      <c r="R412" s="236">
        <f>Q412*H412</f>
        <v>0.24555000000000002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199</v>
      </c>
      <c r="AT412" s="238" t="s">
        <v>194</v>
      </c>
      <c r="AU412" s="238" t="s">
        <v>85</v>
      </c>
      <c r="AY412" s="18" t="s">
        <v>192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83</v>
      </c>
      <c r="BK412" s="239">
        <f>ROUND(I412*H412,2)</f>
        <v>0</v>
      </c>
      <c r="BL412" s="18" t="s">
        <v>199</v>
      </c>
      <c r="BM412" s="238" t="s">
        <v>541</v>
      </c>
    </row>
    <row r="413" s="16" customFormat="1">
      <c r="A413" s="16"/>
      <c r="B413" s="274"/>
      <c r="C413" s="275"/>
      <c r="D413" s="242" t="s">
        <v>201</v>
      </c>
      <c r="E413" s="276" t="s">
        <v>1</v>
      </c>
      <c r="F413" s="277" t="s">
        <v>430</v>
      </c>
      <c r="G413" s="275"/>
      <c r="H413" s="276" t="s">
        <v>1</v>
      </c>
      <c r="I413" s="278"/>
      <c r="J413" s="275"/>
      <c r="K413" s="275"/>
      <c r="L413" s="279"/>
      <c r="M413" s="280"/>
      <c r="N413" s="281"/>
      <c r="O413" s="281"/>
      <c r="P413" s="281"/>
      <c r="Q413" s="281"/>
      <c r="R413" s="281"/>
      <c r="S413" s="281"/>
      <c r="T413" s="282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83" t="s">
        <v>201</v>
      </c>
      <c r="AU413" s="283" t="s">
        <v>85</v>
      </c>
      <c r="AV413" s="16" t="s">
        <v>83</v>
      </c>
      <c r="AW413" s="16" t="s">
        <v>32</v>
      </c>
      <c r="AX413" s="16" t="s">
        <v>75</v>
      </c>
      <c r="AY413" s="283" t="s">
        <v>192</v>
      </c>
    </row>
    <row r="414" s="13" customFormat="1">
      <c r="A414" s="13"/>
      <c r="B414" s="240"/>
      <c r="C414" s="241"/>
      <c r="D414" s="242" t="s">
        <v>201</v>
      </c>
      <c r="E414" s="243" t="s">
        <v>1</v>
      </c>
      <c r="F414" s="244" t="s">
        <v>542</v>
      </c>
      <c r="G414" s="241"/>
      <c r="H414" s="245">
        <v>3</v>
      </c>
      <c r="I414" s="246"/>
      <c r="J414" s="241"/>
      <c r="K414" s="241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201</v>
      </c>
      <c r="AU414" s="251" t="s">
        <v>85</v>
      </c>
      <c r="AV414" s="13" t="s">
        <v>85</v>
      </c>
      <c r="AW414" s="13" t="s">
        <v>32</v>
      </c>
      <c r="AX414" s="13" t="s">
        <v>75</v>
      </c>
      <c r="AY414" s="251" t="s">
        <v>192</v>
      </c>
    </row>
    <row r="415" s="14" customFormat="1">
      <c r="A415" s="14"/>
      <c r="B415" s="252"/>
      <c r="C415" s="253"/>
      <c r="D415" s="242" t="s">
        <v>201</v>
      </c>
      <c r="E415" s="254" t="s">
        <v>1</v>
      </c>
      <c r="F415" s="255" t="s">
        <v>204</v>
      </c>
      <c r="G415" s="253"/>
      <c r="H415" s="256">
        <v>3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2" t="s">
        <v>201</v>
      </c>
      <c r="AU415" s="262" t="s">
        <v>85</v>
      </c>
      <c r="AV415" s="14" t="s">
        <v>199</v>
      </c>
      <c r="AW415" s="14" t="s">
        <v>32</v>
      </c>
      <c r="AX415" s="14" t="s">
        <v>83</v>
      </c>
      <c r="AY415" s="262" t="s">
        <v>192</v>
      </c>
    </row>
    <row r="416" s="2" customFormat="1" ht="21.75" customHeight="1">
      <c r="A416" s="39"/>
      <c r="B416" s="40"/>
      <c r="C416" s="227" t="s">
        <v>543</v>
      </c>
      <c r="D416" s="227" t="s">
        <v>194</v>
      </c>
      <c r="E416" s="228" t="s">
        <v>544</v>
      </c>
      <c r="F416" s="229" t="s">
        <v>545</v>
      </c>
      <c r="G416" s="230" t="s">
        <v>300</v>
      </c>
      <c r="H416" s="231">
        <v>3</v>
      </c>
      <c r="I416" s="232"/>
      <c r="J416" s="233">
        <f>ROUND(I416*H416,2)</f>
        <v>0</v>
      </c>
      <c r="K416" s="229" t="s">
        <v>198</v>
      </c>
      <c r="L416" s="45"/>
      <c r="M416" s="234" t="s">
        <v>1</v>
      </c>
      <c r="N416" s="235" t="s">
        <v>40</v>
      </c>
      <c r="O416" s="92"/>
      <c r="P416" s="236">
        <f>O416*H416</f>
        <v>0</v>
      </c>
      <c r="Q416" s="236">
        <v>0.10904999999999999</v>
      </c>
      <c r="R416" s="236">
        <f>Q416*H416</f>
        <v>0.32715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199</v>
      </c>
      <c r="AT416" s="238" t="s">
        <v>194</v>
      </c>
      <c r="AU416" s="238" t="s">
        <v>85</v>
      </c>
      <c r="AY416" s="18" t="s">
        <v>192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83</v>
      </c>
      <c r="BK416" s="239">
        <f>ROUND(I416*H416,2)</f>
        <v>0</v>
      </c>
      <c r="BL416" s="18" t="s">
        <v>199</v>
      </c>
      <c r="BM416" s="238" t="s">
        <v>546</v>
      </c>
    </row>
    <row r="417" s="16" customFormat="1">
      <c r="A417" s="16"/>
      <c r="B417" s="274"/>
      <c r="C417" s="275"/>
      <c r="D417" s="242" t="s">
        <v>201</v>
      </c>
      <c r="E417" s="276" t="s">
        <v>1</v>
      </c>
      <c r="F417" s="277" t="s">
        <v>430</v>
      </c>
      <c r="G417" s="275"/>
      <c r="H417" s="276" t="s">
        <v>1</v>
      </c>
      <c r="I417" s="278"/>
      <c r="J417" s="275"/>
      <c r="K417" s="275"/>
      <c r="L417" s="279"/>
      <c r="M417" s="280"/>
      <c r="N417" s="281"/>
      <c r="O417" s="281"/>
      <c r="P417" s="281"/>
      <c r="Q417" s="281"/>
      <c r="R417" s="281"/>
      <c r="S417" s="281"/>
      <c r="T417" s="282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83" t="s">
        <v>201</v>
      </c>
      <c r="AU417" s="283" t="s">
        <v>85</v>
      </c>
      <c r="AV417" s="16" t="s">
        <v>83</v>
      </c>
      <c r="AW417" s="16" t="s">
        <v>32</v>
      </c>
      <c r="AX417" s="16" t="s">
        <v>75</v>
      </c>
      <c r="AY417" s="283" t="s">
        <v>192</v>
      </c>
    </row>
    <row r="418" s="13" customFormat="1">
      <c r="A418" s="13"/>
      <c r="B418" s="240"/>
      <c r="C418" s="241"/>
      <c r="D418" s="242" t="s">
        <v>201</v>
      </c>
      <c r="E418" s="243" t="s">
        <v>1</v>
      </c>
      <c r="F418" s="244" t="s">
        <v>547</v>
      </c>
      <c r="G418" s="241"/>
      <c r="H418" s="245">
        <v>3</v>
      </c>
      <c r="I418" s="246"/>
      <c r="J418" s="241"/>
      <c r="K418" s="241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201</v>
      </c>
      <c r="AU418" s="251" t="s">
        <v>85</v>
      </c>
      <c r="AV418" s="13" t="s">
        <v>85</v>
      </c>
      <c r="AW418" s="13" t="s">
        <v>32</v>
      </c>
      <c r="AX418" s="13" t="s">
        <v>75</v>
      </c>
      <c r="AY418" s="251" t="s">
        <v>192</v>
      </c>
    </row>
    <row r="419" s="14" customFormat="1">
      <c r="A419" s="14"/>
      <c r="B419" s="252"/>
      <c r="C419" s="253"/>
      <c r="D419" s="242" t="s">
        <v>201</v>
      </c>
      <c r="E419" s="254" t="s">
        <v>1</v>
      </c>
      <c r="F419" s="255" t="s">
        <v>204</v>
      </c>
      <c r="G419" s="253"/>
      <c r="H419" s="256">
        <v>3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2" t="s">
        <v>201</v>
      </c>
      <c r="AU419" s="262" t="s">
        <v>85</v>
      </c>
      <c r="AV419" s="14" t="s">
        <v>199</v>
      </c>
      <c r="AW419" s="14" t="s">
        <v>32</v>
      </c>
      <c r="AX419" s="14" t="s">
        <v>83</v>
      </c>
      <c r="AY419" s="262" t="s">
        <v>192</v>
      </c>
    </row>
    <row r="420" s="2" customFormat="1" ht="21.75" customHeight="1">
      <c r="A420" s="39"/>
      <c r="B420" s="40"/>
      <c r="C420" s="227" t="s">
        <v>548</v>
      </c>
      <c r="D420" s="227" t="s">
        <v>194</v>
      </c>
      <c r="E420" s="228" t="s">
        <v>549</v>
      </c>
      <c r="F420" s="229" t="s">
        <v>550</v>
      </c>
      <c r="G420" s="230" t="s">
        <v>300</v>
      </c>
      <c r="H420" s="231">
        <v>2</v>
      </c>
      <c r="I420" s="232"/>
      <c r="J420" s="233">
        <f>ROUND(I420*H420,2)</f>
        <v>0</v>
      </c>
      <c r="K420" s="229" t="s">
        <v>198</v>
      </c>
      <c r="L420" s="45"/>
      <c r="M420" s="234" t="s">
        <v>1</v>
      </c>
      <c r="N420" s="235" t="s">
        <v>40</v>
      </c>
      <c r="O420" s="92"/>
      <c r="P420" s="236">
        <f>O420*H420</f>
        <v>0</v>
      </c>
      <c r="Q420" s="236">
        <v>0.11805</v>
      </c>
      <c r="R420" s="236">
        <f>Q420*H420</f>
        <v>0.2361</v>
      </c>
      <c r="S420" s="236">
        <v>0</v>
      </c>
      <c r="T420" s="23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199</v>
      </c>
      <c r="AT420" s="238" t="s">
        <v>194</v>
      </c>
      <c r="AU420" s="238" t="s">
        <v>85</v>
      </c>
      <c r="AY420" s="18" t="s">
        <v>192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83</v>
      </c>
      <c r="BK420" s="239">
        <f>ROUND(I420*H420,2)</f>
        <v>0</v>
      </c>
      <c r="BL420" s="18" t="s">
        <v>199</v>
      </c>
      <c r="BM420" s="238" t="s">
        <v>551</v>
      </c>
    </row>
    <row r="421" s="2" customFormat="1">
      <c r="A421" s="39"/>
      <c r="B421" s="40"/>
      <c r="C421" s="41"/>
      <c r="D421" s="242" t="s">
        <v>552</v>
      </c>
      <c r="E421" s="41"/>
      <c r="F421" s="294" t="s">
        <v>553</v>
      </c>
      <c r="G421" s="41"/>
      <c r="H421" s="41"/>
      <c r="I421" s="295"/>
      <c r="J421" s="41"/>
      <c r="K421" s="41"/>
      <c r="L421" s="45"/>
      <c r="M421" s="296"/>
      <c r="N421" s="297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552</v>
      </c>
      <c r="AU421" s="18" t="s">
        <v>85</v>
      </c>
    </row>
    <row r="422" s="16" customFormat="1">
      <c r="A422" s="16"/>
      <c r="B422" s="274"/>
      <c r="C422" s="275"/>
      <c r="D422" s="242" t="s">
        <v>201</v>
      </c>
      <c r="E422" s="276" t="s">
        <v>1</v>
      </c>
      <c r="F422" s="277" t="s">
        <v>430</v>
      </c>
      <c r="G422" s="275"/>
      <c r="H422" s="276" t="s">
        <v>1</v>
      </c>
      <c r="I422" s="278"/>
      <c r="J422" s="275"/>
      <c r="K422" s="275"/>
      <c r="L422" s="279"/>
      <c r="M422" s="280"/>
      <c r="N422" s="281"/>
      <c r="O422" s="281"/>
      <c r="P422" s="281"/>
      <c r="Q422" s="281"/>
      <c r="R422" s="281"/>
      <c r="S422" s="281"/>
      <c r="T422" s="282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83" t="s">
        <v>201</v>
      </c>
      <c r="AU422" s="283" t="s">
        <v>85</v>
      </c>
      <c r="AV422" s="16" t="s">
        <v>83</v>
      </c>
      <c r="AW422" s="16" t="s">
        <v>32</v>
      </c>
      <c r="AX422" s="16" t="s">
        <v>75</v>
      </c>
      <c r="AY422" s="283" t="s">
        <v>192</v>
      </c>
    </row>
    <row r="423" s="13" customFormat="1">
      <c r="A423" s="13"/>
      <c r="B423" s="240"/>
      <c r="C423" s="241"/>
      <c r="D423" s="242" t="s">
        <v>201</v>
      </c>
      <c r="E423" s="243" t="s">
        <v>1</v>
      </c>
      <c r="F423" s="244" t="s">
        <v>554</v>
      </c>
      <c r="G423" s="241"/>
      <c r="H423" s="245">
        <v>2</v>
      </c>
      <c r="I423" s="246"/>
      <c r="J423" s="241"/>
      <c r="K423" s="241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201</v>
      </c>
      <c r="AU423" s="251" t="s">
        <v>85</v>
      </c>
      <c r="AV423" s="13" t="s">
        <v>85</v>
      </c>
      <c r="AW423" s="13" t="s">
        <v>32</v>
      </c>
      <c r="AX423" s="13" t="s">
        <v>75</v>
      </c>
      <c r="AY423" s="251" t="s">
        <v>192</v>
      </c>
    </row>
    <row r="424" s="14" customFormat="1">
      <c r="A424" s="14"/>
      <c r="B424" s="252"/>
      <c r="C424" s="253"/>
      <c r="D424" s="242" t="s">
        <v>201</v>
      </c>
      <c r="E424" s="254" t="s">
        <v>1</v>
      </c>
      <c r="F424" s="255" t="s">
        <v>204</v>
      </c>
      <c r="G424" s="253"/>
      <c r="H424" s="256">
        <v>2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201</v>
      </c>
      <c r="AU424" s="262" t="s">
        <v>85</v>
      </c>
      <c r="AV424" s="14" t="s">
        <v>199</v>
      </c>
      <c r="AW424" s="14" t="s">
        <v>32</v>
      </c>
      <c r="AX424" s="14" t="s">
        <v>83</v>
      </c>
      <c r="AY424" s="262" t="s">
        <v>192</v>
      </c>
    </row>
    <row r="425" s="2" customFormat="1" ht="21.75" customHeight="1">
      <c r="A425" s="39"/>
      <c r="B425" s="40"/>
      <c r="C425" s="227" t="s">
        <v>555</v>
      </c>
      <c r="D425" s="227" t="s">
        <v>194</v>
      </c>
      <c r="E425" s="228" t="s">
        <v>556</v>
      </c>
      <c r="F425" s="229" t="s">
        <v>557</v>
      </c>
      <c r="G425" s="230" t="s">
        <v>300</v>
      </c>
      <c r="H425" s="231">
        <v>2</v>
      </c>
      <c r="I425" s="232"/>
      <c r="J425" s="233">
        <f>ROUND(I425*H425,2)</f>
        <v>0</v>
      </c>
      <c r="K425" s="229" t="s">
        <v>198</v>
      </c>
      <c r="L425" s="45"/>
      <c r="M425" s="234" t="s">
        <v>1</v>
      </c>
      <c r="N425" s="235" t="s">
        <v>40</v>
      </c>
      <c r="O425" s="92"/>
      <c r="P425" s="236">
        <f>O425*H425</f>
        <v>0</v>
      </c>
      <c r="Q425" s="236">
        <v>0.12705</v>
      </c>
      <c r="R425" s="236">
        <f>Q425*H425</f>
        <v>0.25409999999999999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199</v>
      </c>
      <c r="AT425" s="238" t="s">
        <v>194</v>
      </c>
      <c r="AU425" s="238" t="s">
        <v>85</v>
      </c>
      <c r="AY425" s="18" t="s">
        <v>192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83</v>
      </c>
      <c r="BK425" s="239">
        <f>ROUND(I425*H425,2)</f>
        <v>0</v>
      </c>
      <c r="BL425" s="18" t="s">
        <v>199</v>
      </c>
      <c r="BM425" s="238" t="s">
        <v>558</v>
      </c>
    </row>
    <row r="426" s="16" customFormat="1">
      <c r="A426" s="16"/>
      <c r="B426" s="274"/>
      <c r="C426" s="275"/>
      <c r="D426" s="242" t="s">
        <v>201</v>
      </c>
      <c r="E426" s="276" t="s">
        <v>1</v>
      </c>
      <c r="F426" s="277" t="s">
        <v>430</v>
      </c>
      <c r="G426" s="275"/>
      <c r="H426" s="276" t="s">
        <v>1</v>
      </c>
      <c r="I426" s="278"/>
      <c r="J426" s="275"/>
      <c r="K426" s="275"/>
      <c r="L426" s="279"/>
      <c r="M426" s="280"/>
      <c r="N426" s="281"/>
      <c r="O426" s="281"/>
      <c r="P426" s="281"/>
      <c r="Q426" s="281"/>
      <c r="R426" s="281"/>
      <c r="S426" s="281"/>
      <c r="T426" s="282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83" t="s">
        <v>201</v>
      </c>
      <c r="AU426" s="283" t="s">
        <v>85</v>
      </c>
      <c r="AV426" s="16" t="s">
        <v>83</v>
      </c>
      <c r="AW426" s="16" t="s">
        <v>32</v>
      </c>
      <c r="AX426" s="16" t="s">
        <v>75</v>
      </c>
      <c r="AY426" s="283" t="s">
        <v>192</v>
      </c>
    </row>
    <row r="427" s="13" customFormat="1">
      <c r="A427" s="13"/>
      <c r="B427" s="240"/>
      <c r="C427" s="241"/>
      <c r="D427" s="242" t="s">
        <v>201</v>
      </c>
      <c r="E427" s="243" t="s">
        <v>1</v>
      </c>
      <c r="F427" s="244" t="s">
        <v>559</v>
      </c>
      <c r="G427" s="241"/>
      <c r="H427" s="245">
        <v>2</v>
      </c>
      <c r="I427" s="246"/>
      <c r="J427" s="241"/>
      <c r="K427" s="241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201</v>
      </c>
      <c r="AU427" s="251" t="s">
        <v>85</v>
      </c>
      <c r="AV427" s="13" t="s">
        <v>85</v>
      </c>
      <c r="AW427" s="13" t="s">
        <v>32</v>
      </c>
      <c r="AX427" s="13" t="s">
        <v>75</v>
      </c>
      <c r="AY427" s="251" t="s">
        <v>192</v>
      </c>
    </row>
    <row r="428" s="14" customFormat="1">
      <c r="A428" s="14"/>
      <c r="B428" s="252"/>
      <c r="C428" s="253"/>
      <c r="D428" s="242" t="s">
        <v>201</v>
      </c>
      <c r="E428" s="254" t="s">
        <v>1</v>
      </c>
      <c r="F428" s="255" t="s">
        <v>204</v>
      </c>
      <c r="G428" s="253"/>
      <c r="H428" s="256">
        <v>2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2" t="s">
        <v>201</v>
      </c>
      <c r="AU428" s="262" t="s">
        <v>85</v>
      </c>
      <c r="AV428" s="14" t="s">
        <v>199</v>
      </c>
      <c r="AW428" s="14" t="s">
        <v>32</v>
      </c>
      <c r="AX428" s="14" t="s">
        <v>83</v>
      </c>
      <c r="AY428" s="262" t="s">
        <v>192</v>
      </c>
    </row>
    <row r="429" s="2" customFormat="1" ht="24.15" customHeight="1">
      <c r="A429" s="39"/>
      <c r="B429" s="40"/>
      <c r="C429" s="227" t="s">
        <v>560</v>
      </c>
      <c r="D429" s="227" t="s">
        <v>194</v>
      </c>
      <c r="E429" s="228" t="s">
        <v>561</v>
      </c>
      <c r="F429" s="229" t="s">
        <v>562</v>
      </c>
      <c r="G429" s="230" t="s">
        <v>197</v>
      </c>
      <c r="H429" s="231">
        <v>181.90199999999999</v>
      </c>
      <c r="I429" s="232"/>
      <c r="J429" s="233">
        <f>ROUND(I429*H429,2)</f>
        <v>0</v>
      </c>
      <c r="K429" s="229" t="s">
        <v>198</v>
      </c>
      <c r="L429" s="45"/>
      <c r="M429" s="234" t="s">
        <v>1</v>
      </c>
      <c r="N429" s="235" t="s">
        <v>40</v>
      </c>
      <c r="O429" s="92"/>
      <c r="P429" s="236">
        <f>O429*H429</f>
        <v>0</v>
      </c>
      <c r="Q429" s="236">
        <v>0.094479999999999995</v>
      </c>
      <c r="R429" s="236">
        <f>Q429*H429</f>
        <v>17.186100959999997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199</v>
      </c>
      <c r="AT429" s="238" t="s">
        <v>194</v>
      </c>
      <c r="AU429" s="238" t="s">
        <v>85</v>
      </c>
      <c r="AY429" s="18" t="s">
        <v>192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83</v>
      </c>
      <c r="BK429" s="239">
        <f>ROUND(I429*H429,2)</f>
        <v>0</v>
      </c>
      <c r="BL429" s="18" t="s">
        <v>199</v>
      </c>
      <c r="BM429" s="238" t="s">
        <v>563</v>
      </c>
    </row>
    <row r="430" s="16" customFormat="1">
      <c r="A430" s="16"/>
      <c r="B430" s="274"/>
      <c r="C430" s="275"/>
      <c r="D430" s="242" t="s">
        <v>201</v>
      </c>
      <c r="E430" s="276" t="s">
        <v>1</v>
      </c>
      <c r="F430" s="277" t="s">
        <v>430</v>
      </c>
      <c r="G430" s="275"/>
      <c r="H430" s="276" t="s">
        <v>1</v>
      </c>
      <c r="I430" s="278"/>
      <c r="J430" s="275"/>
      <c r="K430" s="275"/>
      <c r="L430" s="279"/>
      <c r="M430" s="280"/>
      <c r="N430" s="281"/>
      <c r="O430" s="281"/>
      <c r="P430" s="281"/>
      <c r="Q430" s="281"/>
      <c r="R430" s="281"/>
      <c r="S430" s="281"/>
      <c r="T430" s="282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3" t="s">
        <v>201</v>
      </c>
      <c r="AU430" s="283" t="s">
        <v>85</v>
      </c>
      <c r="AV430" s="16" t="s">
        <v>83</v>
      </c>
      <c r="AW430" s="16" t="s">
        <v>32</v>
      </c>
      <c r="AX430" s="16" t="s">
        <v>75</v>
      </c>
      <c r="AY430" s="283" t="s">
        <v>192</v>
      </c>
    </row>
    <row r="431" s="13" customFormat="1">
      <c r="A431" s="13"/>
      <c r="B431" s="240"/>
      <c r="C431" s="241"/>
      <c r="D431" s="242" t="s">
        <v>201</v>
      </c>
      <c r="E431" s="243" t="s">
        <v>1</v>
      </c>
      <c r="F431" s="244" t="s">
        <v>564</v>
      </c>
      <c r="G431" s="241"/>
      <c r="H431" s="245">
        <v>208.15199999999999</v>
      </c>
      <c r="I431" s="246"/>
      <c r="J431" s="241"/>
      <c r="K431" s="241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201</v>
      </c>
      <c r="AU431" s="251" t="s">
        <v>85</v>
      </c>
      <c r="AV431" s="13" t="s">
        <v>85</v>
      </c>
      <c r="AW431" s="13" t="s">
        <v>32</v>
      </c>
      <c r="AX431" s="13" t="s">
        <v>75</v>
      </c>
      <c r="AY431" s="251" t="s">
        <v>192</v>
      </c>
    </row>
    <row r="432" s="15" customFormat="1">
      <c r="A432" s="15"/>
      <c r="B432" s="263"/>
      <c r="C432" s="264"/>
      <c r="D432" s="242" t="s">
        <v>201</v>
      </c>
      <c r="E432" s="265" t="s">
        <v>1</v>
      </c>
      <c r="F432" s="266" t="s">
        <v>211</v>
      </c>
      <c r="G432" s="264"/>
      <c r="H432" s="267">
        <v>208.15199999999999</v>
      </c>
      <c r="I432" s="268"/>
      <c r="J432" s="264"/>
      <c r="K432" s="264"/>
      <c r="L432" s="269"/>
      <c r="M432" s="270"/>
      <c r="N432" s="271"/>
      <c r="O432" s="271"/>
      <c r="P432" s="271"/>
      <c r="Q432" s="271"/>
      <c r="R432" s="271"/>
      <c r="S432" s="271"/>
      <c r="T432" s="27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3" t="s">
        <v>201</v>
      </c>
      <c r="AU432" s="273" t="s">
        <v>85</v>
      </c>
      <c r="AV432" s="15" t="s">
        <v>212</v>
      </c>
      <c r="AW432" s="15" t="s">
        <v>32</v>
      </c>
      <c r="AX432" s="15" t="s">
        <v>75</v>
      </c>
      <c r="AY432" s="273" t="s">
        <v>192</v>
      </c>
    </row>
    <row r="433" s="16" customFormat="1">
      <c r="A433" s="16"/>
      <c r="B433" s="274"/>
      <c r="C433" s="275"/>
      <c r="D433" s="242" t="s">
        <v>201</v>
      </c>
      <c r="E433" s="276" t="s">
        <v>1</v>
      </c>
      <c r="F433" s="277" t="s">
        <v>565</v>
      </c>
      <c r="G433" s="275"/>
      <c r="H433" s="276" t="s">
        <v>1</v>
      </c>
      <c r="I433" s="278"/>
      <c r="J433" s="275"/>
      <c r="K433" s="275"/>
      <c r="L433" s="279"/>
      <c r="M433" s="280"/>
      <c r="N433" s="281"/>
      <c r="O433" s="281"/>
      <c r="P433" s="281"/>
      <c r="Q433" s="281"/>
      <c r="R433" s="281"/>
      <c r="S433" s="281"/>
      <c r="T433" s="282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83" t="s">
        <v>201</v>
      </c>
      <c r="AU433" s="283" t="s">
        <v>85</v>
      </c>
      <c r="AV433" s="16" t="s">
        <v>83</v>
      </c>
      <c r="AW433" s="16" t="s">
        <v>32</v>
      </c>
      <c r="AX433" s="16" t="s">
        <v>75</v>
      </c>
      <c r="AY433" s="283" t="s">
        <v>192</v>
      </c>
    </row>
    <row r="434" s="13" customFormat="1">
      <c r="A434" s="13"/>
      <c r="B434" s="240"/>
      <c r="C434" s="241"/>
      <c r="D434" s="242" t="s">
        <v>201</v>
      </c>
      <c r="E434" s="243" t="s">
        <v>1</v>
      </c>
      <c r="F434" s="244" t="s">
        <v>566</v>
      </c>
      <c r="G434" s="241"/>
      <c r="H434" s="245">
        <v>-1.47</v>
      </c>
      <c r="I434" s="246"/>
      <c r="J434" s="241"/>
      <c r="K434" s="241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201</v>
      </c>
      <c r="AU434" s="251" t="s">
        <v>85</v>
      </c>
      <c r="AV434" s="13" t="s">
        <v>85</v>
      </c>
      <c r="AW434" s="13" t="s">
        <v>32</v>
      </c>
      <c r="AX434" s="13" t="s">
        <v>75</v>
      </c>
      <c r="AY434" s="251" t="s">
        <v>192</v>
      </c>
    </row>
    <row r="435" s="13" customFormat="1">
      <c r="A435" s="13"/>
      <c r="B435" s="240"/>
      <c r="C435" s="241"/>
      <c r="D435" s="242" t="s">
        <v>201</v>
      </c>
      <c r="E435" s="243" t="s">
        <v>1</v>
      </c>
      <c r="F435" s="244" t="s">
        <v>567</v>
      </c>
      <c r="G435" s="241"/>
      <c r="H435" s="245">
        <v>-1.6799999999999999</v>
      </c>
      <c r="I435" s="246"/>
      <c r="J435" s="241"/>
      <c r="K435" s="241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201</v>
      </c>
      <c r="AU435" s="251" t="s">
        <v>85</v>
      </c>
      <c r="AV435" s="13" t="s">
        <v>85</v>
      </c>
      <c r="AW435" s="13" t="s">
        <v>32</v>
      </c>
      <c r="AX435" s="13" t="s">
        <v>75</v>
      </c>
      <c r="AY435" s="251" t="s">
        <v>192</v>
      </c>
    </row>
    <row r="436" s="13" customFormat="1">
      <c r="A436" s="13"/>
      <c r="B436" s="240"/>
      <c r="C436" s="241"/>
      <c r="D436" s="242" t="s">
        <v>201</v>
      </c>
      <c r="E436" s="243" t="s">
        <v>1</v>
      </c>
      <c r="F436" s="244" t="s">
        <v>568</v>
      </c>
      <c r="G436" s="241"/>
      <c r="H436" s="245">
        <v>-1.6799999999999999</v>
      </c>
      <c r="I436" s="246"/>
      <c r="J436" s="241"/>
      <c r="K436" s="241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201</v>
      </c>
      <c r="AU436" s="251" t="s">
        <v>85</v>
      </c>
      <c r="AV436" s="13" t="s">
        <v>85</v>
      </c>
      <c r="AW436" s="13" t="s">
        <v>32</v>
      </c>
      <c r="AX436" s="13" t="s">
        <v>75</v>
      </c>
      <c r="AY436" s="251" t="s">
        <v>192</v>
      </c>
    </row>
    <row r="437" s="13" customFormat="1">
      <c r="A437" s="13"/>
      <c r="B437" s="240"/>
      <c r="C437" s="241"/>
      <c r="D437" s="242" t="s">
        <v>201</v>
      </c>
      <c r="E437" s="243" t="s">
        <v>1</v>
      </c>
      <c r="F437" s="244" t="s">
        <v>569</v>
      </c>
      <c r="G437" s="241"/>
      <c r="H437" s="245">
        <v>-5.04</v>
      </c>
      <c r="I437" s="246"/>
      <c r="J437" s="241"/>
      <c r="K437" s="241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201</v>
      </c>
      <c r="AU437" s="251" t="s">
        <v>85</v>
      </c>
      <c r="AV437" s="13" t="s">
        <v>85</v>
      </c>
      <c r="AW437" s="13" t="s">
        <v>32</v>
      </c>
      <c r="AX437" s="13" t="s">
        <v>75</v>
      </c>
      <c r="AY437" s="251" t="s">
        <v>192</v>
      </c>
    </row>
    <row r="438" s="13" customFormat="1">
      <c r="A438" s="13"/>
      <c r="B438" s="240"/>
      <c r="C438" s="241"/>
      <c r="D438" s="242" t="s">
        <v>201</v>
      </c>
      <c r="E438" s="243" t="s">
        <v>1</v>
      </c>
      <c r="F438" s="244" t="s">
        <v>570</v>
      </c>
      <c r="G438" s="241"/>
      <c r="H438" s="245">
        <v>-3.3599999999999999</v>
      </c>
      <c r="I438" s="246"/>
      <c r="J438" s="241"/>
      <c r="K438" s="241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201</v>
      </c>
      <c r="AU438" s="251" t="s">
        <v>85</v>
      </c>
      <c r="AV438" s="13" t="s">
        <v>85</v>
      </c>
      <c r="AW438" s="13" t="s">
        <v>32</v>
      </c>
      <c r="AX438" s="13" t="s">
        <v>75</v>
      </c>
      <c r="AY438" s="251" t="s">
        <v>192</v>
      </c>
    </row>
    <row r="439" s="13" customFormat="1">
      <c r="A439" s="13"/>
      <c r="B439" s="240"/>
      <c r="C439" s="241"/>
      <c r="D439" s="242" t="s">
        <v>201</v>
      </c>
      <c r="E439" s="243" t="s">
        <v>1</v>
      </c>
      <c r="F439" s="244" t="s">
        <v>571</v>
      </c>
      <c r="G439" s="241"/>
      <c r="H439" s="245">
        <v>-1.47</v>
      </c>
      <c r="I439" s="246"/>
      <c r="J439" s="241"/>
      <c r="K439" s="241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201</v>
      </c>
      <c r="AU439" s="251" t="s">
        <v>85</v>
      </c>
      <c r="AV439" s="13" t="s">
        <v>85</v>
      </c>
      <c r="AW439" s="13" t="s">
        <v>32</v>
      </c>
      <c r="AX439" s="13" t="s">
        <v>75</v>
      </c>
      <c r="AY439" s="251" t="s">
        <v>192</v>
      </c>
    </row>
    <row r="440" s="13" customFormat="1">
      <c r="A440" s="13"/>
      <c r="B440" s="240"/>
      <c r="C440" s="241"/>
      <c r="D440" s="242" t="s">
        <v>201</v>
      </c>
      <c r="E440" s="243" t="s">
        <v>1</v>
      </c>
      <c r="F440" s="244" t="s">
        <v>572</v>
      </c>
      <c r="G440" s="241"/>
      <c r="H440" s="245">
        <v>-1.47</v>
      </c>
      <c r="I440" s="246"/>
      <c r="J440" s="241"/>
      <c r="K440" s="241"/>
      <c r="L440" s="247"/>
      <c r="M440" s="248"/>
      <c r="N440" s="249"/>
      <c r="O440" s="249"/>
      <c r="P440" s="249"/>
      <c r="Q440" s="249"/>
      <c r="R440" s="249"/>
      <c r="S440" s="249"/>
      <c r="T440" s="25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1" t="s">
        <v>201</v>
      </c>
      <c r="AU440" s="251" t="s">
        <v>85</v>
      </c>
      <c r="AV440" s="13" t="s">
        <v>85</v>
      </c>
      <c r="AW440" s="13" t="s">
        <v>32</v>
      </c>
      <c r="AX440" s="13" t="s">
        <v>75</v>
      </c>
      <c r="AY440" s="251" t="s">
        <v>192</v>
      </c>
    </row>
    <row r="441" s="13" customFormat="1">
      <c r="A441" s="13"/>
      <c r="B441" s="240"/>
      <c r="C441" s="241"/>
      <c r="D441" s="242" t="s">
        <v>201</v>
      </c>
      <c r="E441" s="243" t="s">
        <v>1</v>
      </c>
      <c r="F441" s="244" t="s">
        <v>573</v>
      </c>
      <c r="G441" s="241"/>
      <c r="H441" s="245">
        <v>-1.6799999999999999</v>
      </c>
      <c r="I441" s="246"/>
      <c r="J441" s="241"/>
      <c r="K441" s="241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201</v>
      </c>
      <c r="AU441" s="251" t="s">
        <v>85</v>
      </c>
      <c r="AV441" s="13" t="s">
        <v>85</v>
      </c>
      <c r="AW441" s="13" t="s">
        <v>32</v>
      </c>
      <c r="AX441" s="13" t="s">
        <v>75</v>
      </c>
      <c r="AY441" s="251" t="s">
        <v>192</v>
      </c>
    </row>
    <row r="442" s="13" customFormat="1">
      <c r="A442" s="13"/>
      <c r="B442" s="240"/>
      <c r="C442" s="241"/>
      <c r="D442" s="242" t="s">
        <v>201</v>
      </c>
      <c r="E442" s="243" t="s">
        <v>1</v>
      </c>
      <c r="F442" s="244" t="s">
        <v>574</v>
      </c>
      <c r="G442" s="241"/>
      <c r="H442" s="245">
        <v>-1.47</v>
      </c>
      <c r="I442" s="246"/>
      <c r="J442" s="241"/>
      <c r="K442" s="241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201</v>
      </c>
      <c r="AU442" s="251" t="s">
        <v>85</v>
      </c>
      <c r="AV442" s="13" t="s">
        <v>85</v>
      </c>
      <c r="AW442" s="13" t="s">
        <v>32</v>
      </c>
      <c r="AX442" s="13" t="s">
        <v>75</v>
      </c>
      <c r="AY442" s="251" t="s">
        <v>192</v>
      </c>
    </row>
    <row r="443" s="13" customFormat="1">
      <c r="A443" s="13"/>
      <c r="B443" s="240"/>
      <c r="C443" s="241"/>
      <c r="D443" s="242" t="s">
        <v>201</v>
      </c>
      <c r="E443" s="243" t="s">
        <v>1</v>
      </c>
      <c r="F443" s="244" t="s">
        <v>575</v>
      </c>
      <c r="G443" s="241"/>
      <c r="H443" s="245">
        <v>-1.6799999999999999</v>
      </c>
      <c r="I443" s="246"/>
      <c r="J443" s="241"/>
      <c r="K443" s="241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201</v>
      </c>
      <c r="AU443" s="251" t="s">
        <v>85</v>
      </c>
      <c r="AV443" s="13" t="s">
        <v>85</v>
      </c>
      <c r="AW443" s="13" t="s">
        <v>32</v>
      </c>
      <c r="AX443" s="13" t="s">
        <v>75</v>
      </c>
      <c r="AY443" s="251" t="s">
        <v>192</v>
      </c>
    </row>
    <row r="444" s="13" customFormat="1">
      <c r="A444" s="13"/>
      <c r="B444" s="240"/>
      <c r="C444" s="241"/>
      <c r="D444" s="242" t="s">
        <v>201</v>
      </c>
      <c r="E444" s="243" t="s">
        <v>1</v>
      </c>
      <c r="F444" s="244" t="s">
        <v>576</v>
      </c>
      <c r="G444" s="241"/>
      <c r="H444" s="245">
        <v>-3.3599999999999999</v>
      </c>
      <c r="I444" s="246"/>
      <c r="J444" s="241"/>
      <c r="K444" s="241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201</v>
      </c>
      <c r="AU444" s="251" t="s">
        <v>85</v>
      </c>
      <c r="AV444" s="13" t="s">
        <v>85</v>
      </c>
      <c r="AW444" s="13" t="s">
        <v>32</v>
      </c>
      <c r="AX444" s="13" t="s">
        <v>75</v>
      </c>
      <c r="AY444" s="251" t="s">
        <v>192</v>
      </c>
    </row>
    <row r="445" s="13" customFormat="1">
      <c r="A445" s="13"/>
      <c r="B445" s="240"/>
      <c r="C445" s="241"/>
      <c r="D445" s="242" t="s">
        <v>201</v>
      </c>
      <c r="E445" s="243" t="s">
        <v>1</v>
      </c>
      <c r="F445" s="244" t="s">
        <v>577</v>
      </c>
      <c r="G445" s="241"/>
      <c r="H445" s="245">
        <v>-1.8899999999999999</v>
      </c>
      <c r="I445" s="246"/>
      <c r="J445" s="241"/>
      <c r="K445" s="241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201</v>
      </c>
      <c r="AU445" s="251" t="s">
        <v>85</v>
      </c>
      <c r="AV445" s="13" t="s">
        <v>85</v>
      </c>
      <c r="AW445" s="13" t="s">
        <v>32</v>
      </c>
      <c r="AX445" s="13" t="s">
        <v>75</v>
      </c>
      <c r="AY445" s="251" t="s">
        <v>192</v>
      </c>
    </row>
    <row r="446" s="15" customFormat="1">
      <c r="A446" s="15"/>
      <c r="B446" s="263"/>
      <c r="C446" s="264"/>
      <c r="D446" s="242" t="s">
        <v>201</v>
      </c>
      <c r="E446" s="265" t="s">
        <v>1</v>
      </c>
      <c r="F446" s="266" t="s">
        <v>211</v>
      </c>
      <c r="G446" s="264"/>
      <c r="H446" s="267">
        <v>-26.25</v>
      </c>
      <c r="I446" s="268"/>
      <c r="J446" s="264"/>
      <c r="K446" s="264"/>
      <c r="L446" s="269"/>
      <c r="M446" s="270"/>
      <c r="N446" s="271"/>
      <c r="O446" s="271"/>
      <c r="P446" s="271"/>
      <c r="Q446" s="271"/>
      <c r="R446" s="271"/>
      <c r="S446" s="271"/>
      <c r="T446" s="272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3" t="s">
        <v>201</v>
      </c>
      <c r="AU446" s="273" t="s">
        <v>85</v>
      </c>
      <c r="AV446" s="15" t="s">
        <v>212</v>
      </c>
      <c r="AW446" s="15" t="s">
        <v>32</v>
      </c>
      <c r="AX446" s="15" t="s">
        <v>75</v>
      </c>
      <c r="AY446" s="273" t="s">
        <v>192</v>
      </c>
    </row>
    <row r="447" s="14" customFormat="1">
      <c r="A447" s="14"/>
      <c r="B447" s="252"/>
      <c r="C447" s="253"/>
      <c r="D447" s="242" t="s">
        <v>201</v>
      </c>
      <c r="E447" s="254" t="s">
        <v>1</v>
      </c>
      <c r="F447" s="255" t="s">
        <v>204</v>
      </c>
      <c r="G447" s="253"/>
      <c r="H447" s="256">
        <v>181.90199999999999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2" t="s">
        <v>201</v>
      </c>
      <c r="AU447" s="262" t="s">
        <v>85</v>
      </c>
      <c r="AV447" s="14" t="s">
        <v>199</v>
      </c>
      <c r="AW447" s="14" t="s">
        <v>32</v>
      </c>
      <c r="AX447" s="14" t="s">
        <v>83</v>
      </c>
      <c r="AY447" s="262" t="s">
        <v>192</v>
      </c>
    </row>
    <row r="448" s="2" customFormat="1" ht="24.15" customHeight="1">
      <c r="A448" s="39"/>
      <c r="B448" s="40"/>
      <c r="C448" s="227" t="s">
        <v>578</v>
      </c>
      <c r="D448" s="227" t="s">
        <v>194</v>
      </c>
      <c r="E448" s="228" t="s">
        <v>579</v>
      </c>
      <c r="F448" s="229" t="s">
        <v>580</v>
      </c>
      <c r="G448" s="230" t="s">
        <v>197</v>
      </c>
      <c r="H448" s="231">
        <v>20.628</v>
      </c>
      <c r="I448" s="232"/>
      <c r="J448" s="233">
        <f>ROUND(I448*H448,2)</f>
        <v>0</v>
      </c>
      <c r="K448" s="229" t="s">
        <v>198</v>
      </c>
      <c r="L448" s="45"/>
      <c r="M448" s="234" t="s">
        <v>1</v>
      </c>
      <c r="N448" s="235" t="s">
        <v>40</v>
      </c>
      <c r="O448" s="92"/>
      <c r="P448" s="236">
        <f>O448*H448</f>
        <v>0</v>
      </c>
      <c r="Q448" s="236">
        <v>0.069980000000000001</v>
      </c>
      <c r="R448" s="236">
        <f>Q448*H448</f>
        <v>1.4435474400000001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199</v>
      </c>
      <c r="AT448" s="238" t="s">
        <v>194</v>
      </c>
      <c r="AU448" s="238" t="s">
        <v>85</v>
      </c>
      <c r="AY448" s="18" t="s">
        <v>192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83</v>
      </c>
      <c r="BK448" s="239">
        <f>ROUND(I448*H448,2)</f>
        <v>0</v>
      </c>
      <c r="BL448" s="18" t="s">
        <v>199</v>
      </c>
      <c r="BM448" s="238" t="s">
        <v>581</v>
      </c>
    </row>
    <row r="449" s="13" customFormat="1">
      <c r="A449" s="13"/>
      <c r="B449" s="240"/>
      <c r="C449" s="241"/>
      <c r="D449" s="242" t="s">
        <v>201</v>
      </c>
      <c r="E449" s="243" t="s">
        <v>1</v>
      </c>
      <c r="F449" s="244" t="s">
        <v>582</v>
      </c>
      <c r="G449" s="241"/>
      <c r="H449" s="245">
        <v>20.628</v>
      </c>
      <c r="I449" s="246"/>
      <c r="J449" s="241"/>
      <c r="K449" s="241"/>
      <c r="L449" s="247"/>
      <c r="M449" s="248"/>
      <c r="N449" s="249"/>
      <c r="O449" s="249"/>
      <c r="P449" s="249"/>
      <c r="Q449" s="249"/>
      <c r="R449" s="249"/>
      <c r="S449" s="249"/>
      <c r="T449" s="25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1" t="s">
        <v>201</v>
      </c>
      <c r="AU449" s="251" t="s">
        <v>85</v>
      </c>
      <c r="AV449" s="13" t="s">
        <v>85</v>
      </c>
      <c r="AW449" s="13" t="s">
        <v>32</v>
      </c>
      <c r="AX449" s="13" t="s">
        <v>83</v>
      </c>
      <c r="AY449" s="251" t="s">
        <v>192</v>
      </c>
    </row>
    <row r="450" s="2" customFormat="1" ht="24.15" customHeight="1">
      <c r="A450" s="39"/>
      <c r="B450" s="40"/>
      <c r="C450" s="227" t="s">
        <v>583</v>
      </c>
      <c r="D450" s="227" t="s">
        <v>194</v>
      </c>
      <c r="E450" s="228" t="s">
        <v>584</v>
      </c>
      <c r="F450" s="229" t="s">
        <v>585</v>
      </c>
      <c r="G450" s="230" t="s">
        <v>282</v>
      </c>
      <c r="H450" s="231">
        <v>135.08000000000001</v>
      </c>
      <c r="I450" s="232"/>
      <c r="J450" s="233">
        <f>ROUND(I450*H450,2)</f>
        <v>0</v>
      </c>
      <c r="K450" s="229" t="s">
        <v>198</v>
      </c>
      <c r="L450" s="45"/>
      <c r="M450" s="234" t="s">
        <v>1</v>
      </c>
      <c r="N450" s="235" t="s">
        <v>40</v>
      </c>
      <c r="O450" s="92"/>
      <c r="P450" s="236">
        <f>O450*H450</f>
        <v>0</v>
      </c>
      <c r="Q450" s="236">
        <v>0.00013999999999999999</v>
      </c>
      <c r="R450" s="236">
        <f>Q450*H450</f>
        <v>0.0189112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199</v>
      </c>
      <c r="AT450" s="238" t="s">
        <v>194</v>
      </c>
      <c r="AU450" s="238" t="s">
        <v>85</v>
      </c>
      <c r="AY450" s="18" t="s">
        <v>192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83</v>
      </c>
      <c r="BK450" s="239">
        <f>ROUND(I450*H450,2)</f>
        <v>0</v>
      </c>
      <c r="BL450" s="18" t="s">
        <v>199</v>
      </c>
      <c r="BM450" s="238" t="s">
        <v>586</v>
      </c>
    </row>
    <row r="451" s="16" customFormat="1">
      <c r="A451" s="16"/>
      <c r="B451" s="274"/>
      <c r="C451" s="275"/>
      <c r="D451" s="242" t="s">
        <v>201</v>
      </c>
      <c r="E451" s="276" t="s">
        <v>1</v>
      </c>
      <c r="F451" s="277" t="s">
        <v>587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83" t="s">
        <v>201</v>
      </c>
      <c r="AU451" s="283" t="s">
        <v>85</v>
      </c>
      <c r="AV451" s="16" t="s">
        <v>83</v>
      </c>
      <c r="AW451" s="16" t="s">
        <v>32</v>
      </c>
      <c r="AX451" s="16" t="s">
        <v>75</v>
      </c>
      <c r="AY451" s="283" t="s">
        <v>192</v>
      </c>
    </row>
    <row r="452" s="16" customFormat="1">
      <c r="A452" s="16"/>
      <c r="B452" s="274"/>
      <c r="C452" s="275"/>
      <c r="D452" s="242" t="s">
        <v>201</v>
      </c>
      <c r="E452" s="276" t="s">
        <v>1</v>
      </c>
      <c r="F452" s="277" t="s">
        <v>430</v>
      </c>
      <c r="G452" s="275"/>
      <c r="H452" s="276" t="s">
        <v>1</v>
      </c>
      <c r="I452" s="278"/>
      <c r="J452" s="275"/>
      <c r="K452" s="275"/>
      <c r="L452" s="279"/>
      <c r="M452" s="280"/>
      <c r="N452" s="281"/>
      <c r="O452" s="281"/>
      <c r="P452" s="281"/>
      <c r="Q452" s="281"/>
      <c r="R452" s="281"/>
      <c r="S452" s="281"/>
      <c r="T452" s="282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83" t="s">
        <v>201</v>
      </c>
      <c r="AU452" s="283" t="s">
        <v>85</v>
      </c>
      <c r="AV452" s="16" t="s">
        <v>83</v>
      </c>
      <c r="AW452" s="16" t="s">
        <v>32</v>
      </c>
      <c r="AX452" s="16" t="s">
        <v>75</v>
      </c>
      <c r="AY452" s="283" t="s">
        <v>192</v>
      </c>
    </row>
    <row r="453" s="13" customFormat="1">
      <c r="A453" s="13"/>
      <c r="B453" s="240"/>
      <c r="C453" s="241"/>
      <c r="D453" s="242" t="s">
        <v>201</v>
      </c>
      <c r="E453" s="243" t="s">
        <v>1</v>
      </c>
      <c r="F453" s="244" t="s">
        <v>588</v>
      </c>
      <c r="G453" s="241"/>
      <c r="H453" s="245">
        <v>99.319999999999993</v>
      </c>
      <c r="I453" s="246"/>
      <c r="J453" s="241"/>
      <c r="K453" s="241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201</v>
      </c>
      <c r="AU453" s="251" t="s">
        <v>85</v>
      </c>
      <c r="AV453" s="13" t="s">
        <v>85</v>
      </c>
      <c r="AW453" s="13" t="s">
        <v>32</v>
      </c>
      <c r="AX453" s="13" t="s">
        <v>75</v>
      </c>
      <c r="AY453" s="251" t="s">
        <v>192</v>
      </c>
    </row>
    <row r="454" s="13" customFormat="1">
      <c r="A454" s="13"/>
      <c r="B454" s="240"/>
      <c r="C454" s="241"/>
      <c r="D454" s="242" t="s">
        <v>201</v>
      </c>
      <c r="E454" s="243" t="s">
        <v>1</v>
      </c>
      <c r="F454" s="244" t="s">
        <v>589</v>
      </c>
      <c r="G454" s="241"/>
      <c r="H454" s="245">
        <v>7.6399999999999997</v>
      </c>
      <c r="I454" s="246"/>
      <c r="J454" s="241"/>
      <c r="K454" s="241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201</v>
      </c>
      <c r="AU454" s="251" t="s">
        <v>85</v>
      </c>
      <c r="AV454" s="13" t="s">
        <v>85</v>
      </c>
      <c r="AW454" s="13" t="s">
        <v>32</v>
      </c>
      <c r="AX454" s="13" t="s">
        <v>75</v>
      </c>
      <c r="AY454" s="251" t="s">
        <v>192</v>
      </c>
    </row>
    <row r="455" s="13" customFormat="1">
      <c r="A455" s="13"/>
      <c r="B455" s="240"/>
      <c r="C455" s="241"/>
      <c r="D455" s="242" t="s">
        <v>201</v>
      </c>
      <c r="E455" s="243" t="s">
        <v>1</v>
      </c>
      <c r="F455" s="244" t="s">
        <v>590</v>
      </c>
      <c r="G455" s="241"/>
      <c r="H455" s="245">
        <v>15.279999999999999</v>
      </c>
      <c r="I455" s="246"/>
      <c r="J455" s="241"/>
      <c r="K455" s="241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201</v>
      </c>
      <c r="AU455" s="251" t="s">
        <v>85</v>
      </c>
      <c r="AV455" s="13" t="s">
        <v>85</v>
      </c>
      <c r="AW455" s="13" t="s">
        <v>32</v>
      </c>
      <c r="AX455" s="13" t="s">
        <v>75</v>
      </c>
      <c r="AY455" s="251" t="s">
        <v>192</v>
      </c>
    </row>
    <row r="456" s="13" customFormat="1">
      <c r="A456" s="13"/>
      <c r="B456" s="240"/>
      <c r="C456" s="241"/>
      <c r="D456" s="242" t="s">
        <v>201</v>
      </c>
      <c r="E456" s="243" t="s">
        <v>1</v>
      </c>
      <c r="F456" s="244" t="s">
        <v>591</v>
      </c>
      <c r="G456" s="241"/>
      <c r="H456" s="245">
        <v>12.84</v>
      </c>
      <c r="I456" s="246"/>
      <c r="J456" s="241"/>
      <c r="K456" s="241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201</v>
      </c>
      <c r="AU456" s="251" t="s">
        <v>85</v>
      </c>
      <c r="AV456" s="13" t="s">
        <v>85</v>
      </c>
      <c r="AW456" s="13" t="s">
        <v>32</v>
      </c>
      <c r="AX456" s="13" t="s">
        <v>75</v>
      </c>
      <c r="AY456" s="251" t="s">
        <v>192</v>
      </c>
    </row>
    <row r="457" s="14" customFormat="1">
      <c r="A457" s="14"/>
      <c r="B457" s="252"/>
      <c r="C457" s="253"/>
      <c r="D457" s="242" t="s">
        <v>201</v>
      </c>
      <c r="E457" s="254" t="s">
        <v>1</v>
      </c>
      <c r="F457" s="255" t="s">
        <v>204</v>
      </c>
      <c r="G457" s="253"/>
      <c r="H457" s="256">
        <v>135.08000000000001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2" t="s">
        <v>201</v>
      </c>
      <c r="AU457" s="262" t="s">
        <v>85</v>
      </c>
      <c r="AV457" s="14" t="s">
        <v>199</v>
      </c>
      <c r="AW457" s="14" t="s">
        <v>32</v>
      </c>
      <c r="AX457" s="14" t="s">
        <v>83</v>
      </c>
      <c r="AY457" s="262" t="s">
        <v>192</v>
      </c>
    </row>
    <row r="458" s="2" customFormat="1" ht="16.5" customHeight="1">
      <c r="A458" s="39"/>
      <c r="B458" s="40"/>
      <c r="C458" s="227" t="s">
        <v>592</v>
      </c>
      <c r="D458" s="227" t="s">
        <v>194</v>
      </c>
      <c r="E458" s="228" t="s">
        <v>593</v>
      </c>
      <c r="F458" s="229" t="s">
        <v>594</v>
      </c>
      <c r="G458" s="230" t="s">
        <v>197</v>
      </c>
      <c r="H458" s="231">
        <v>6.3220000000000001</v>
      </c>
      <c r="I458" s="232"/>
      <c r="J458" s="233">
        <f>ROUND(I458*H458,2)</f>
        <v>0</v>
      </c>
      <c r="K458" s="229" t="s">
        <v>198</v>
      </c>
      <c r="L458" s="45"/>
      <c r="M458" s="234" t="s">
        <v>1</v>
      </c>
      <c r="N458" s="235" t="s">
        <v>40</v>
      </c>
      <c r="O458" s="92"/>
      <c r="P458" s="236">
        <f>O458*H458</f>
        <v>0</v>
      </c>
      <c r="Q458" s="236">
        <v>0.045670000000000002</v>
      </c>
      <c r="R458" s="236">
        <f>Q458*H458</f>
        <v>0.28872574000000001</v>
      </c>
      <c r="S458" s="236">
        <v>0</v>
      </c>
      <c r="T458" s="23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8" t="s">
        <v>199</v>
      </c>
      <c r="AT458" s="238" t="s">
        <v>194</v>
      </c>
      <c r="AU458" s="238" t="s">
        <v>85</v>
      </c>
      <c r="AY458" s="18" t="s">
        <v>192</v>
      </c>
      <c r="BE458" s="239">
        <f>IF(N458="základní",J458,0)</f>
        <v>0</v>
      </c>
      <c r="BF458" s="239">
        <f>IF(N458="snížená",J458,0)</f>
        <v>0</v>
      </c>
      <c r="BG458" s="239">
        <f>IF(N458="zákl. přenesená",J458,0)</f>
        <v>0</v>
      </c>
      <c r="BH458" s="239">
        <f>IF(N458="sníž. přenesená",J458,0)</f>
        <v>0</v>
      </c>
      <c r="BI458" s="239">
        <f>IF(N458="nulová",J458,0)</f>
        <v>0</v>
      </c>
      <c r="BJ458" s="18" t="s">
        <v>83</v>
      </c>
      <c r="BK458" s="239">
        <f>ROUND(I458*H458,2)</f>
        <v>0</v>
      </c>
      <c r="BL458" s="18" t="s">
        <v>199</v>
      </c>
      <c r="BM458" s="238" t="s">
        <v>595</v>
      </c>
    </row>
    <row r="459" s="13" customFormat="1">
      <c r="A459" s="13"/>
      <c r="B459" s="240"/>
      <c r="C459" s="241"/>
      <c r="D459" s="242" t="s">
        <v>201</v>
      </c>
      <c r="E459" s="243" t="s">
        <v>1</v>
      </c>
      <c r="F459" s="244" t="s">
        <v>596</v>
      </c>
      <c r="G459" s="241"/>
      <c r="H459" s="245">
        <v>2.516</v>
      </c>
      <c r="I459" s="246"/>
      <c r="J459" s="241"/>
      <c r="K459" s="241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201</v>
      </c>
      <c r="AU459" s="251" t="s">
        <v>85</v>
      </c>
      <c r="AV459" s="13" t="s">
        <v>85</v>
      </c>
      <c r="AW459" s="13" t="s">
        <v>32</v>
      </c>
      <c r="AX459" s="13" t="s">
        <v>75</v>
      </c>
      <c r="AY459" s="251" t="s">
        <v>192</v>
      </c>
    </row>
    <row r="460" s="13" customFormat="1">
      <c r="A460" s="13"/>
      <c r="B460" s="240"/>
      <c r="C460" s="241"/>
      <c r="D460" s="242" t="s">
        <v>201</v>
      </c>
      <c r="E460" s="243" t="s">
        <v>1</v>
      </c>
      <c r="F460" s="244" t="s">
        <v>597</v>
      </c>
      <c r="G460" s="241"/>
      <c r="H460" s="245">
        <v>3.806</v>
      </c>
      <c r="I460" s="246"/>
      <c r="J460" s="241"/>
      <c r="K460" s="241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201</v>
      </c>
      <c r="AU460" s="251" t="s">
        <v>85</v>
      </c>
      <c r="AV460" s="13" t="s">
        <v>85</v>
      </c>
      <c r="AW460" s="13" t="s">
        <v>32</v>
      </c>
      <c r="AX460" s="13" t="s">
        <v>75</v>
      </c>
      <c r="AY460" s="251" t="s">
        <v>192</v>
      </c>
    </row>
    <row r="461" s="14" customFormat="1">
      <c r="A461" s="14"/>
      <c r="B461" s="252"/>
      <c r="C461" s="253"/>
      <c r="D461" s="242" t="s">
        <v>201</v>
      </c>
      <c r="E461" s="254" t="s">
        <v>1</v>
      </c>
      <c r="F461" s="255" t="s">
        <v>204</v>
      </c>
      <c r="G461" s="253"/>
      <c r="H461" s="256">
        <v>6.3220000000000001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201</v>
      </c>
      <c r="AU461" s="262" t="s">
        <v>85</v>
      </c>
      <c r="AV461" s="14" t="s">
        <v>199</v>
      </c>
      <c r="AW461" s="14" t="s">
        <v>32</v>
      </c>
      <c r="AX461" s="14" t="s">
        <v>83</v>
      </c>
      <c r="AY461" s="262" t="s">
        <v>192</v>
      </c>
    </row>
    <row r="462" s="2" customFormat="1" ht="16.5" customHeight="1">
      <c r="A462" s="39"/>
      <c r="B462" s="40"/>
      <c r="C462" s="227" t="s">
        <v>598</v>
      </c>
      <c r="D462" s="227" t="s">
        <v>194</v>
      </c>
      <c r="E462" s="228" t="s">
        <v>599</v>
      </c>
      <c r="F462" s="229" t="s">
        <v>600</v>
      </c>
      <c r="G462" s="230" t="s">
        <v>197</v>
      </c>
      <c r="H462" s="231">
        <v>8.1940000000000008</v>
      </c>
      <c r="I462" s="232"/>
      <c r="J462" s="233">
        <f>ROUND(I462*H462,2)</f>
        <v>0</v>
      </c>
      <c r="K462" s="229" t="s">
        <v>198</v>
      </c>
      <c r="L462" s="45"/>
      <c r="M462" s="234" t="s">
        <v>1</v>
      </c>
      <c r="N462" s="235" t="s">
        <v>40</v>
      </c>
      <c r="O462" s="92"/>
      <c r="P462" s="236">
        <f>O462*H462</f>
        <v>0</v>
      </c>
      <c r="Q462" s="236">
        <v>0.083409999999999998</v>
      </c>
      <c r="R462" s="236">
        <f>Q462*H462</f>
        <v>0.68346154000000003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199</v>
      </c>
      <c r="AT462" s="238" t="s">
        <v>194</v>
      </c>
      <c r="AU462" s="238" t="s">
        <v>85</v>
      </c>
      <c r="AY462" s="18" t="s">
        <v>192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83</v>
      </c>
      <c r="BK462" s="239">
        <f>ROUND(I462*H462,2)</f>
        <v>0</v>
      </c>
      <c r="BL462" s="18" t="s">
        <v>199</v>
      </c>
      <c r="BM462" s="238" t="s">
        <v>601</v>
      </c>
    </row>
    <row r="463" s="16" customFormat="1">
      <c r="A463" s="16"/>
      <c r="B463" s="274"/>
      <c r="C463" s="275"/>
      <c r="D463" s="242" t="s">
        <v>201</v>
      </c>
      <c r="E463" s="276" t="s">
        <v>1</v>
      </c>
      <c r="F463" s="277" t="s">
        <v>602</v>
      </c>
      <c r="G463" s="275"/>
      <c r="H463" s="276" t="s">
        <v>1</v>
      </c>
      <c r="I463" s="278"/>
      <c r="J463" s="275"/>
      <c r="K463" s="275"/>
      <c r="L463" s="279"/>
      <c r="M463" s="280"/>
      <c r="N463" s="281"/>
      <c r="O463" s="281"/>
      <c r="P463" s="281"/>
      <c r="Q463" s="281"/>
      <c r="R463" s="281"/>
      <c r="S463" s="281"/>
      <c r="T463" s="282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83" t="s">
        <v>201</v>
      </c>
      <c r="AU463" s="283" t="s">
        <v>85</v>
      </c>
      <c r="AV463" s="16" t="s">
        <v>83</v>
      </c>
      <c r="AW463" s="16" t="s">
        <v>32</v>
      </c>
      <c r="AX463" s="16" t="s">
        <v>75</v>
      </c>
      <c r="AY463" s="283" t="s">
        <v>192</v>
      </c>
    </row>
    <row r="464" s="13" customFormat="1">
      <c r="A464" s="13"/>
      <c r="B464" s="240"/>
      <c r="C464" s="241"/>
      <c r="D464" s="242" t="s">
        <v>201</v>
      </c>
      <c r="E464" s="243" t="s">
        <v>1</v>
      </c>
      <c r="F464" s="244" t="s">
        <v>603</v>
      </c>
      <c r="G464" s="241"/>
      <c r="H464" s="245">
        <v>8.1940000000000008</v>
      </c>
      <c r="I464" s="246"/>
      <c r="J464" s="241"/>
      <c r="K464" s="241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201</v>
      </c>
      <c r="AU464" s="251" t="s">
        <v>85</v>
      </c>
      <c r="AV464" s="13" t="s">
        <v>85</v>
      </c>
      <c r="AW464" s="13" t="s">
        <v>32</v>
      </c>
      <c r="AX464" s="13" t="s">
        <v>75</v>
      </c>
      <c r="AY464" s="251" t="s">
        <v>192</v>
      </c>
    </row>
    <row r="465" s="14" customFormat="1">
      <c r="A465" s="14"/>
      <c r="B465" s="252"/>
      <c r="C465" s="253"/>
      <c r="D465" s="242" t="s">
        <v>201</v>
      </c>
      <c r="E465" s="254" t="s">
        <v>1</v>
      </c>
      <c r="F465" s="255" t="s">
        <v>204</v>
      </c>
      <c r="G465" s="253"/>
      <c r="H465" s="256">
        <v>8.1940000000000008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2" t="s">
        <v>201</v>
      </c>
      <c r="AU465" s="262" t="s">
        <v>85</v>
      </c>
      <c r="AV465" s="14" t="s">
        <v>199</v>
      </c>
      <c r="AW465" s="14" t="s">
        <v>32</v>
      </c>
      <c r="AX465" s="14" t="s">
        <v>83</v>
      </c>
      <c r="AY465" s="262" t="s">
        <v>192</v>
      </c>
    </row>
    <row r="466" s="12" customFormat="1" ht="22.8" customHeight="1">
      <c r="A466" s="12"/>
      <c r="B466" s="211"/>
      <c r="C466" s="212"/>
      <c r="D466" s="213" t="s">
        <v>74</v>
      </c>
      <c r="E466" s="225" t="s">
        <v>199</v>
      </c>
      <c r="F466" s="225" t="s">
        <v>604</v>
      </c>
      <c r="G466" s="212"/>
      <c r="H466" s="212"/>
      <c r="I466" s="215"/>
      <c r="J466" s="226">
        <f>BK466</f>
        <v>0</v>
      </c>
      <c r="K466" s="212"/>
      <c r="L466" s="217"/>
      <c r="M466" s="218"/>
      <c r="N466" s="219"/>
      <c r="O466" s="219"/>
      <c r="P466" s="220">
        <f>SUM(P467:P607)</f>
        <v>0</v>
      </c>
      <c r="Q466" s="219"/>
      <c r="R466" s="220">
        <f>SUM(R467:R607)</f>
        <v>129.64861671</v>
      </c>
      <c r="S466" s="219"/>
      <c r="T466" s="221">
        <f>SUM(T467:T607)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2" t="s">
        <v>83</v>
      </c>
      <c r="AT466" s="223" t="s">
        <v>74</v>
      </c>
      <c r="AU466" s="223" t="s">
        <v>83</v>
      </c>
      <c r="AY466" s="222" t="s">
        <v>192</v>
      </c>
      <c r="BK466" s="224">
        <f>SUM(BK467:BK607)</f>
        <v>0</v>
      </c>
    </row>
    <row r="467" s="2" customFormat="1" ht="24.15" customHeight="1">
      <c r="A467" s="39"/>
      <c r="B467" s="40"/>
      <c r="C467" s="227" t="s">
        <v>605</v>
      </c>
      <c r="D467" s="227" t="s">
        <v>194</v>
      </c>
      <c r="E467" s="228" t="s">
        <v>606</v>
      </c>
      <c r="F467" s="229" t="s">
        <v>607</v>
      </c>
      <c r="G467" s="230" t="s">
        <v>300</v>
      </c>
      <c r="H467" s="231">
        <v>6</v>
      </c>
      <c r="I467" s="232"/>
      <c r="J467" s="233">
        <f>ROUND(I467*H467,2)</f>
        <v>0</v>
      </c>
      <c r="K467" s="229" t="s">
        <v>198</v>
      </c>
      <c r="L467" s="45"/>
      <c r="M467" s="234" t="s">
        <v>1</v>
      </c>
      <c r="N467" s="235" t="s">
        <v>40</v>
      </c>
      <c r="O467" s="92"/>
      <c r="P467" s="236">
        <f>O467*H467</f>
        <v>0</v>
      </c>
      <c r="Q467" s="236">
        <v>0.087720000000000006</v>
      </c>
      <c r="R467" s="236">
        <f>Q467*H467</f>
        <v>0.52632000000000001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199</v>
      </c>
      <c r="AT467" s="238" t="s">
        <v>194</v>
      </c>
      <c r="AU467" s="238" t="s">
        <v>85</v>
      </c>
      <c r="AY467" s="18" t="s">
        <v>192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83</v>
      </c>
      <c r="BK467" s="239">
        <f>ROUND(I467*H467,2)</f>
        <v>0</v>
      </c>
      <c r="BL467" s="18" t="s">
        <v>199</v>
      </c>
      <c r="BM467" s="238" t="s">
        <v>608</v>
      </c>
    </row>
    <row r="468" s="16" customFormat="1">
      <c r="A468" s="16"/>
      <c r="B468" s="274"/>
      <c r="C468" s="275"/>
      <c r="D468" s="242" t="s">
        <v>201</v>
      </c>
      <c r="E468" s="276" t="s">
        <v>1</v>
      </c>
      <c r="F468" s="277" t="s">
        <v>609</v>
      </c>
      <c r="G468" s="275"/>
      <c r="H468" s="276" t="s">
        <v>1</v>
      </c>
      <c r="I468" s="278"/>
      <c r="J468" s="275"/>
      <c r="K468" s="275"/>
      <c r="L468" s="279"/>
      <c r="M468" s="280"/>
      <c r="N468" s="281"/>
      <c r="O468" s="281"/>
      <c r="P468" s="281"/>
      <c r="Q468" s="281"/>
      <c r="R468" s="281"/>
      <c r="S468" s="281"/>
      <c r="T468" s="282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83" t="s">
        <v>201</v>
      </c>
      <c r="AU468" s="283" t="s">
        <v>85</v>
      </c>
      <c r="AV468" s="16" t="s">
        <v>83</v>
      </c>
      <c r="AW468" s="16" t="s">
        <v>32</v>
      </c>
      <c r="AX468" s="16" t="s">
        <v>75</v>
      </c>
      <c r="AY468" s="283" t="s">
        <v>192</v>
      </c>
    </row>
    <row r="469" s="13" customFormat="1">
      <c r="A469" s="13"/>
      <c r="B469" s="240"/>
      <c r="C469" s="241"/>
      <c r="D469" s="242" t="s">
        <v>201</v>
      </c>
      <c r="E469" s="243" t="s">
        <v>1</v>
      </c>
      <c r="F469" s="244" t="s">
        <v>610</v>
      </c>
      <c r="G469" s="241"/>
      <c r="H469" s="245">
        <v>3</v>
      </c>
      <c r="I469" s="246"/>
      <c r="J469" s="241"/>
      <c r="K469" s="241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201</v>
      </c>
      <c r="AU469" s="251" t="s">
        <v>85</v>
      </c>
      <c r="AV469" s="13" t="s">
        <v>85</v>
      </c>
      <c r="AW469" s="13" t="s">
        <v>32</v>
      </c>
      <c r="AX469" s="13" t="s">
        <v>75</v>
      </c>
      <c r="AY469" s="251" t="s">
        <v>192</v>
      </c>
    </row>
    <row r="470" s="13" customFormat="1">
      <c r="A470" s="13"/>
      <c r="B470" s="240"/>
      <c r="C470" s="241"/>
      <c r="D470" s="242" t="s">
        <v>201</v>
      </c>
      <c r="E470" s="243" t="s">
        <v>1</v>
      </c>
      <c r="F470" s="244" t="s">
        <v>559</v>
      </c>
      <c r="G470" s="241"/>
      <c r="H470" s="245">
        <v>2</v>
      </c>
      <c r="I470" s="246"/>
      <c r="J470" s="241"/>
      <c r="K470" s="241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201</v>
      </c>
      <c r="AU470" s="251" t="s">
        <v>85</v>
      </c>
      <c r="AV470" s="13" t="s">
        <v>85</v>
      </c>
      <c r="AW470" s="13" t="s">
        <v>32</v>
      </c>
      <c r="AX470" s="13" t="s">
        <v>75</v>
      </c>
      <c r="AY470" s="251" t="s">
        <v>192</v>
      </c>
    </row>
    <row r="471" s="13" customFormat="1">
      <c r="A471" s="13"/>
      <c r="B471" s="240"/>
      <c r="C471" s="241"/>
      <c r="D471" s="242" t="s">
        <v>201</v>
      </c>
      <c r="E471" s="243" t="s">
        <v>1</v>
      </c>
      <c r="F471" s="244" t="s">
        <v>611</v>
      </c>
      <c r="G471" s="241"/>
      <c r="H471" s="245">
        <v>1</v>
      </c>
      <c r="I471" s="246"/>
      <c r="J471" s="241"/>
      <c r="K471" s="241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201</v>
      </c>
      <c r="AU471" s="251" t="s">
        <v>85</v>
      </c>
      <c r="AV471" s="13" t="s">
        <v>85</v>
      </c>
      <c r="AW471" s="13" t="s">
        <v>32</v>
      </c>
      <c r="AX471" s="13" t="s">
        <v>75</v>
      </c>
      <c r="AY471" s="251" t="s">
        <v>192</v>
      </c>
    </row>
    <row r="472" s="14" customFormat="1">
      <c r="A472" s="14"/>
      <c r="B472" s="252"/>
      <c r="C472" s="253"/>
      <c r="D472" s="242" t="s">
        <v>201</v>
      </c>
      <c r="E472" s="254" t="s">
        <v>1</v>
      </c>
      <c r="F472" s="255" t="s">
        <v>204</v>
      </c>
      <c r="G472" s="253"/>
      <c r="H472" s="256">
        <v>6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2" t="s">
        <v>201</v>
      </c>
      <c r="AU472" s="262" t="s">
        <v>85</v>
      </c>
      <c r="AV472" s="14" t="s">
        <v>199</v>
      </c>
      <c r="AW472" s="14" t="s">
        <v>32</v>
      </c>
      <c r="AX472" s="14" t="s">
        <v>83</v>
      </c>
      <c r="AY472" s="262" t="s">
        <v>192</v>
      </c>
    </row>
    <row r="473" s="2" customFormat="1" ht="33" customHeight="1">
      <c r="A473" s="39"/>
      <c r="B473" s="40"/>
      <c r="C473" s="227" t="s">
        <v>612</v>
      </c>
      <c r="D473" s="227" t="s">
        <v>194</v>
      </c>
      <c r="E473" s="228" t="s">
        <v>613</v>
      </c>
      <c r="F473" s="229" t="s">
        <v>614</v>
      </c>
      <c r="G473" s="230" t="s">
        <v>300</v>
      </c>
      <c r="H473" s="231">
        <v>8</v>
      </c>
      <c r="I473" s="232"/>
      <c r="J473" s="233">
        <f>ROUND(I473*H473,2)</f>
        <v>0</v>
      </c>
      <c r="K473" s="229" t="s">
        <v>198</v>
      </c>
      <c r="L473" s="45"/>
      <c r="M473" s="234" t="s">
        <v>1</v>
      </c>
      <c r="N473" s="235" t="s">
        <v>40</v>
      </c>
      <c r="O473" s="92"/>
      <c r="P473" s="236">
        <f>O473*H473</f>
        <v>0</v>
      </c>
      <c r="Q473" s="236">
        <v>0.12901000000000001</v>
      </c>
      <c r="R473" s="236">
        <f>Q473*H473</f>
        <v>1.0320800000000001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199</v>
      </c>
      <c r="AT473" s="238" t="s">
        <v>194</v>
      </c>
      <c r="AU473" s="238" t="s">
        <v>85</v>
      </c>
      <c r="AY473" s="18" t="s">
        <v>192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83</v>
      </c>
      <c r="BK473" s="239">
        <f>ROUND(I473*H473,2)</f>
        <v>0</v>
      </c>
      <c r="BL473" s="18" t="s">
        <v>199</v>
      </c>
      <c r="BM473" s="238" t="s">
        <v>615</v>
      </c>
    </row>
    <row r="474" s="16" customFormat="1">
      <c r="A474" s="16"/>
      <c r="B474" s="274"/>
      <c r="C474" s="275"/>
      <c r="D474" s="242" t="s">
        <v>201</v>
      </c>
      <c r="E474" s="276" t="s">
        <v>1</v>
      </c>
      <c r="F474" s="277" t="s">
        <v>609</v>
      </c>
      <c r="G474" s="275"/>
      <c r="H474" s="276" t="s">
        <v>1</v>
      </c>
      <c r="I474" s="278"/>
      <c r="J474" s="275"/>
      <c r="K474" s="275"/>
      <c r="L474" s="279"/>
      <c r="M474" s="280"/>
      <c r="N474" s="281"/>
      <c r="O474" s="281"/>
      <c r="P474" s="281"/>
      <c r="Q474" s="281"/>
      <c r="R474" s="281"/>
      <c r="S474" s="281"/>
      <c r="T474" s="282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3" t="s">
        <v>201</v>
      </c>
      <c r="AU474" s="283" t="s">
        <v>85</v>
      </c>
      <c r="AV474" s="16" t="s">
        <v>83</v>
      </c>
      <c r="AW474" s="16" t="s">
        <v>32</v>
      </c>
      <c r="AX474" s="16" t="s">
        <v>75</v>
      </c>
      <c r="AY474" s="283" t="s">
        <v>192</v>
      </c>
    </row>
    <row r="475" s="13" customFormat="1">
      <c r="A475" s="13"/>
      <c r="B475" s="240"/>
      <c r="C475" s="241"/>
      <c r="D475" s="242" t="s">
        <v>201</v>
      </c>
      <c r="E475" s="243" t="s">
        <v>1</v>
      </c>
      <c r="F475" s="244" t="s">
        <v>616</v>
      </c>
      <c r="G475" s="241"/>
      <c r="H475" s="245">
        <v>8</v>
      </c>
      <c r="I475" s="246"/>
      <c r="J475" s="241"/>
      <c r="K475" s="241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201</v>
      </c>
      <c r="AU475" s="251" t="s">
        <v>85</v>
      </c>
      <c r="AV475" s="13" t="s">
        <v>85</v>
      </c>
      <c r="AW475" s="13" t="s">
        <v>32</v>
      </c>
      <c r="AX475" s="13" t="s">
        <v>75</v>
      </c>
      <c r="AY475" s="251" t="s">
        <v>192</v>
      </c>
    </row>
    <row r="476" s="14" customFormat="1">
      <c r="A476" s="14"/>
      <c r="B476" s="252"/>
      <c r="C476" s="253"/>
      <c r="D476" s="242" t="s">
        <v>201</v>
      </c>
      <c r="E476" s="254" t="s">
        <v>1</v>
      </c>
      <c r="F476" s="255" t="s">
        <v>204</v>
      </c>
      <c r="G476" s="253"/>
      <c r="H476" s="256">
        <v>8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2" t="s">
        <v>201</v>
      </c>
      <c r="AU476" s="262" t="s">
        <v>85</v>
      </c>
      <c r="AV476" s="14" t="s">
        <v>199</v>
      </c>
      <c r="AW476" s="14" t="s">
        <v>32</v>
      </c>
      <c r="AX476" s="14" t="s">
        <v>83</v>
      </c>
      <c r="AY476" s="262" t="s">
        <v>192</v>
      </c>
    </row>
    <row r="477" s="2" customFormat="1" ht="24.15" customHeight="1">
      <c r="A477" s="39"/>
      <c r="B477" s="40"/>
      <c r="C477" s="227" t="s">
        <v>617</v>
      </c>
      <c r="D477" s="227" t="s">
        <v>194</v>
      </c>
      <c r="E477" s="228" t="s">
        <v>618</v>
      </c>
      <c r="F477" s="229" t="s">
        <v>619</v>
      </c>
      <c r="G477" s="230" t="s">
        <v>300</v>
      </c>
      <c r="H477" s="231">
        <v>17</v>
      </c>
      <c r="I477" s="232"/>
      <c r="J477" s="233">
        <f>ROUND(I477*H477,2)</f>
        <v>0</v>
      </c>
      <c r="K477" s="229" t="s">
        <v>198</v>
      </c>
      <c r="L477" s="45"/>
      <c r="M477" s="234" t="s">
        <v>1</v>
      </c>
      <c r="N477" s="235" t="s">
        <v>40</v>
      </c>
      <c r="O477" s="92"/>
      <c r="P477" s="236">
        <f>O477*H477</f>
        <v>0</v>
      </c>
      <c r="Q477" s="236">
        <v>0.18636</v>
      </c>
      <c r="R477" s="236">
        <f>Q477*H477</f>
        <v>3.16812</v>
      </c>
      <c r="S477" s="236">
        <v>0</v>
      </c>
      <c r="T477" s="23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8" t="s">
        <v>199</v>
      </c>
      <c r="AT477" s="238" t="s">
        <v>194</v>
      </c>
      <c r="AU477" s="238" t="s">
        <v>85</v>
      </c>
      <c r="AY477" s="18" t="s">
        <v>192</v>
      </c>
      <c r="BE477" s="239">
        <f>IF(N477="základní",J477,0)</f>
        <v>0</v>
      </c>
      <c r="BF477" s="239">
        <f>IF(N477="snížená",J477,0)</f>
        <v>0</v>
      </c>
      <c r="BG477" s="239">
        <f>IF(N477="zákl. přenesená",J477,0)</f>
        <v>0</v>
      </c>
      <c r="BH477" s="239">
        <f>IF(N477="sníž. přenesená",J477,0)</f>
        <v>0</v>
      </c>
      <c r="BI477" s="239">
        <f>IF(N477="nulová",J477,0)</f>
        <v>0</v>
      </c>
      <c r="BJ477" s="18" t="s">
        <v>83</v>
      </c>
      <c r="BK477" s="239">
        <f>ROUND(I477*H477,2)</f>
        <v>0</v>
      </c>
      <c r="BL477" s="18" t="s">
        <v>199</v>
      </c>
      <c r="BM477" s="238" t="s">
        <v>620</v>
      </c>
    </row>
    <row r="478" s="16" customFormat="1">
      <c r="A478" s="16"/>
      <c r="B478" s="274"/>
      <c r="C478" s="275"/>
      <c r="D478" s="242" t="s">
        <v>201</v>
      </c>
      <c r="E478" s="276" t="s">
        <v>1</v>
      </c>
      <c r="F478" s="277" t="s">
        <v>609</v>
      </c>
      <c r="G478" s="275"/>
      <c r="H478" s="276" t="s">
        <v>1</v>
      </c>
      <c r="I478" s="278"/>
      <c r="J478" s="275"/>
      <c r="K478" s="275"/>
      <c r="L478" s="279"/>
      <c r="M478" s="280"/>
      <c r="N478" s="281"/>
      <c r="O478" s="281"/>
      <c r="P478" s="281"/>
      <c r="Q478" s="281"/>
      <c r="R478" s="281"/>
      <c r="S478" s="281"/>
      <c r="T478" s="282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83" t="s">
        <v>201</v>
      </c>
      <c r="AU478" s="283" t="s">
        <v>85</v>
      </c>
      <c r="AV478" s="16" t="s">
        <v>83</v>
      </c>
      <c r="AW478" s="16" t="s">
        <v>32</v>
      </c>
      <c r="AX478" s="16" t="s">
        <v>75</v>
      </c>
      <c r="AY478" s="283" t="s">
        <v>192</v>
      </c>
    </row>
    <row r="479" s="13" customFormat="1">
      <c r="A479" s="13"/>
      <c r="B479" s="240"/>
      <c r="C479" s="241"/>
      <c r="D479" s="242" t="s">
        <v>201</v>
      </c>
      <c r="E479" s="243" t="s">
        <v>1</v>
      </c>
      <c r="F479" s="244" t="s">
        <v>621</v>
      </c>
      <c r="G479" s="241"/>
      <c r="H479" s="245">
        <v>16</v>
      </c>
      <c r="I479" s="246"/>
      <c r="J479" s="241"/>
      <c r="K479" s="241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201</v>
      </c>
      <c r="AU479" s="251" t="s">
        <v>85</v>
      </c>
      <c r="AV479" s="13" t="s">
        <v>85</v>
      </c>
      <c r="AW479" s="13" t="s">
        <v>32</v>
      </c>
      <c r="AX479" s="13" t="s">
        <v>75</v>
      </c>
      <c r="AY479" s="251" t="s">
        <v>192</v>
      </c>
    </row>
    <row r="480" s="13" customFormat="1">
      <c r="A480" s="13"/>
      <c r="B480" s="240"/>
      <c r="C480" s="241"/>
      <c r="D480" s="242" t="s">
        <v>201</v>
      </c>
      <c r="E480" s="243" t="s">
        <v>1</v>
      </c>
      <c r="F480" s="244" t="s">
        <v>622</v>
      </c>
      <c r="G480" s="241"/>
      <c r="H480" s="245">
        <v>1</v>
      </c>
      <c r="I480" s="246"/>
      <c r="J480" s="241"/>
      <c r="K480" s="241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201</v>
      </c>
      <c r="AU480" s="251" t="s">
        <v>85</v>
      </c>
      <c r="AV480" s="13" t="s">
        <v>85</v>
      </c>
      <c r="AW480" s="13" t="s">
        <v>32</v>
      </c>
      <c r="AX480" s="13" t="s">
        <v>75</v>
      </c>
      <c r="AY480" s="251" t="s">
        <v>192</v>
      </c>
    </row>
    <row r="481" s="14" customFormat="1">
      <c r="A481" s="14"/>
      <c r="B481" s="252"/>
      <c r="C481" s="253"/>
      <c r="D481" s="242" t="s">
        <v>201</v>
      </c>
      <c r="E481" s="254" t="s">
        <v>1</v>
      </c>
      <c r="F481" s="255" t="s">
        <v>204</v>
      </c>
      <c r="G481" s="253"/>
      <c r="H481" s="256">
        <v>17</v>
      </c>
      <c r="I481" s="257"/>
      <c r="J481" s="253"/>
      <c r="K481" s="253"/>
      <c r="L481" s="258"/>
      <c r="M481" s="259"/>
      <c r="N481" s="260"/>
      <c r="O481" s="260"/>
      <c r="P481" s="260"/>
      <c r="Q481" s="260"/>
      <c r="R481" s="260"/>
      <c r="S481" s="260"/>
      <c r="T481" s="26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2" t="s">
        <v>201</v>
      </c>
      <c r="AU481" s="262" t="s">
        <v>85</v>
      </c>
      <c r="AV481" s="14" t="s">
        <v>199</v>
      </c>
      <c r="AW481" s="14" t="s">
        <v>32</v>
      </c>
      <c r="AX481" s="14" t="s">
        <v>83</v>
      </c>
      <c r="AY481" s="262" t="s">
        <v>192</v>
      </c>
    </row>
    <row r="482" s="2" customFormat="1" ht="24.15" customHeight="1">
      <c r="A482" s="39"/>
      <c r="B482" s="40"/>
      <c r="C482" s="227" t="s">
        <v>623</v>
      </c>
      <c r="D482" s="227" t="s">
        <v>194</v>
      </c>
      <c r="E482" s="228" t="s">
        <v>624</v>
      </c>
      <c r="F482" s="229" t="s">
        <v>625</v>
      </c>
      <c r="G482" s="230" t="s">
        <v>300</v>
      </c>
      <c r="H482" s="231">
        <v>2</v>
      </c>
      <c r="I482" s="232"/>
      <c r="J482" s="233">
        <f>ROUND(I482*H482,2)</f>
        <v>0</v>
      </c>
      <c r="K482" s="229" t="s">
        <v>198</v>
      </c>
      <c r="L482" s="45"/>
      <c r="M482" s="234" t="s">
        <v>1</v>
      </c>
      <c r="N482" s="235" t="s">
        <v>40</v>
      </c>
      <c r="O482" s="92"/>
      <c r="P482" s="236">
        <f>O482*H482</f>
        <v>0</v>
      </c>
      <c r="Q482" s="236">
        <v>0.0068799999999999998</v>
      </c>
      <c r="R482" s="236">
        <f>Q482*H482</f>
        <v>0.01376</v>
      </c>
      <c r="S482" s="236">
        <v>0</v>
      </c>
      <c r="T482" s="23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8" t="s">
        <v>199</v>
      </c>
      <c r="AT482" s="238" t="s">
        <v>194</v>
      </c>
      <c r="AU482" s="238" t="s">
        <v>85</v>
      </c>
      <c r="AY482" s="18" t="s">
        <v>192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8" t="s">
        <v>83</v>
      </c>
      <c r="BK482" s="239">
        <f>ROUND(I482*H482,2)</f>
        <v>0</v>
      </c>
      <c r="BL482" s="18" t="s">
        <v>199</v>
      </c>
      <c r="BM482" s="238" t="s">
        <v>626</v>
      </c>
    </row>
    <row r="483" s="16" customFormat="1">
      <c r="A483" s="16"/>
      <c r="B483" s="274"/>
      <c r="C483" s="275"/>
      <c r="D483" s="242" t="s">
        <v>201</v>
      </c>
      <c r="E483" s="276" t="s">
        <v>1</v>
      </c>
      <c r="F483" s="277" t="s">
        <v>609</v>
      </c>
      <c r="G483" s="275"/>
      <c r="H483" s="276" t="s">
        <v>1</v>
      </c>
      <c r="I483" s="278"/>
      <c r="J483" s="275"/>
      <c r="K483" s="275"/>
      <c r="L483" s="279"/>
      <c r="M483" s="280"/>
      <c r="N483" s="281"/>
      <c r="O483" s="281"/>
      <c r="P483" s="281"/>
      <c r="Q483" s="281"/>
      <c r="R483" s="281"/>
      <c r="S483" s="281"/>
      <c r="T483" s="282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83" t="s">
        <v>201</v>
      </c>
      <c r="AU483" s="283" t="s">
        <v>85</v>
      </c>
      <c r="AV483" s="16" t="s">
        <v>83</v>
      </c>
      <c r="AW483" s="16" t="s">
        <v>32</v>
      </c>
      <c r="AX483" s="16" t="s">
        <v>75</v>
      </c>
      <c r="AY483" s="283" t="s">
        <v>192</v>
      </c>
    </row>
    <row r="484" s="13" customFormat="1">
      <c r="A484" s="13"/>
      <c r="B484" s="240"/>
      <c r="C484" s="241"/>
      <c r="D484" s="242" t="s">
        <v>201</v>
      </c>
      <c r="E484" s="243" t="s">
        <v>1</v>
      </c>
      <c r="F484" s="244" t="s">
        <v>627</v>
      </c>
      <c r="G484" s="241"/>
      <c r="H484" s="245">
        <v>1</v>
      </c>
      <c r="I484" s="246"/>
      <c r="J484" s="241"/>
      <c r="K484" s="241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201</v>
      </c>
      <c r="AU484" s="251" t="s">
        <v>85</v>
      </c>
      <c r="AV484" s="13" t="s">
        <v>85</v>
      </c>
      <c r="AW484" s="13" t="s">
        <v>32</v>
      </c>
      <c r="AX484" s="13" t="s">
        <v>75</v>
      </c>
      <c r="AY484" s="251" t="s">
        <v>192</v>
      </c>
    </row>
    <row r="485" s="13" customFormat="1">
      <c r="A485" s="13"/>
      <c r="B485" s="240"/>
      <c r="C485" s="241"/>
      <c r="D485" s="242" t="s">
        <v>201</v>
      </c>
      <c r="E485" s="243" t="s">
        <v>1</v>
      </c>
      <c r="F485" s="244" t="s">
        <v>537</v>
      </c>
      <c r="G485" s="241"/>
      <c r="H485" s="245">
        <v>1</v>
      </c>
      <c r="I485" s="246"/>
      <c r="J485" s="241"/>
      <c r="K485" s="241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201</v>
      </c>
      <c r="AU485" s="251" t="s">
        <v>85</v>
      </c>
      <c r="AV485" s="13" t="s">
        <v>85</v>
      </c>
      <c r="AW485" s="13" t="s">
        <v>32</v>
      </c>
      <c r="AX485" s="13" t="s">
        <v>75</v>
      </c>
      <c r="AY485" s="251" t="s">
        <v>192</v>
      </c>
    </row>
    <row r="486" s="14" customFormat="1">
      <c r="A486" s="14"/>
      <c r="B486" s="252"/>
      <c r="C486" s="253"/>
      <c r="D486" s="242" t="s">
        <v>201</v>
      </c>
      <c r="E486" s="254" t="s">
        <v>1</v>
      </c>
      <c r="F486" s="255" t="s">
        <v>204</v>
      </c>
      <c r="G486" s="253"/>
      <c r="H486" s="256">
        <v>2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2" t="s">
        <v>201</v>
      </c>
      <c r="AU486" s="262" t="s">
        <v>85</v>
      </c>
      <c r="AV486" s="14" t="s">
        <v>199</v>
      </c>
      <c r="AW486" s="14" t="s">
        <v>32</v>
      </c>
      <c r="AX486" s="14" t="s">
        <v>83</v>
      </c>
      <c r="AY486" s="262" t="s">
        <v>192</v>
      </c>
    </row>
    <row r="487" s="2" customFormat="1" ht="24.15" customHeight="1">
      <c r="A487" s="39"/>
      <c r="B487" s="40"/>
      <c r="C487" s="284" t="s">
        <v>628</v>
      </c>
      <c r="D487" s="284" t="s">
        <v>311</v>
      </c>
      <c r="E487" s="285" t="s">
        <v>629</v>
      </c>
      <c r="F487" s="286" t="s">
        <v>630</v>
      </c>
      <c r="G487" s="287" t="s">
        <v>282</v>
      </c>
      <c r="H487" s="288">
        <v>186.06</v>
      </c>
      <c r="I487" s="289"/>
      <c r="J487" s="290">
        <f>ROUND(I487*H487,2)</f>
        <v>0</v>
      </c>
      <c r="K487" s="286" t="s">
        <v>198</v>
      </c>
      <c r="L487" s="291"/>
      <c r="M487" s="292" t="s">
        <v>1</v>
      </c>
      <c r="N487" s="293" t="s">
        <v>40</v>
      </c>
      <c r="O487" s="92"/>
      <c r="P487" s="236">
        <f>O487*H487</f>
        <v>0</v>
      </c>
      <c r="Q487" s="236">
        <v>0.41299999999999998</v>
      </c>
      <c r="R487" s="236">
        <f>Q487*H487</f>
        <v>76.842779999999991</v>
      </c>
      <c r="S487" s="236">
        <v>0</v>
      </c>
      <c r="T487" s="23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8" t="s">
        <v>244</v>
      </c>
      <c r="AT487" s="238" t="s">
        <v>311</v>
      </c>
      <c r="AU487" s="238" t="s">
        <v>85</v>
      </c>
      <c r="AY487" s="18" t="s">
        <v>192</v>
      </c>
      <c r="BE487" s="239">
        <f>IF(N487="základní",J487,0)</f>
        <v>0</v>
      </c>
      <c r="BF487" s="239">
        <f>IF(N487="snížená",J487,0)</f>
        <v>0</v>
      </c>
      <c r="BG487" s="239">
        <f>IF(N487="zákl. přenesená",J487,0)</f>
        <v>0</v>
      </c>
      <c r="BH487" s="239">
        <f>IF(N487="sníž. přenesená",J487,0)</f>
        <v>0</v>
      </c>
      <c r="BI487" s="239">
        <f>IF(N487="nulová",J487,0)</f>
        <v>0</v>
      </c>
      <c r="BJ487" s="18" t="s">
        <v>83</v>
      </c>
      <c r="BK487" s="239">
        <f>ROUND(I487*H487,2)</f>
        <v>0</v>
      </c>
      <c r="BL487" s="18" t="s">
        <v>199</v>
      </c>
      <c r="BM487" s="238" t="s">
        <v>631</v>
      </c>
    </row>
    <row r="488" s="13" customFormat="1">
      <c r="A488" s="13"/>
      <c r="B488" s="240"/>
      <c r="C488" s="241"/>
      <c r="D488" s="242" t="s">
        <v>201</v>
      </c>
      <c r="E488" s="243" t="s">
        <v>1</v>
      </c>
      <c r="F488" s="244" t="s">
        <v>632</v>
      </c>
      <c r="G488" s="241"/>
      <c r="H488" s="245">
        <v>140.80000000000001</v>
      </c>
      <c r="I488" s="246"/>
      <c r="J488" s="241"/>
      <c r="K488" s="241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201</v>
      </c>
      <c r="AU488" s="251" t="s">
        <v>85</v>
      </c>
      <c r="AV488" s="13" t="s">
        <v>85</v>
      </c>
      <c r="AW488" s="13" t="s">
        <v>32</v>
      </c>
      <c r="AX488" s="13" t="s">
        <v>75</v>
      </c>
      <c r="AY488" s="251" t="s">
        <v>192</v>
      </c>
    </row>
    <row r="489" s="13" customFormat="1">
      <c r="A489" s="13"/>
      <c r="B489" s="240"/>
      <c r="C489" s="241"/>
      <c r="D489" s="242" t="s">
        <v>201</v>
      </c>
      <c r="E489" s="243" t="s">
        <v>1</v>
      </c>
      <c r="F489" s="244" t="s">
        <v>633</v>
      </c>
      <c r="G489" s="241"/>
      <c r="H489" s="245">
        <v>30.559999999999999</v>
      </c>
      <c r="I489" s="246"/>
      <c r="J489" s="241"/>
      <c r="K489" s="241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201</v>
      </c>
      <c r="AU489" s="251" t="s">
        <v>85</v>
      </c>
      <c r="AV489" s="13" t="s">
        <v>85</v>
      </c>
      <c r="AW489" s="13" t="s">
        <v>32</v>
      </c>
      <c r="AX489" s="13" t="s">
        <v>75</v>
      </c>
      <c r="AY489" s="251" t="s">
        <v>192</v>
      </c>
    </row>
    <row r="490" s="13" customFormat="1">
      <c r="A490" s="13"/>
      <c r="B490" s="240"/>
      <c r="C490" s="241"/>
      <c r="D490" s="242" t="s">
        <v>201</v>
      </c>
      <c r="E490" s="243" t="s">
        <v>1</v>
      </c>
      <c r="F490" s="244" t="s">
        <v>634</v>
      </c>
      <c r="G490" s="241"/>
      <c r="H490" s="245">
        <v>9.9000000000000004</v>
      </c>
      <c r="I490" s="246"/>
      <c r="J490" s="241"/>
      <c r="K490" s="241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201</v>
      </c>
      <c r="AU490" s="251" t="s">
        <v>85</v>
      </c>
      <c r="AV490" s="13" t="s">
        <v>85</v>
      </c>
      <c r="AW490" s="13" t="s">
        <v>32</v>
      </c>
      <c r="AX490" s="13" t="s">
        <v>75</v>
      </c>
      <c r="AY490" s="251" t="s">
        <v>192</v>
      </c>
    </row>
    <row r="491" s="13" customFormat="1">
      <c r="A491" s="13"/>
      <c r="B491" s="240"/>
      <c r="C491" s="241"/>
      <c r="D491" s="242" t="s">
        <v>201</v>
      </c>
      <c r="E491" s="243" t="s">
        <v>1</v>
      </c>
      <c r="F491" s="244" t="s">
        <v>635</v>
      </c>
      <c r="G491" s="241"/>
      <c r="H491" s="245">
        <v>4.7999999999999998</v>
      </c>
      <c r="I491" s="246"/>
      <c r="J491" s="241"/>
      <c r="K491" s="241"/>
      <c r="L491" s="247"/>
      <c r="M491" s="248"/>
      <c r="N491" s="249"/>
      <c r="O491" s="249"/>
      <c r="P491" s="249"/>
      <c r="Q491" s="249"/>
      <c r="R491" s="249"/>
      <c r="S491" s="249"/>
      <c r="T491" s="25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1" t="s">
        <v>201</v>
      </c>
      <c r="AU491" s="251" t="s">
        <v>85</v>
      </c>
      <c r="AV491" s="13" t="s">
        <v>85</v>
      </c>
      <c r="AW491" s="13" t="s">
        <v>32</v>
      </c>
      <c r="AX491" s="13" t="s">
        <v>75</v>
      </c>
      <c r="AY491" s="251" t="s">
        <v>192</v>
      </c>
    </row>
    <row r="492" s="14" customFormat="1">
      <c r="A492" s="14"/>
      <c r="B492" s="252"/>
      <c r="C492" s="253"/>
      <c r="D492" s="242" t="s">
        <v>201</v>
      </c>
      <c r="E492" s="254" t="s">
        <v>1</v>
      </c>
      <c r="F492" s="255" t="s">
        <v>204</v>
      </c>
      <c r="G492" s="253"/>
      <c r="H492" s="256">
        <v>186.06</v>
      </c>
      <c r="I492" s="257"/>
      <c r="J492" s="253"/>
      <c r="K492" s="253"/>
      <c r="L492" s="258"/>
      <c r="M492" s="259"/>
      <c r="N492" s="260"/>
      <c r="O492" s="260"/>
      <c r="P492" s="260"/>
      <c r="Q492" s="260"/>
      <c r="R492" s="260"/>
      <c r="S492" s="260"/>
      <c r="T492" s="26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2" t="s">
        <v>201</v>
      </c>
      <c r="AU492" s="262" t="s">
        <v>85</v>
      </c>
      <c r="AV492" s="14" t="s">
        <v>199</v>
      </c>
      <c r="AW492" s="14" t="s">
        <v>32</v>
      </c>
      <c r="AX492" s="14" t="s">
        <v>83</v>
      </c>
      <c r="AY492" s="262" t="s">
        <v>192</v>
      </c>
    </row>
    <row r="493" s="2" customFormat="1" ht="16.5" customHeight="1">
      <c r="A493" s="39"/>
      <c r="B493" s="40"/>
      <c r="C493" s="284" t="s">
        <v>636</v>
      </c>
      <c r="D493" s="284" t="s">
        <v>311</v>
      </c>
      <c r="E493" s="285" t="s">
        <v>637</v>
      </c>
      <c r="F493" s="286" t="s">
        <v>638</v>
      </c>
      <c r="G493" s="287" t="s">
        <v>282</v>
      </c>
      <c r="H493" s="288">
        <v>8.8000000000000007</v>
      </c>
      <c r="I493" s="289"/>
      <c r="J493" s="290">
        <f>ROUND(I493*H493,2)</f>
        <v>0</v>
      </c>
      <c r="K493" s="286" t="s">
        <v>301</v>
      </c>
      <c r="L493" s="291"/>
      <c r="M493" s="292" t="s">
        <v>1</v>
      </c>
      <c r="N493" s="293" t="s">
        <v>40</v>
      </c>
      <c r="O493" s="92"/>
      <c r="P493" s="236">
        <f>O493*H493</f>
        <v>0</v>
      </c>
      <c r="Q493" s="236">
        <v>0.41299999999999998</v>
      </c>
      <c r="R493" s="236">
        <f>Q493*H493</f>
        <v>3.6344000000000003</v>
      </c>
      <c r="S493" s="236">
        <v>0</v>
      </c>
      <c r="T493" s="23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8" t="s">
        <v>244</v>
      </c>
      <c r="AT493" s="238" t="s">
        <v>311</v>
      </c>
      <c r="AU493" s="238" t="s">
        <v>85</v>
      </c>
      <c r="AY493" s="18" t="s">
        <v>192</v>
      </c>
      <c r="BE493" s="239">
        <f>IF(N493="základní",J493,0)</f>
        <v>0</v>
      </c>
      <c r="BF493" s="239">
        <f>IF(N493="snížená",J493,0)</f>
        <v>0</v>
      </c>
      <c r="BG493" s="239">
        <f>IF(N493="zákl. přenesená",J493,0)</f>
        <v>0</v>
      </c>
      <c r="BH493" s="239">
        <f>IF(N493="sníž. přenesená",J493,0)</f>
        <v>0</v>
      </c>
      <c r="BI493" s="239">
        <f>IF(N493="nulová",J493,0)</f>
        <v>0</v>
      </c>
      <c r="BJ493" s="18" t="s">
        <v>83</v>
      </c>
      <c r="BK493" s="239">
        <f>ROUND(I493*H493,2)</f>
        <v>0</v>
      </c>
      <c r="BL493" s="18" t="s">
        <v>199</v>
      </c>
      <c r="BM493" s="238" t="s">
        <v>639</v>
      </c>
    </row>
    <row r="494" s="13" customFormat="1">
      <c r="A494" s="13"/>
      <c r="B494" s="240"/>
      <c r="C494" s="241"/>
      <c r="D494" s="242" t="s">
        <v>201</v>
      </c>
      <c r="E494" s="243" t="s">
        <v>1</v>
      </c>
      <c r="F494" s="244" t="s">
        <v>640</v>
      </c>
      <c r="G494" s="241"/>
      <c r="H494" s="245">
        <v>8.8000000000000007</v>
      </c>
      <c r="I494" s="246"/>
      <c r="J494" s="241"/>
      <c r="K494" s="241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201</v>
      </c>
      <c r="AU494" s="251" t="s">
        <v>85</v>
      </c>
      <c r="AV494" s="13" t="s">
        <v>85</v>
      </c>
      <c r="AW494" s="13" t="s">
        <v>32</v>
      </c>
      <c r="AX494" s="13" t="s">
        <v>83</v>
      </c>
      <c r="AY494" s="251" t="s">
        <v>192</v>
      </c>
    </row>
    <row r="495" s="2" customFormat="1" ht="16.5" customHeight="1">
      <c r="A495" s="39"/>
      <c r="B495" s="40"/>
      <c r="C495" s="284" t="s">
        <v>641</v>
      </c>
      <c r="D495" s="284" t="s">
        <v>311</v>
      </c>
      <c r="E495" s="285" t="s">
        <v>642</v>
      </c>
      <c r="F495" s="286" t="s">
        <v>643</v>
      </c>
      <c r="G495" s="287" t="s">
        <v>282</v>
      </c>
      <c r="H495" s="288">
        <v>3.2999999999999998</v>
      </c>
      <c r="I495" s="289"/>
      <c r="J495" s="290">
        <f>ROUND(I495*H495,2)</f>
        <v>0</v>
      </c>
      <c r="K495" s="286" t="s">
        <v>301</v>
      </c>
      <c r="L495" s="291"/>
      <c r="M495" s="292" t="s">
        <v>1</v>
      </c>
      <c r="N495" s="293" t="s">
        <v>40</v>
      </c>
      <c r="O495" s="92"/>
      <c r="P495" s="236">
        <f>O495*H495</f>
        <v>0</v>
      </c>
      <c r="Q495" s="236">
        <v>0.41299999999999998</v>
      </c>
      <c r="R495" s="236">
        <f>Q495*H495</f>
        <v>1.3628999999999998</v>
      </c>
      <c r="S495" s="236">
        <v>0</v>
      </c>
      <c r="T495" s="237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8" t="s">
        <v>244</v>
      </c>
      <c r="AT495" s="238" t="s">
        <v>311</v>
      </c>
      <c r="AU495" s="238" t="s">
        <v>85</v>
      </c>
      <c r="AY495" s="18" t="s">
        <v>192</v>
      </c>
      <c r="BE495" s="239">
        <f>IF(N495="základní",J495,0)</f>
        <v>0</v>
      </c>
      <c r="BF495" s="239">
        <f>IF(N495="snížená",J495,0)</f>
        <v>0</v>
      </c>
      <c r="BG495" s="239">
        <f>IF(N495="zákl. přenesená",J495,0)</f>
        <v>0</v>
      </c>
      <c r="BH495" s="239">
        <f>IF(N495="sníž. přenesená",J495,0)</f>
        <v>0</v>
      </c>
      <c r="BI495" s="239">
        <f>IF(N495="nulová",J495,0)</f>
        <v>0</v>
      </c>
      <c r="BJ495" s="18" t="s">
        <v>83</v>
      </c>
      <c r="BK495" s="239">
        <f>ROUND(I495*H495,2)</f>
        <v>0</v>
      </c>
      <c r="BL495" s="18" t="s">
        <v>199</v>
      </c>
      <c r="BM495" s="238" t="s">
        <v>644</v>
      </c>
    </row>
    <row r="496" s="13" customFormat="1">
      <c r="A496" s="13"/>
      <c r="B496" s="240"/>
      <c r="C496" s="241"/>
      <c r="D496" s="242" t="s">
        <v>201</v>
      </c>
      <c r="E496" s="243" t="s">
        <v>1</v>
      </c>
      <c r="F496" s="244" t="s">
        <v>645</v>
      </c>
      <c r="G496" s="241"/>
      <c r="H496" s="245">
        <v>3.2999999999999998</v>
      </c>
      <c r="I496" s="246"/>
      <c r="J496" s="241"/>
      <c r="K496" s="241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201</v>
      </c>
      <c r="AU496" s="251" t="s">
        <v>85</v>
      </c>
      <c r="AV496" s="13" t="s">
        <v>85</v>
      </c>
      <c r="AW496" s="13" t="s">
        <v>32</v>
      </c>
      <c r="AX496" s="13" t="s">
        <v>83</v>
      </c>
      <c r="AY496" s="251" t="s">
        <v>192</v>
      </c>
    </row>
    <row r="497" s="2" customFormat="1" ht="16.5" customHeight="1">
      <c r="A497" s="39"/>
      <c r="B497" s="40"/>
      <c r="C497" s="284" t="s">
        <v>646</v>
      </c>
      <c r="D497" s="284" t="s">
        <v>311</v>
      </c>
      <c r="E497" s="285" t="s">
        <v>647</v>
      </c>
      <c r="F497" s="286" t="s">
        <v>648</v>
      </c>
      <c r="G497" s="287" t="s">
        <v>282</v>
      </c>
      <c r="H497" s="288">
        <v>2.3999999999999999</v>
      </c>
      <c r="I497" s="289"/>
      <c r="J497" s="290">
        <f>ROUND(I497*H497,2)</f>
        <v>0</v>
      </c>
      <c r="K497" s="286" t="s">
        <v>301</v>
      </c>
      <c r="L497" s="291"/>
      <c r="M497" s="292" t="s">
        <v>1</v>
      </c>
      <c r="N497" s="293" t="s">
        <v>40</v>
      </c>
      <c r="O497" s="92"/>
      <c r="P497" s="236">
        <f>O497*H497</f>
        <v>0</v>
      </c>
      <c r="Q497" s="236">
        <v>0.41299999999999998</v>
      </c>
      <c r="R497" s="236">
        <f>Q497*H497</f>
        <v>0.99119999999999986</v>
      </c>
      <c r="S497" s="236">
        <v>0</v>
      </c>
      <c r="T497" s="23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8" t="s">
        <v>244</v>
      </c>
      <c r="AT497" s="238" t="s">
        <v>311</v>
      </c>
      <c r="AU497" s="238" t="s">
        <v>85</v>
      </c>
      <c r="AY497" s="18" t="s">
        <v>192</v>
      </c>
      <c r="BE497" s="239">
        <f>IF(N497="základní",J497,0)</f>
        <v>0</v>
      </c>
      <c r="BF497" s="239">
        <f>IF(N497="snížená",J497,0)</f>
        <v>0</v>
      </c>
      <c r="BG497" s="239">
        <f>IF(N497="zákl. přenesená",J497,0)</f>
        <v>0</v>
      </c>
      <c r="BH497" s="239">
        <f>IF(N497="sníž. přenesená",J497,0)</f>
        <v>0</v>
      </c>
      <c r="BI497" s="239">
        <f>IF(N497="nulová",J497,0)</f>
        <v>0</v>
      </c>
      <c r="BJ497" s="18" t="s">
        <v>83</v>
      </c>
      <c r="BK497" s="239">
        <f>ROUND(I497*H497,2)</f>
        <v>0</v>
      </c>
      <c r="BL497" s="18" t="s">
        <v>199</v>
      </c>
      <c r="BM497" s="238" t="s">
        <v>649</v>
      </c>
    </row>
    <row r="498" s="13" customFormat="1">
      <c r="A498" s="13"/>
      <c r="B498" s="240"/>
      <c r="C498" s="241"/>
      <c r="D498" s="242" t="s">
        <v>201</v>
      </c>
      <c r="E498" s="243" t="s">
        <v>1</v>
      </c>
      <c r="F498" s="244" t="s">
        <v>650</v>
      </c>
      <c r="G498" s="241"/>
      <c r="H498" s="245">
        <v>2.3999999999999999</v>
      </c>
      <c r="I498" s="246"/>
      <c r="J498" s="241"/>
      <c r="K498" s="241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201</v>
      </c>
      <c r="AU498" s="251" t="s">
        <v>85</v>
      </c>
      <c r="AV498" s="13" t="s">
        <v>85</v>
      </c>
      <c r="AW498" s="13" t="s">
        <v>32</v>
      </c>
      <c r="AX498" s="13" t="s">
        <v>83</v>
      </c>
      <c r="AY498" s="251" t="s">
        <v>192</v>
      </c>
    </row>
    <row r="499" s="2" customFormat="1" ht="16.5" customHeight="1">
      <c r="A499" s="39"/>
      <c r="B499" s="40"/>
      <c r="C499" s="227" t="s">
        <v>651</v>
      </c>
      <c r="D499" s="227" t="s">
        <v>194</v>
      </c>
      <c r="E499" s="228" t="s">
        <v>652</v>
      </c>
      <c r="F499" s="229" t="s">
        <v>653</v>
      </c>
      <c r="G499" s="230" t="s">
        <v>247</v>
      </c>
      <c r="H499" s="231">
        <v>0.088999999999999996</v>
      </c>
      <c r="I499" s="232"/>
      <c r="J499" s="233">
        <f>ROUND(I499*H499,2)</f>
        <v>0</v>
      </c>
      <c r="K499" s="229" t="s">
        <v>198</v>
      </c>
      <c r="L499" s="45"/>
      <c r="M499" s="234" t="s">
        <v>1</v>
      </c>
      <c r="N499" s="235" t="s">
        <v>40</v>
      </c>
      <c r="O499" s="92"/>
      <c r="P499" s="236">
        <f>O499*H499</f>
        <v>0</v>
      </c>
      <c r="Q499" s="236">
        <v>1.05555</v>
      </c>
      <c r="R499" s="236">
        <f>Q499*H499</f>
        <v>0.093943949999999998</v>
      </c>
      <c r="S499" s="236">
        <v>0</v>
      </c>
      <c r="T499" s="23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8" t="s">
        <v>199</v>
      </c>
      <c r="AT499" s="238" t="s">
        <v>194</v>
      </c>
      <c r="AU499" s="238" t="s">
        <v>85</v>
      </c>
      <c r="AY499" s="18" t="s">
        <v>192</v>
      </c>
      <c r="BE499" s="239">
        <f>IF(N499="základní",J499,0)</f>
        <v>0</v>
      </c>
      <c r="BF499" s="239">
        <f>IF(N499="snížená",J499,0)</f>
        <v>0</v>
      </c>
      <c r="BG499" s="239">
        <f>IF(N499="zákl. přenesená",J499,0)</f>
        <v>0</v>
      </c>
      <c r="BH499" s="239">
        <f>IF(N499="sníž. přenesená",J499,0)</f>
        <v>0</v>
      </c>
      <c r="BI499" s="239">
        <f>IF(N499="nulová",J499,0)</f>
        <v>0</v>
      </c>
      <c r="BJ499" s="18" t="s">
        <v>83</v>
      </c>
      <c r="BK499" s="239">
        <f>ROUND(I499*H499,2)</f>
        <v>0</v>
      </c>
      <c r="BL499" s="18" t="s">
        <v>199</v>
      </c>
      <c r="BM499" s="238" t="s">
        <v>654</v>
      </c>
    </row>
    <row r="500" s="16" customFormat="1">
      <c r="A500" s="16"/>
      <c r="B500" s="274"/>
      <c r="C500" s="275"/>
      <c r="D500" s="242" t="s">
        <v>201</v>
      </c>
      <c r="E500" s="276" t="s">
        <v>1</v>
      </c>
      <c r="F500" s="277" t="s">
        <v>655</v>
      </c>
      <c r="G500" s="275"/>
      <c r="H500" s="276" t="s">
        <v>1</v>
      </c>
      <c r="I500" s="278"/>
      <c r="J500" s="275"/>
      <c r="K500" s="275"/>
      <c r="L500" s="279"/>
      <c r="M500" s="280"/>
      <c r="N500" s="281"/>
      <c r="O500" s="281"/>
      <c r="P500" s="281"/>
      <c r="Q500" s="281"/>
      <c r="R500" s="281"/>
      <c r="S500" s="281"/>
      <c r="T500" s="282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83" t="s">
        <v>201</v>
      </c>
      <c r="AU500" s="283" t="s">
        <v>85</v>
      </c>
      <c r="AV500" s="16" t="s">
        <v>83</v>
      </c>
      <c r="AW500" s="16" t="s">
        <v>32</v>
      </c>
      <c r="AX500" s="16" t="s">
        <v>75</v>
      </c>
      <c r="AY500" s="283" t="s">
        <v>192</v>
      </c>
    </row>
    <row r="501" s="16" customFormat="1">
      <c r="A501" s="16"/>
      <c r="B501" s="274"/>
      <c r="C501" s="275"/>
      <c r="D501" s="242" t="s">
        <v>201</v>
      </c>
      <c r="E501" s="276" t="s">
        <v>1</v>
      </c>
      <c r="F501" s="277" t="s">
        <v>656</v>
      </c>
      <c r="G501" s="275"/>
      <c r="H501" s="276" t="s">
        <v>1</v>
      </c>
      <c r="I501" s="278"/>
      <c r="J501" s="275"/>
      <c r="K501" s="275"/>
      <c r="L501" s="279"/>
      <c r="M501" s="280"/>
      <c r="N501" s="281"/>
      <c r="O501" s="281"/>
      <c r="P501" s="281"/>
      <c r="Q501" s="281"/>
      <c r="R501" s="281"/>
      <c r="S501" s="281"/>
      <c r="T501" s="282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83" t="s">
        <v>201</v>
      </c>
      <c r="AU501" s="283" t="s">
        <v>85</v>
      </c>
      <c r="AV501" s="16" t="s">
        <v>83</v>
      </c>
      <c r="AW501" s="16" t="s">
        <v>32</v>
      </c>
      <c r="AX501" s="16" t="s">
        <v>75</v>
      </c>
      <c r="AY501" s="283" t="s">
        <v>192</v>
      </c>
    </row>
    <row r="502" s="13" customFormat="1">
      <c r="A502" s="13"/>
      <c r="B502" s="240"/>
      <c r="C502" s="241"/>
      <c r="D502" s="242" t="s">
        <v>201</v>
      </c>
      <c r="E502" s="243" t="s">
        <v>1</v>
      </c>
      <c r="F502" s="244" t="s">
        <v>657</v>
      </c>
      <c r="G502" s="241"/>
      <c r="H502" s="245">
        <v>0.056000000000000001</v>
      </c>
      <c r="I502" s="246"/>
      <c r="J502" s="241"/>
      <c r="K502" s="241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201</v>
      </c>
      <c r="AU502" s="251" t="s">
        <v>85</v>
      </c>
      <c r="AV502" s="13" t="s">
        <v>85</v>
      </c>
      <c r="AW502" s="13" t="s">
        <v>32</v>
      </c>
      <c r="AX502" s="13" t="s">
        <v>75</v>
      </c>
      <c r="AY502" s="251" t="s">
        <v>192</v>
      </c>
    </row>
    <row r="503" s="13" customFormat="1">
      <c r="A503" s="13"/>
      <c r="B503" s="240"/>
      <c r="C503" s="241"/>
      <c r="D503" s="242" t="s">
        <v>201</v>
      </c>
      <c r="E503" s="243" t="s">
        <v>1</v>
      </c>
      <c r="F503" s="244" t="s">
        <v>658</v>
      </c>
      <c r="G503" s="241"/>
      <c r="H503" s="245">
        <v>0.0030000000000000001</v>
      </c>
      <c r="I503" s="246"/>
      <c r="J503" s="241"/>
      <c r="K503" s="241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201</v>
      </c>
      <c r="AU503" s="251" t="s">
        <v>85</v>
      </c>
      <c r="AV503" s="13" t="s">
        <v>85</v>
      </c>
      <c r="AW503" s="13" t="s">
        <v>32</v>
      </c>
      <c r="AX503" s="13" t="s">
        <v>75</v>
      </c>
      <c r="AY503" s="251" t="s">
        <v>192</v>
      </c>
    </row>
    <row r="504" s="13" customFormat="1">
      <c r="A504" s="13"/>
      <c r="B504" s="240"/>
      <c r="C504" s="241"/>
      <c r="D504" s="242" t="s">
        <v>201</v>
      </c>
      <c r="E504" s="243" t="s">
        <v>1</v>
      </c>
      <c r="F504" s="244" t="s">
        <v>659</v>
      </c>
      <c r="G504" s="241"/>
      <c r="H504" s="245">
        <v>0.0030000000000000001</v>
      </c>
      <c r="I504" s="246"/>
      <c r="J504" s="241"/>
      <c r="K504" s="241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201</v>
      </c>
      <c r="AU504" s="251" t="s">
        <v>85</v>
      </c>
      <c r="AV504" s="13" t="s">
        <v>85</v>
      </c>
      <c r="AW504" s="13" t="s">
        <v>32</v>
      </c>
      <c r="AX504" s="13" t="s">
        <v>75</v>
      </c>
      <c r="AY504" s="251" t="s">
        <v>192</v>
      </c>
    </row>
    <row r="505" s="13" customFormat="1">
      <c r="A505" s="13"/>
      <c r="B505" s="240"/>
      <c r="C505" s="241"/>
      <c r="D505" s="242" t="s">
        <v>201</v>
      </c>
      <c r="E505" s="243" t="s">
        <v>1</v>
      </c>
      <c r="F505" s="244" t="s">
        <v>660</v>
      </c>
      <c r="G505" s="241"/>
      <c r="H505" s="245">
        <v>0.0030000000000000001</v>
      </c>
      <c r="I505" s="246"/>
      <c r="J505" s="241"/>
      <c r="K505" s="241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201</v>
      </c>
      <c r="AU505" s="251" t="s">
        <v>85</v>
      </c>
      <c r="AV505" s="13" t="s">
        <v>85</v>
      </c>
      <c r="AW505" s="13" t="s">
        <v>32</v>
      </c>
      <c r="AX505" s="13" t="s">
        <v>75</v>
      </c>
      <c r="AY505" s="251" t="s">
        <v>192</v>
      </c>
    </row>
    <row r="506" s="13" customFormat="1">
      <c r="A506" s="13"/>
      <c r="B506" s="240"/>
      <c r="C506" s="241"/>
      <c r="D506" s="242" t="s">
        <v>201</v>
      </c>
      <c r="E506" s="243" t="s">
        <v>1</v>
      </c>
      <c r="F506" s="244" t="s">
        <v>661</v>
      </c>
      <c r="G506" s="241"/>
      <c r="H506" s="245">
        <v>0.0030000000000000001</v>
      </c>
      <c r="I506" s="246"/>
      <c r="J506" s="241"/>
      <c r="K506" s="241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201</v>
      </c>
      <c r="AU506" s="251" t="s">
        <v>85</v>
      </c>
      <c r="AV506" s="13" t="s">
        <v>85</v>
      </c>
      <c r="AW506" s="13" t="s">
        <v>32</v>
      </c>
      <c r="AX506" s="13" t="s">
        <v>75</v>
      </c>
      <c r="AY506" s="251" t="s">
        <v>192</v>
      </c>
    </row>
    <row r="507" s="13" customFormat="1">
      <c r="A507" s="13"/>
      <c r="B507" s="240"/>
      <c r="C507" s="241"/>
      <c r="D507" s="242" t="s">
        <v>201</v>
      </c>
      <c r="E507" s="243" t="s">
        <v>1</v>
      </c>
      <c r="F507" s="244" t="s">
        <v>662</v>
      </c>
      <c r="G507" s="241"/>
      <c r="H507" s="245">
        <v>0.0040000000000000001</v>
      </c>
      <c r="I507" s="246"/>
      <c r="J507" s="241"/>
      <c r="K507" s="241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201</v>
      </c>
      <c r="AU507" s="251" t="s">
        <v>85</v>
      </c>
      <c r="AV507" s="13" t="s">
        <v>85</v>
      </c>
      <c r="AW507" s="13" t="s">
        <v>32</v>
      </c>
      <c r="AX507" s="13" t="s">
        <v>75</v>
      </c>
      <c r="AY507" s="251" t="s">
        <v>192</v>
      </c>
    </row>
    <row r="508" s="13" customFormat="1">
      <c r="A508" s="13"/>
      <c r="B508" s="240"/>
      <c r="C508" s="241"/>
      <c r="D508" s="242" t="s">
        <v>201</v>
      </c>
      <c r="E508" s="243" t="s">
        <v>1</v>
      </c>
      <c r="F508" s="244" t="s">
        <v>663</v>
      </c>
      <c r="G508" s="241"/>
      <c r="H508" s="245">
        <v>0.001</v>
      </c>
      <c r="I508" s="246"/>
      <c r="J508" s="241"/>
      <c r="K508" s="241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201</v>
      </c>
      <c r="AU508" s="251" t="s">
        <v>85</v>
      </c>
      <c r="AV508" s="13" t="s">
        <v>85</v>
      </c>
      <c r="AW508" s="13" t="s">
        <v>32</v>
      </c>
      <c r="AX508" s="13" t="s">
        <v>75</v>
      </c>
      <c r="AY508" s="251" t="s">
        <v>192</v>
      </c>
    </row>
    <row r="509" s="13" customFormat="1">
      <c r="A509" s="13"/>
      <c r="B509" s="240"/>
      <c r="C509" s="241"/>
      <c r="D509" s="242" t="s">
        <v>201</v>
      </c>
      <c r="E509" s="243" t="s">
        <v>1</v>
      </c>
      <c r="F509" s="244" t="s">
        <v>664</v>
      </c>
      <c r="G509" s="241"/>
      <c r="H509" s="245">
        <v>0.002</v>
      </c>
      <c r="I509" s="246"/>
      <c r="J509" s="241"/>
      <c r="K509" s="241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201</v>
      </c>
      <c r="AU509" s="251" t="s">
        <v>85</v>
      </c>
      <c r="AV509" s="13" t="s">
        <v>85</v>
      </c>
      <c r="AW509" s="13" t="s">
        <v>32</v>
      </c>
      <c r="AX509" s="13" t="s">
        <v>75</v>
      </c>
      <c r="AY509" s="251" t="s">
        <v>192</v>
      </c>
    </row>
    <row r="510" s="13" customFormat="1">
      <c r="A510" s="13"/>
      <c r="B510" s="240"/>
      <c r="C510" s="241"/>
      <c r="D510" s="242" t="s">
        <v>201</v>
      </c>
      <c r="E510" s="243" t="s">
        <v>1</v>
      </c>
      <c r="F510" s="244" t="s">
        <v>665</v>
      </c>
      <c r="G510" s="241"/>
      <c r="H510" s="245">
        <v>0.001</v>
      </c>
      <c r="I510" s="246"/>
      <c r="J510" s="241"/>
      <c r="K510" s="241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201</v>
      </c>
      <c r="AU510" s="251" t="s">
        <v>85</v>
      </c>
      <c r="AV510" s="13" t="s">
        <v>85</v>
      </c>
      <c r="AW510" s="13" t="s">
        <v>32</v>
      </c>
      <c r="AX510" s="13" t="s">
        <v>75</v>
      </c>
      <c r="AY510" s="251" t="s">
        <v>192</v>
      </c>
    </row>
    <row r="511" s="13" customFormat="1">
      <c r="A511" s="13"/>
      <c r="B511" s="240"/>
      <c r="C511" s="241"/>
      <c r="D511" s="242" t="s">
        <v>201</v>
      </c>
      <c r="E511" s="243" t="s">
        <v>1</v>
      </c>
      <c r="F511" s="244" t="s">
        <v>663</v>
      </c>
      <c r="G511" s="241"/>
      <c r="H511" s="245">
        <v>0.001</v>
      </c>
      <c r="I511" s="246"/>
      <c r="J511" s="241"/>
      <c r="K511" s="241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201</v>
      </c>
      <c r="AU511" s="251" t="s">
        <v>85</v>
      </c>
      <c r="AV511" s="13" t="s">
        <v>85</v>
      </c>
      <c r="AW511" s="13" t="s">
        <v>32</v>
      </c>
      <c r="AX511" s="13" t="s">
        <v>75</v>
      </c>
      <c r="AY511" s="251" t="s">
        <v>192</v>
      </c>
    </row>
    <row r="512" s="15" customFormat="1">
      <c r="A512" s="15"/>
      <c r="B512" s="263"/>
      <c r="C512" s="264"/>
      <c r="D512" s="242" t="s">
        <v>201</v>
      </c>
      <c r="E512" s="265" t="s">
        <v>1</v>
      </c>
      <c r="F512" s="266" t="s">
        <v>211</v>
      </c>
      <c r="G512" s="264"/>
      <c r="H512" s="267">
        <v>0.076999999999999999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3" t="s">
        <v>201</v>
      </c>
      <c r="AU512" s="273" t="s">
        <v>85</v>
      </c>
      <c r="AV512" s="15" t="s">
        <v>212</v>
      </c>
      <c r="AW512" s="15" t="s">
        <v>32</v>
      </c>
      <c r="AX512" s="15" t="s">
        <v>75</v>
      </c>
      <c r="AY512" s="273" t="s">
        <v>192</v>
      </c>
    </row>
    <row r="513" s="13" customFormat="1">
      <c r="A513" s="13"/>
      <c r="B513" s="240"/>
      <c r="C513" s="241"/>
      <c r="D513" s="242" t="s">
        <v>201</v>
      </c>
      <c r="E513" s="243" t="s">
        <v>1</v>
      </c>
      <c r="F513" s="244" t="s">
        <v>666</v>
      </c>
      <c r="G513" s="241"/>
      <c r="H513" s="245">
        <v>0.012</v>
      </c>
      <c r="I513" s="246"/>
      <c r="J513" s="241"/>
      <c r="K513" s="241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201</v>
      </c>
      <c r="AU513" s="251" t="s">
        <v>85</v>
      </c>
      <c r="AV513" s="13" t="s">
        <v>85</v>
      </c>
      <c r="AW513" s="13" t="s">
        <v>32</v>
      </c>
      <c r="AX513" s="13" t="s">
        <v>75</v>
      </c>
      <c r="AY513" s="251" t="s">
        <v>192</v>
      </c>
    </row>
    <row r="514" s="15" customFormat="1">
      <c r="A514" s="15"/>
      <c r="B514" s="263"/>
      <c r="C514" s="264"/>
      <c r="D514" s="242" t="s">
        <v>201</v>
      </c>
      <c r="E514" s="265" t="s">
        <v>1</v>
      </c>
      <c r="F514" s="266" t="s">
        <v>211</v>
      </c>
      <c r="G514" s="264"/>
      <c r="H514" s="267">
        <v>0.012</v>
      </c>
      <c r="I514" s="268"/>
      <c r="J514" s="264"/>
      <c r="K514" s="264"/>
      <c r="L514" s="269"/>
      <c r="M514" s="270"/>
      <c r="N514" s="271"/>
      <c r="O514" s="271"/>
      <c r="P514" s="271"/>
      <c r="Q514" s="271"/>
      <c r="R514" s="271"/>
      <c r="S514" s="271"/>
      <c r="T514" s="27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3" t="s">
        <v>201</v>
      </c>
      <c r="AU514" s="273" t="s">
        <v>85</v>
      </c>
      <c r="AV514" s="15" t="s">
        <v>212</v>
      </c>
      <c r="AW514" s="15" t="s">
        <v>32</v>
      </c>
      <c r="AX514" s="15" t="s">
        <v>75</v>
      </c>
      <c r="AY514" s="273" t="s">
        <v>192</v>
      </c>
    </row>
    <row r="515" s="14" customFormat="1">
      <c r="A515" s="14"/>
      <c r="B515" s="252"/>
      <c r="C515" s="253"/>
      <c r="D515" s="242" t="s">
        <v>201</v>
      </c>
      <c r="E515" s="254" t="s">
        <v>1</v>
      </c>
      <c r="F515" s="255" t="s">
        <v>204</v>
      </c>
      <c r="G515" s="253"/>
      <c r="H515" s="256">
        <v>0.088999999999999996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201</v>
      </c>
      <c r="AU515" s="262" t="s">
        <v>85</v>
      </c>
      <c r="AV515" s="14" t="s">
        <v>199</v>
      </c>
      <c r="AW515" s="14" t="s">
        <v>32</v>
      </c>
      <c r="AX515" s="14" t="s">
        <v>83</v>
      </c>
      <c r="AY515" s="262" t="s">
        <v>192</v>
      </c>
    </row>
    <row r="516" s="2" customFormat="1" ht="16.5" customHeight="1">
      <c r="A516" s="39"/>
      <c r="B516" s="40"/>
      <c r="C516" s="227" t="s">
        <v>667</v>
      </c>
      <c r="D516" s="227" t="s">
        <v>194</v>
      </c>
      <c r="E516" s="228" t="s">
        <v>668</v>
      </c>
      <c r="F516" s="229" t="s">
        <v>669</v>
      </c>
      <c r="G516" s="230" t="s">
        <v>207</v>
      </c>
      <c r="H516" s="231">
        <v>1.9610000000000001</v>
      </c>
      <c r="I516" s="232"/>
      <c r="J516" s="233">
        <f>ROUND(I516*H516,2)</f>
        <v>0</v>
      </c>
      <c r="K516" s="229" t="s">
        <v>198</v>
      </c>
      <c r="L516" s="45"/>
      <c r="M516" s="234" t="s">
        <v>1</v>
      </c>
      <c r="N516" s="235" t="s">
        <v>40</v>
      </c>
      <c r="O516" s="92"/>
      <c r="P516" s="236">
        <f>O516*H516</f>
        <v>0</v>
      </c>
      <c r="Q516" s="236">
        <v>2.5019399999999998</v>
      </c>
      <c r="R516" s="236">
        <f>Q516*H516</f>
        <v>4.9063043400000002</v>
      </c>
      <c r="S516" s="236">
        <v>0</v>
      </c>
      <c r="T516" s="23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8" t="s">
        <v>199</v>
      </c>
      <c r="AT516" s="238" t="s">
        <v>194</v>
      </c>
      <c r="AU516" s="238" t="s">
        <v>85</v>
      </c>
      <c r="AY516" s="18" t="s">
        <v>192</v>
      </c>
      <c r="BE516" s="239">
        <f>IF(N516="základní",J516,0)</f>
        <v>0</v>
      </c>
      <c r="BF516" s="239">
        <f>IF(N516="snížená",J516,0)</f>
        <v>0</v>
      </c>
      <c r="BG516" s="239">
        <f>IF(N516="zákl. přenesená",J516,0)</f>
        <v>0</v>
      </c>
      <c r="BH516" s="239">
        <f>IF(N516="sníž. přenesená",J516,0)</f>
        <v>0</v>
      </c>
      <c r="BI516" s="239">
        <f>IF(N516="nulová",J516,0)</f>
        <v>0</v>
      </c>
      <c r="BJ516" s="18" t="s">
        <v>83</v>
      </c>
      <c r="BK516" s="239">
        <f>ROUND(I516*H516,2)</f>
        <v>0</v>
      </c>
      <c r="BL516" s="18" t="s">
        <v>199</v>
      </c>
      <c r="BM516" s="238" t="s">
        <v>670</v>
      </c>
    </row>
    <row r="517" s="16" customFormat="1">
      <c r="A517" s="16"/>
      <c r="B517" s="274"/>
      <c r="C517" s="275"/>
      <c r="D517" s="242" t="s">
        <v>201</v>
      </c>
      <c r="E517" s="276" t="s">
        <v>1</v>
      </c>
      <c r="F517" s="277" t="s">
        <v>671</v>
      </c>
      <c r="G517" s="275"/>
      <c r="H517" s="276" t="s">
        <v>1</v>
      </c>
      <c r="I517" s="278"/>
      <c r="J517" s="275"/>
      <c r="K517" s="275"/>
      <c r="L517" s="279"/>
      <c r="M517" s="280"/>
      <c r="N517" s="281"/>
      <c r="O517" s="281"/>
      <c r="P517" s="281"/>
      <c r="Q517" s="281"/>
      <c r="R517" s="281"/>
      <c r="S517" s="281"/>
      <c r="T517" s="282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83" t="s">
        <v>201</v>
      </c>
      <c r="AU517" s="283" t="s">
        <v>85</v>
      </c>
      <c r="AV517" s="16" t="s">
        <v>83</v>
      </c>
      <c r="AW517" s="16" t="s">
        <v>32</v>
      </c>
      <c r="AX517" s="16" t="s">
        <v>75</v>
      </c>
      <c r="AY517" s="283" t="s">
        <v>192</v>
      </c>
    </row>
    <row r="518" s="13" customFormat="1">
      <c r="A518" s="13"/>
      <c r="B518" s="240"/>
      <c r="C518" s="241"/>
      <c r="D518" s="242" t="s">
        <v>201</v>
      </c>
      <c r="E518" s="243" t="s">
        <v>1</v>
      </c>
      <c r="F518" s="244" t="s">
        <v>672</v>
      </c>
      <c r="G518" s="241"/>
      <c r="H518" s="245">
        <v>0.22500000000000001</v>
      </c>
      <c r="I518" s="246"/>
      <c r="J518" s="241"/>
      <c r="K518" s="241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201</v>
      </c>
      <c r="AU518" s="251" t="s">
        <v>85</v>
      </c>
      <c r="AV518" s="13" t="s">
        <v>85</v>
      </c>
      <c r="AW518" s="13" t="s">
        <v>32</v>
      </c>
      <c r="AX518" s="13" t="s">
        <v>75</v>
      </c>
      <c r="AY518" s="251" t="s">
        <v>192</v>
      </c>
    </row>
    <row r="519" s="15" customFormat="1">
      <c r="A519" s="15"/>
      <c r="B519" s="263"/>
      <c r="C519" s="264"/>
      <c r="D519" s="242" t="s">
        <v>201</v>
      </c>
      <c r="E519" s="265" t="s">
        <v>1</v>
      </c>
      <c r="F519" s="266" t="s">
        <v>211</v>
      </c>
      <c r="G519" s="264"/>
      <c r="H519" s="267">
        <v>0.22500000000000001</v>
      </c>
      <c r="I519" s="268"/>
      <c r="J519" s="264"/>
      <c r="K519" s="264"/>
      <c r="L519" s="269"/>
      <c r="M519" s="270"/>
      <c r="N519" s="271"/>
      <c r="O519" s="271"/>
      <c r="P519" s="271"/>
      <c r="Q519" s="271"/>
      <c r="R519" s="271"/>
      <c r="S519" s="271"/>
      <c r="T519" s="272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3" t="s">
        <v>201</v>
      </c>
      <c r="AU519" s="273" t="s">
        <v>85</v>
      </c>
      <c r="AV519" s="15" t="s">
        <v>212</v>
      </c>
      <c r="AW519" s="15" t="s">
        <v>32</v>
      </c>
      <c r="AX519" s="15" t="s">
        <v>75</v>
      </c>
      <c r="AY519" s="273" t="s">
        <v>192</v>
      </c>
    </row>
    <row r="520" s="16" customFormat="1">
      <c r="A520" s="16"/>
      <c r="B520" s="274"/>
      <c r="C520" s="275"/>
      <c r="D520" s="242" t="s">
        <v>201</v>
      </c>
      <c r="E520" s="276" t="s">
        <v>1</v>
      </c>
      <c r="F520" s="277" t="s">
        <v>673</v>
      </c>
      <c r="G520" s="275"/>
      <c r="H520" s="276" t="s">
        <v>1</v>
      </c>
      <c r="I520" s="278"/>
      <c r="J520" s="275"/>
      <c r="K520" s="275"/>
      <c r="L520" s="279"/>
      <c r="M520" s="280"/>
      <c r="N520" s="281"/>
      <c r="O520" s="281"/>
      <c r="P520" s="281"/>
      <c r="Q520" s="281"/>
      <c r="R520" s="281"/>
      <c r="S520" s="281"/>
      <c r="T520" s="282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83" t="s">
        <v>201</v>
      </c>
      <c r="AU520" s="283" t="s">
        <v>85</v>
      </c>
      <c r="AV520" s="16" t="s">
        <v>83</v>
      </c>
      <c r="AW520" s="16" t="s">
        <v>32</v>
      </c>
      <c r="AX520" s="16" t="s">
        <v>75</v>
      </c>
      <c r="AY520" s="283" t="s">
        <v>192</v>
      </c>
    </row>
    <row r="521" s="13" customFormat="1">
      <c r="A521" s="13"/>
      <c r="B521" s="240"/>
      <c r="C521" s="241"/>
      <c r="D521" s="242" t="s">
        <v>201</v>
      </c>
      <c r="E521" s="243" t="s">
        <v>1</v>
      </c>
      <c r="F521" s="244" t="s">
        <v>674</v>
      </c>
      <c r="G521" s="241"/>
      <c r="H521" s="245">
        <v>1.6499999999999999</v>
      </c>
      <c r="I521" s="246"/>
      <c r="J521" s="241"/>
      <c r="K521" s="241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201</v>
      </c>
      <c r="AU521" s="251" t="s">
        <v>85</v>
      </c>
      <c r="AV521" s="13" t="s">
        <v>85</v>
      </c>
      <c r="AW521" s="13" t="s">
        <v>32</v>
      </c>
      <c r="AX521" s="13" t="s">
        <v>75</v>
      </c>
      <c r="AY521" s="251" t="s">
        <v>192</v>
      </c>
    </row>
    <row r="522" s="15" customFormat="1">
      <c r="A522" s="15"/>
      <c r="B522" s="263"/>
      <c r="C522" s="264"/>
      <c r="D522" s="242" t="s">
        <v>201</v>
      </c>
      <c r="E522" s="265" t="s">
        <v>1</v>
      </c>
      <c r="F522" s="266" t="s">
        <v>211</v>
      </c>
      <c r="G522" s="264"/>
      <c r="H522" s="267">
        <v>1.6499999999999999</v>
      </c>
      <c r="I522" s="268"/>
      <c r="J522" s="264"/>
      <c r="K522" s="264"/>
      <c r="L522" s="269"/>
      <c r="M522" s="270"/>
      <c r="N522" s="271"/>
      <c r="O522" s="271"/>
      <c r="P522" s="271"/>
      <c r="Q522" s="271"/>
      <c r="R522" s="271"/>
      <c r="S522" s="271"/>
      <c r="T522" s="272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3" t="s">
        <v>201</v>
      </c>
      <c r="AU522" s="273" t="s">
        <v>85</v>
      </c>
      <c r="AV522" s="15" t="s">
        <v>212</v>
      </c>
      <c r="AW522" s="15" t="s">
        <v>32</v>
      </c>
      <c r="AX522" s="15" t="s">
        <v>75</v>
      </c>
      <c r="AY522" s="273" t="s">
        <v>192</v>
      </c>
    </row>
    <row r="523" s="13" customFormat="1">
      <c r="A523" s="13"/>
      <c r="B523" s="240"/>
      <c r="C523" s="241"/>
      <c r="D523" s="242" t="s">
        <v>201</v>
      </c>
      <c r="E523" s="243" t="s">
        <v>1</v>
      </c>
      <c r="F523" s="244" t="s">
        <v>675</v>
      </c>
      <c r="G523" s="241"/>
      <c r="H523" s="245">
        <v>0.085999999999999993</v>
      </c>
      <c r="I523" s="246"/>
      <c r="J523" s="241"/>
      <c r="K523" s="241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201</v>
      </c>
      <c r="AU523" s="251" t="s">
        <v>85</v>
      </c>
      <c r="AV523" s="13" t="s">
        <v>85</v>
      </c>
      <c r="AW523" s="13" t="s">
        <v>32</v>
      </c>
      <c r="AX523" s="13" t="s">
        <v>75</v>
      </c>
      <c r="AY523" s="251" t="s">
        <v>192</v>
      </c>
    </row>
    <row r="524" s="15" customFormat="1">
      <c r="A524" s="15"/>
      <c r="B524" s="263"/>
      <c r="C524" s="264"/>
      <c r="D524" s="242" t="s">
        <v>201</v>
      </c>
      <c r="E524" s="265" t="s">
        <v>1</v>
      </c>
      <c r="F524" s="266" t="s">
        <v>211</v>
      </c>
      <c r="G524" s="264"/>
      <c r="H524" s="267">
        <v>0.085999999999999993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3" t="s">
        <v>201</v>
      </c>
      <c r="AU524" s="273" t="s">
        <v>85</v>
      </c>
      <c r="AV524" s="15" t="s">
        <v>212</v>
      </c>
      <c r="AW524" s="15" t="s">
        <v>32</v>
      </c>
      <c r="AX524" s="15" t="s">
        <v>75</v>
      </c>
      <c r="AY524" s="273" t="s">
        <v>192</v>
      </c>
    </row>
    <row r="525" s="14" customFormat="1">
      <c r="A525" s="14"/>
      <c r="B525" s="252"/>
      <c r="C525" s="253"/>
      <c r="D525" s="242" t="s">
        <v>201</v>
      </c>
      <c r="E525" s="254" t="s">
        <v>1</v>
      </c>
      <c r="F525" s="255" t="s">
        <v>204</v>
      </c>
      <c r="G525" s="253"/>
      <c r="H525" s="256">
        <v>1.9610000000000001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2" t="s">
        <v>201</v>
      </c>
      <c r="AU525" s="262" t="s">
        <v>85</v>
      </c>
      <c r="AV525" s="14" t="s">
        <v>199</v>
      </c>
      <c r="AW525" s="14" t="s">
        <v>32</v>
      </c>
      <c r="AX525" s="14" t="s">
        <v>83</v>
      </c>
      <c r="AY525" s="262" t="s">
        <v>192</v>
      </c>
    </row>
    <row r="526" s="2" customFormat="1" ht="24.15" customHeight="1">
      <c r="A526" s="39"/>
      <c r="B526" s="40"/>
      <c r="C526" s="227" t="s">
        <v>676</v>
      </c>
      <c r="D526" s="227" t="s">
        <v>194</v>
      </c>
      <c r="E526" s="228" t="s">
        <v>677</v>
      </c>
      <c r="F526" s="229" t="s">
        <v>678</v>
      </c>
      <c r="G526" s="230" t="s">
        <v>197</v>
      </c>
      <c r="H526" s="231">
        <v>15.9</v>
      </c>
      <c r="I526" s="232"/>
      <c r="J526" s="233">
        <f>ROUND(I526*H526,2)</f>
        <v>0</v>
      </c>
      <c r="K526" s="229" t="s">
        <v>198</v>
      </c>
      <c r="L526" s="45"/>
      <c r="M526" s="234" t="s">
        <v>1</v>
      </c>
      <c r="N526" s="235" t="s">
        <v>40</v>
      </c>
      <c r="O526" s="92"/>
      <c r="P526" s="236">
        <f>O526*H526</f>
        <v>0</v>
      </c>
      <c r="Q526" s="236">
        <v>0.0046499999999999996</v>
      </c>
      <c r="R526" s="236">
        <f>Q526*H526</f>
        <v>0.073935000000000001</v>
      </c>
      <c r="S526" s="236">
        <v>0</v>
      </c>
      <c r="T526" s="23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8" t="s">
        <v>199</v>
      </c>
      <c r="AT526" s="238" t="s">
        <v>194</v>
      </c>
      <c r="AU526" s="238" t="s">
        <v>85</v>
      </c>
      <c r="AY526" s="18" t="s">
        <v>192</v>
      </c>
      <c r="BE526" s="239">
        <f>IF(N526="základní",J526,0)</f>
        <v>0</v>
      </c>
      <c r="BF526" s="239">
        <f>IF(N526="snížená",J526,0)</f>
        <v>0</v>
      </c>
      <c r="BG526" s="239">
        <f>IF(N526="zákl. přenesená",J526,0)</f>
        <v>0</v>
      </c>
      <c r="BH526" s="239">
        <f>IF(N526="sníž. přenesená",J526,0)</f>
        <v>0</v>
      </c>
      <c r="BI526" s="239">
        <f>IF(N526="nulová",J526,0)</f>
        <v>0</v>
      </c>
      <c r="BJ526" s="18" t="s">
        <v>83</v>
      </c>
      <c r="BK526" s="239">
        <f>ROUND(I526*H526,2)</f>
        <v>0</v>
      </c>
      <c r="BL526" s="18" t="s">
        <v>199</v>
      </c>
      <c r="BM526" s="238" t="s">
        <v>679</v>
      </c>
    </row>
    <row r="527" s="16" customFormat="1">
      <c r="A527" s="16"/>
      <c r="B527" s="274"/>
      <c r="C527" s="275"/>
      <c r="D527" s="242" t="s">
        <v>201</v>
      </c>
      <c r="E527" s="276" t="s">
        <v>1</v>
      </c>
      <c r="F527" s="277" t="s">
        <v>671</v>
      </c>
      <c r="G527" s="275"/>
      <c r="H527" s="276" t="s">
        <v>1</v>
      </c>
      <c r="I527" s="278"/>
      <c r="J527" s="275"/>
      <c r="K527" s="275"/>
      <c r="L527" s="279"/>
      <c r="M527" s="280"/>
      <c r="N527" s="281"/>
      <c r="O527" s="281"/>
      <c r="P527" s="281"/>
      <c r="Q527" s="281"/>
      <c r="R527" s="281"/>
      <c r="S527" s="281"/>
      <c r="T527" s="282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3" t="s">
        <v>201</v>
      </c>
      <c r="AU527" s="283" t="s">
        <v>85</v>
      </c>
      <c r="AV527" s="16" t="s">
        <v>83</v>
      </c>
      <c r="AW527" s="16" t="s">
        <v>32</v>
      </c>
      <c r="AX527" s="16" t="s">
        <v>75</v>
      </c>
      <c r="AY527" s="283" t="s">
        <v>192</v>
      </c>
    </row>
    <row r="528" s="13" customFormat="1">
      <c r="A528" s="13"/>
      <c r="B528" s="240"/>
      <c r="C528" s="241"/>
      <c r="D528" s="242" t="s">
        <v>201</v>
      </c>
      <c r="E528" s="243" t="s">
        <v>1</v>
      </c>
      <c r="F528" s="244" t="s">
        <v>680</v>
      </c>
      <c r="G528" s="241"/>
      <c r="H528" s="245">
        <v>2.3999999999999999</v>
      </c>
      <c r="I528" s="246"/>
      <c r="J528" s="241"/>
      <c r="K528" s="241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201</v>
      </c>
      <c r="AU528" s="251" t="s">
        <v>85</v>
      </c>
      <c r="AV528" s="13" t="s">
        <v>85</v>
      </c>
      <c r="AW528" s="13" t="s">
        <v>32</v>
      </c>
      <c r="AX528" s="13" t="s">
        <v>75</v>
      </c>
      <c r="AY528" s="251" t="s">
        <v>192</v>
      </c>
    </row>
    <row r="529" s="15" customFormat="1">
      <c r="A529" s="15"/>
      <c r="B529" s="263"/>
      <c r="C529" s="264"/>
      <c r="D529" s="242" t="s">
        <v>201</v>
      </c>
      <c r="E529" s="265" t="s">
        <v>1</v>
      </c>
      <c r="F529" s="266" t="s">
        <v>211</v>
      </c>
      <c r="G529" s="264"/>
      <c r="H529" s="267">
        <v>2.3999999999999999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3" t="s">
        <v>201</v>
      </c>
      <c r="AU529" s="273" t="s">
        <v>85</v>
      </c>
      <c r="AV529" s="15" t="s">
        <v>212</v>
      </c>
      <c r="AW529" s="15" t="s">
        <v>32</v>
      </c>
      <c r="AX529" s="15" t="s">
        <v>75</v>
      </c>
      <c r="AY529" s="273" t="s">
        <v>192</v>
      </c>
    </row>
    <row r="530" s="16" customFormat="1">
      <c r="A530" s="16"/>
      <c r="B530" s="274"/>
      <c r="C530" s="275"/>
      <c r="D530" s="242" t="s">
        <v>201</v>
      </c>
      <c r="E530" s="276" t="s">
        <v>1</v>
      </c>
      <c r="F530" s="277" t="s">
        <v>673</v>
      </c>
      <c r="G530" s="275"/>
      <c r="H530" s="276" t="s">
        <v>1</v>
      </c>
      <c r="I530" s="278"/>
      <c r="J530" s="275"/>
      <c r="K530" s="275"/>
      <c r="L530" s="279"/>
      <c r="M530" s="280"/>
      <c r="N530" s="281"/>
      <c r="O530" s="281"/>
      <c r="P530" s="281"/>
      <c r="Q530" s="281"/>
      <c r="R530" s="281"/>
      <c r="S530" s="281"/>
      <c r="T530" s="282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83" t="s">
        <v>201</v>
      </c>
      <c r="AU530" s="283" t="s">
        <v>85</v>
      </c>
      <c r="AV530" s="16" t="s">
        <v>83</v>
      </c>
      <c r="AW530" s="16" t="s">
        <v>32</v>
      </c>
      <c r="AX530" s="16" t="s">
        <v>75</v>
      </c>
      <c r="AY530" s="283" t="s">
        <v>192</v>
      </c>
    </row>
    <row r="531" s="13" customFormat="1">
      <c r="A531" s="13"/>
      <c r="B531" s="240"/>
      <c r="C531" s="241"/>
      <c r="D531" s="242" t="s">
        <v>201</v>
      </c>
      <c r="E531" s="243" t="s">
        <v>1</v>
      </c>
      <c r="F531" s="244" t="s">
        <v>681</v>
      </c>
      <c r="G531" s="241"/>
      <c r="H531" s="245">
        <v>13.5</v>
      </c>
      <c r="I531" s="246"/>
      <c r="J531" s="241"/>
      <c r="K531" s="241"/>
      <c r="L531" s="247"/>
      <c r="M531" s="248"/>
      <c r="N531" s="249"/>
      <c r="O531" s="249"/>
      <c r="P531" s="249"/>
      <c r="Q531" s="249"/>
      <c r="R531" s="249"/>
      <c r="S531" s="249"/>
      <c r="T531" s="25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1" t="s">
        <v>201</v>
      </c>
      <c r="AU531" s="251" t="s">
        <v>85</v>
      </c>
      <c r="AV531" s="13" t="s">
        <v>85</v>
      </c>
      <c r="AW531" s="13" t="s">
        <v>32</v>
      </c>
      <c r="AX531" s="13" t="s">
        <v>75</v>
      </c>
      <c r="AY531" s="251" t="s">
        <v>192</v>
      </c>
    </row>
    <row r="532" s="15" customFormat="1">
      <c r="A532" s="15"/>
      <c r="B532" s="263"/>
      <c r="C532" s="264"/>
      <c r="D532" s="242" t="s">
        <v>201</v>
      </c>
      <c r="E532" s="265" t="s">
        <v>1</v>
      </c>
      <c r="F532" s="266" t="s">
        <v>211</v>
      </c>
      <c r="G532" s="264"/>
      <c r="H532" s="267">
        <v>13.5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3" t="s">
        <v>201</v>
      </c>
      <c r="AU532" s="273" t="s">
        <v>85</v>
      </c>
      <c r="AV532" s="15" t="s">
        <v>212</v>
      </c>
      <c r="AW532" s="15" t="s">
        <v>32</v>
      </c>
      <c r="AX532" s="15" t="s">
        <v>75</v>
      </c>
      <c r="AY532" s="273" t="s">
        <v>192</v>
      </c>
    </row>
    <row r="533" s="14" customFormat="1">
      <c r="A533" s="14"/>
      <c r="B533" s="252"/>
      <c r="C533" s="253"/>
      <c r="D533" s="242" t="s">
        <v>201</v>
      </c>
      <c r="E533" s="254" t="s">
        <v>1</v>
      </c>
      <c r="F533" s="255" t="s">
        <v>204</v>
      </c>
      <c r="G533" s="253"/>
      <c r="H533" s="256">
        <v>15.9</v>
      </c>
      <c r="I533" s="257"/>
      <c r="J533" s="253"/>
      <c r="K533" s="253"/>
      <c r="L533" s="258"/>
      <c r="M533" s="259"/>
      <c r="N533" s="260"/>
      <c r="O533" s="260"/>
      <c r="P533" s="260"/>
      <c r="Q533" s="260"/>
      <c r="R533" s="260"/>
      <c r="S533" s="260"/>
      <c r="T533" s="26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2" t="s">
        <v>201</v>
      </c>
      <c r="AU533" s="262" t="s">
        <v>85</v>
      </c>
      <c r="AV533" s="14" t="s">
        <v>199</v>
      </c>
      <c r="AW533" s="14" t="s">
        <v>32</v>
      </c>
      <c r="AX533" s="14" t="s">
        <v>83</v>
      </c>
      <c r="AY533" s="262" t="s">
        <v>192</v>
      </c>
    </row>
    <row r="534" s="2" customFormat="1" ht="24.15" customHeight="1">
      <c r="A534" s="39"/>
      <c r="B534" s="40"/>
      <c r="C534" s="227" t="s">
        <v>682</v>
      </c>
      <c r="D534" s="227" t="s">
        <v>194</v>
      </c>
      <c r="E534" s="228" t="s">
        <v>683</v>
      </c>
      <c r="F534" s="229" t="s">
        <v>684</v>
      </c>
      <c r="G534" s="230" t="s">
        <v>197</v>
      </c>
      <c r="H534" s="231">
        <v>15.9</v>
      </c>
      <c r="I534" s="232"/>
      <c r="J534" s="233">
        <f>ROUND(I534*H534,2)</f>
        <v>0</v>
      </c>
      <c r="K534" s="229" t="s">
        <v>198</v>
      </c>
      <c r="L534" s="45"/>
      <c r="M534" s="234" t="s">
        <v>1</v>
      </c>
      <c r="N534" s="235" t="s">
        <v>40</v>
      </c>
      <c r="O534" s="92"/>
      <c r="P534" s="236">
        <f>O534*H534</f>
        <v>0</v>
      </c>
      <c r="Q534" s="236">
        <v>0</v>
      </c>
      <c r="R534" s="236">
        <f>Q534*H534</f>
        <v>0</v>
      </c>
      <c r="S534" s="236">
        <v>0</v>
      </c>
      <c r="T534" s="23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8" t="s">
        <v>199</v>
      </c>
      <c r="AT534" s="238" t="s">
        <v>194</v>
      </c>
      <c r="AU534" s="238" t="s">
        <v>85</v>
      </c>
      <c r="AY534" s="18" t="s">
        <v>192</v>
      </c>
      <c r="BE534" s="239">
        <f>IF(N534="základní",J534,0)</f>
        <v>0</v>
      </c>
      <c r="BF534" s="239">
        <f>IF(N534="snížená",J534,0)</f>
        <v>0</v>
      </c>
      <c r="BG534" s="239">
        <f>IF(N534="zákl. přenesená",J534,0)</f>
        <v>0</v>
      </c>
      <c r="BH534" s="239">
        <f>IF(N534="sníž. přenesená",J534,0)</f>
        <v>0</v>
      </c>
      <c r="BI534" s="239">
        <f>IF(N534="nulová",J534,0)</f>
        <v>0</v>
      </c>
      <c r="BJ534" s="18" t="s">
        <v>83</v>
      </c>
      <c r="BK534" s="239">
        <f>ROUND(I534*H534,2)</f>
        <v>0</v>
      </c>
      <c r="BL534" s="18" t="s">
        <v>199</v>
      </c>
      <c r="BM534" s="238" t="s">
        <v>685</v>
      </c>
    </row>
    <row r="535" s="2" customFormat="1" ht="33" customHeight="1">
      <c r="A535" s="39"/>
      <c r="B535" s="40"/>
      <c r="C535" s="227" t="s">
        <v>686</v>
      </c>
      <c r="D535" s="227" t="s">
        <v>194</v>
      </c>
      <c r="E535" s="228" t="s">
        <v>687</v>
      </c>
      <c r="F535" s="229" t="s">
        <v>688</v>
      </c>
      <c r="G535" s="230" t="s">
        <v>197</v>
      </c>
      <c r="H535" s="231">
        <v>6.9000000000000004</v>
      </c>
      <c r="I535" s="232"/>
      <c r="J535" s="233">
        <f>ROUND(I535*H535,2)</f>
        <v>0</v>
      </c>
      <c r="K535" s="229" t="s">
        <v>198</v>
      </c>
      <c r="L535" s="45"/>
      <c r="M535" s="234" t="s">
        <v>1</v>
      </c>
      <c r="N535" s="235" t="s">
        <v>40</v>
      </c>
      <c r="O535" s="92"/>
      <c r="P535" s="236">
        <f>O535*H535</f>
        <v>0</v>
      </c>
      <c r="Q535" s="236">
        <v>0.0017600000000000001</v>
      </c>
      <c r="R535" s="236">
        <f>Q535*H535</f>
        <v>0.012144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199</v>
      </c>
      <c r="AT535" s="238" t="s">
        <v>194</v>
      </c>
      <c r="AU535" s="238" t="s">
        <v>85</v>
      </c>
      <c r="AY535" s="18" t="s">
        <v>192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83</v>
      </c>
      <c r="BK535" s="239">
        <f>ROUND(I535*H535,2)</f>
        <v>0</v>
      </c>
      <c r="BL535" s="18" t="s">
        <v>199</v>
      </c>
      <c r="BM535" s="238" t="s">
        <v>689</v>
      </c>
    </row>
    <row r="536" s="16" customFormat="1">
      <c r="A536" s="16"/>
      <c r="B536" s="274"/>
      <c r="C536" s="275"/>
      <c r="D536" s="242" t="s">
        <v>201</v>
      </c>
      <c r="E536" s="276" t="s">
        <v>1</v>
      </c>
      <c r="F536" s="277" t="s">
        <v>671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83" t="s">
        <v>201</v>
      </c>
      <c r="AU536" s="283" t="s">
        <v>85</v>
      </c>
      <c r="AV536" s="16" t="s">
        <v>83</v>
      </c>
      <c r="AW536" s="16" t="s">
        <v>32</v>
      </c>
      <c r="AX536" s="16" t="s">
        <v>75</v>
      </c>
      <c r="AY536" s="283" t="s">
        <v>192</v>
      </c>
    </row>
    <row r="537" s="13" customFormat="1">
      <c r="A537" s="13"/>
      <c r="B537" s="240"/>
      <c r="C537" s="241"/>
      <c r="D537" s="242" t="s">
        <v>201</v>
      </c>
      <c r="E537" s="243" t="s">
        <v>1</v>
      </c>
      <c r="F537" s="244" t="s">
        <v>690</v>
      </c>
      <c r="G537" s="241"/>
      <c r="H537" s="245">
        <v>0.90000000000000002</v>
      </c>
      <c r="I537" s="246"/>
      <c r="J537" s="241"/>
      <c r="K537" s="241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201</v>
      </c>
      <c r="AU537" s="251" t="s">
        <v>85</v>
      </c>
      <c r="AV537" s="13" t="s">
        <v>85</v>
      </c>
      <c r="AW537" s="13" t="s">
        <v>32</v>
      </c>
      <c r="AX537" s="13" t="s">
        <v>75</v>
      </c>
      <c r="AY537" s="251" t="s">
        <v>192</v>
      </c>
    </row>
    <row r="538" s="15" customFormat="1">
      <c r="A538" s="15"/>
      <c r="B538" s="263"/>
      <c r="C538" s="264"/>
      <c r="D538" s="242" t="s">
        <v>201</v>
      </c>
      <c r="E538" s="265" t="s">
        <v>1</v>
      </c>
      <c r="F538" s="266" t="s">
        <v>211</v>
      </c>
      <c r="G538" s="264"/>
      <c r="H538" s="267">
        <v>0.90000000000000002</v>
      </c>
      <c r="I538" s="268"/>
      <c r="J538" s="264"/>
      <c r="K538" s="264"/>
      <c r="L538" s="269"/>
      <c r="M538" s="270"/>
      <c r="N538" s="271"/>
      <c r="O538" s="271"/>
      <c r="P538" s="271"/>
      <c r="Q538" s="271"/>
      <c r="R538" s="271"/>
      <c r="S538" s="271"/>
      <c r="T538" s="272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3" t="s">
        <v>201</v>
      </c>
      <c r="AU538" s="273" t="s">
        <v>85</v>
      </c>
      <c r="AV538" s="15" t="s">
        <v>212</v>
      </c>
      <c r="AW538" s="15" t="s">
        <v>32</v>
      </c>
      <c r="AX538" s="15" t="s">
        <v>75</v>
      </c>
      <c r="AY538" s="273" t="s">
        <v>192</v>
      </c>
    </row>
    <row r="539" s="16" customFormat="1">
      <c r="A539" s="16"/>
      <c r="B539" s="274"/>
      <c r="C539" s="275"/>
      <c r="D539" s="242" t="s">
        <v>201</v>
      </c>
      <c r="E539" s="276" t="s">
        <v>1</v>
      </c>
      <c r="F539" s="277" t="s">
        <v>673</v>
      </c>
      <c r="G539" s="275"/>
      <c r="H539" s="276" t="s">
        <v>1</v>
      </c>
      <c r="I539" s="278"/>
      <c r="J539" s="275"/>
      <c r="K539" s="275"/>
      <c r="L539" s="279"/>
      <c r="M539" s="280"/>
      <c r="N539" s="281"/>
      <c r="O539" s="281"/>
      <c r="P539" s="281"/>
      <c r="Q539" s="281"/>
      <c r="R539" s="281"/>
      <c r="S539" s="281"/>
      <c r="T539" s="282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83" t="s">
        <v>201</v>
      </c>
      <c r="AU539" s="283" t="s">
        <v>85</v>
      </c>
      <c r="AV539" s="16" t="s">
        <v>83</v>
      </c>
      <c r="AW539" s="16" t="s">
        <v>32</v>
      </c>
      <c r="AX539" s="16" t="s">
        <v>75</v>
      </c>
      <c r="AY539" s="283" t="s">
        <v>192</v>
      </c>
    </row>
    <row r="540" s="13" customFormat="1">
      <c r="A540" s="13"/>
      <c r="B540" s="240"/>
      <c r="C540" s="241"/>
      <c r="D540" s="242" t="s">
        <v>201</v>
      </c>
      <c r="E540" s="243" t="s">
        <v>1</v>
      </c>
      <c r="F540" s="244" t="s">
        <v>691</v>
      </c>
      <c r="G540" s="241"/>
      <c r="H540" s="245">
        <v>6</v>
      </c>
      <c r="I540" s="246"/>
      <c r="J540" s="241"/>
      <c r="K540" s="241"/>
      <c r="L540" s="247"/>
      <c r="M540" s="248"/>
      <c r="N540" s="249"/>
      <c r="O540" s="249"/>
      <c r="P540" s="249"/>
      <c r="Q540" s="249"/>
      <c r="R540" s="249"/>
      <c r="S540" s="249"/>
      <c r="T540" s="25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1" t="s">
        <v>201</v>
      </c>
      <c r="AU540" s="251" t="s">
        <v>85</v>
      </c>
      <c r="AV540" s="13" t="s">
        <v>85</v>
      </c>
      <c r="AW540" s="13" t="s">
        <v>32</v>
      </c>
      <c r="AX540" s="13" t="s">
        <v>75</v>
      </c>
      <c r="AY540" s="251" t="s">
        <v>192</v>
      </c>
    </row>
    <row r="541" s="15" customFormat="1">
      <c r="A541" s="15"/>
      <c r="B541" s="263"/>
      <c r="C541" s="264"/>
      <c r="D541" s="242" t="s">
        <v>201</v>
      </c>
      <c r="E541" s="265" t="s">
        <v>1</v>
      </c>
      <c r="F541" s="266" t="s">
        <v>211</v>
      </c>
      <c r="G541" s="264"/>
      <c r="H541" s="267">
        <v>6</v>
      </c>
      <c r="I541" s="268"/>
      <c r="J541" s="264"/>
      <c r="K541" s="264"/>
      <c r="L541" s="269"/>
      <c r="M541" s="270"/>
      <c r="N541" s="271"/>
      <c r="O541" s="271"/>
      <c r="P541" s="271"/>
      <c r="Q541" s="271"/>
      <c r="R541" s="271"/>
      <c r="S541" s="271"/>
      <c r="T541" s="27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3" t="s">
        <v>201</v>
      </c>
      <c r="AU541" s="273" t="s">
        <v>85</v>
      </c>
      <c r="AV541" s="15" t="s">
        <v>212</v>
      </c>
      <c r="AW541" s="15" t="s">
        <v>32</v>
      </c>
      <c r="AX541" s="15" t="s">
        <v>75</v>
      </c>
      <c r="AY541" s="273" t="s">
        <v>192</v>
      </c>
    </row>
    <row r="542" s="14" customFormat="1">
      <c r="A542" s="14"/>
      <c r="B542" s="252"/>
      <c r="C542" s="253"/>
      <c r="D542" s="242" t="s">
        <v>201</v>
      </c>
      <c r="E542" s="254" t="s">
        <v>1</v>
      </c>
      <c r="F542" s="255" t="s">
        <v>204</v>
      </c>
      <c r="G542" s="253"/>
      <c r="H542" s="256">
        <v>6.9000000000000004</v>
      </c>
      <c r="I542" s="257"/>
      <c r="J542" s="253"/>
      <c r="K542" s="253"/>
      <c r="L542" s="258"/>
      <c r="M542" s="259"/>
      <c r="N542" s="260"/>
      <c r="O542" s="260"/>
      <c r="P542" s="260"/>
      <c r="Q542" s="260"/>
      <c r="R542" s="260"/>
      <c r="S542" s="260"/>
      <c r="T542" s="26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2" t="s">
        <v>201</v>
      </c>
      <c r="AU542" s="262" t="s">
        <v>85</v>
      </c>
      <c r="AV542" s="14" t="s">
        <v>199</v>
      </c>
      <c r="AW542" s="14" t="s">
        <v>32</v>
      </c>
      <c r="AX542" s="14" t="s">
        <v>83</v>
      </c>
      <c r="AY542" s="262" t="s">
        <v>192</v>
      </c>
    </row>
    <row r="543" s="2" customFormat="1" ht="33" customHeight="1">
      <c r="A543" s="39"/>
      <c r="B543" s="40"/>
      <c r="C543" s="227" t="s">
        <v>692</v>
      </c>
      <c r="D543" s="227" t="s">
        <v>194</v>
      </c>
      <c r="E543" s="228" t="s">
        <v>693</v>
      </c>
      <c r="F543" s="229" t="s">
        <v>694</v>
      </c>
      <c r="G543" s="230" t="s">
        <v>197</v>
      </c>
      <c r="H543" s="231">
        <v>6.9000000000000004</v>
      </c>
      <c r="I543" s="232"/>
      <c r="J543" s="233">
        <f>ROUND(I543*H543,2)</f>
        <v>0</v>
      </c>
      <c r="K543" s="229" t="s">
        <v>198</v>
      </c>
      <c r="L543" s="45"/>
      <c r="M543" s="234" t="s">
        <v>1</v>
      </c>
      <c r="N543" s="235" t="s">
        <v>40</v>
      </c>
      <c r="O543" s="92"/>
      <c r="P543" s="236">
        <f>O543*H543</f>
        <v>0</v>
      </c>
      <c r="Q543" s="236">
        <v>0</v>
      </c>
      <c r="R543" s="236">
        <f>Q543*H543</f>
        <v>0</v>
      </c>
      <c r="S543" s="236">
        <v>0</v>
      </c>
      <c r="T543" s="23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8" t="s">
        <v>199</v>
      </c>
      <c r="AT543" s="238" t="s">
        <v>194</v>
      </c>
      <c r="AU543" s="238" t="s">
        <v>85</v>
      </c>
      <c r="AY543" s="18" t="s">
        <v>192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8" t="s">
        <v>83</v>
      </c>
      <c r="BK543" s="239">
        <f>ROUND(I543*H543,2)</f>
        <v>0</v>
      </c>
      <c r="BL543" s="18" t="s">
        <v>199</v>
      </c>
      <c r="BM543" s="238" t="s">
        <v>695</v>
      </c>
    </row>
    <row r="544" s="2" customFormat="1" ht="24.15" customHeight="1">
      <c r="A544" s="39"/>
      <c r="B544" s="40"/>
      <c r="C544" s="227" t="s">
        <v>696</v>
      </c>
      <c r="D544" s="227" t="s">
        <v>194</v>
      </c>
      <c r="E544" s="228" t="s">
        <v>697</v>
      </c>
      <c r="F544" s="229" t="s">
        <v>698</v>
      </c>
      <c r="G544" s="230" t="s">
        <v>247</v>
      </c>
      <c r="H544" s="231">
        <v>0.23400000000000001</v>
      </c>
      <c r="I544" s="232"/>
      <c r="J544" s="233">
        <f>ROUND(I544*H544,2)</f>
        <v>0</v>
      </c>
      <c r="K544" s="229" t="s">
        <v>198</v>
      </c>
      <c r="L544" s="45"/>
      <c r="M544" s="234" t="s">
        <v>1</v>
      </c>
      <c r="N544" s="235" t="s">
        <v>40</v>
      </c>
      <c r="O544" s="92"/>
      <c r="P544" s="236">
        <f>O544*H544</f>
        <v>0</v>
      </c>
      <c r="Q544" s="236">
        <v>1.0551200000000001</v>
      </c>
      <c r="R544" s="236">
        <f>Q544*H544</f>
        <v>0.24689808000000002</v>
      </c>
      <c r="S544" s="236">
        <v>0</v>
      </c>
      <c r="T544" s="237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8" t="s">
        <v>199</v>
      </c>
      <c r="AT544" s="238" t="s">
        <v>194</v>
      </c>
      <c r="AU544" s="238" t="s">
        <v>85</v>
      </c>
      <c r="AY544" s="18" t="s">
        <v>192</v>
      </c>
      <c r="BE544" s="239">
        <f>IF(N544="základní",J544,0)</f>
        <v>0</v>
      </c>
      <c r="BF544" s="239">
        <f>IF(N544="snížená",J544,0)</f>
        <v>0</v>
      </c>
      <c r="BG544" s="239">
        <f>IF(N544="zákl. přenesená",J544,0)</f>
        <v>0</v>
      </c>
      <c r="BH544" s="239">
        <f>IF(N544="sníž. přenesená",J544,0)</f>
        <v>0</v>
      </c>
      <c r="BI544" s="239">
        <f>IF(N544="nulová",J544,0)</f>
        <v>0</v>
      </c>
      <c r="BJ544" s="18" t="s">
        <v>83</v>
      </c>
      <c r="BK544" s="239">
        <f>ROUND(I544*H544,2)</f>
        <v>0</v>
      </c>
      <c r="BL544" s="18" t="s">
        <v>199</v>
      </c>
      <c r="BM544" s="238" t="s">
        <v>699</v>
      </c>
    </row>
    <row r="545" s="16" customFormat="1">
      <c r="A545" s="16"/>
      <c r="B545" s="274"/>
      <c r="C545" s="275"/>
      <c r="D545" s="242" t="s">
        <v>201</v>
      </c>
      <c r="E545" s="276" t="s">
        <v>1</v>
      </c>
      <c r="F545" s="277" t="s">
        <v>671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83" t="s">
        <v>201</v>
      </c>
      <c r="AU545" s="283" t="s">
        <v>85</v>
      </c>
      <c r="AV545" s="16" t="s">
        <v>83</v>
      </c>
      <c r="AW545" s="16" t="s">
        <v>32</v>
      </c>
      <c r="AX545" s="16" t="s">
        <v>75</v>
      </c>
      <c r="AY545" s="283" t="s">
        <v>192</v>
      </c>
    </row>
    <row r="546" s="13" customFormat="1">
      <c r="A546" s="13"/>
      <c r="B546" s="240"/>
      <c r="C546" s="241"/>
      <c r="D546" s="242" t="s">
        <v>201</v>
      </c>
      <c r="E546" s="243" t="s">
        <v>1</v>
      </c>
      <c r="F546" s="244" t="s">
        <v>700</v>
      </c>
      <c r="G546" s="241"/>
      <c r="H546" s="245">
        <v>0.029000000000000001</v>
      </c>
      <c r="I546" s="246"/>
      <c r="J546" s="241"/>
      <c r="K546" s="241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201</v>
      </c>
      <c r="AU546" s="251" t="s">
        <v>85</v>
      </c>
      <c r="AV546" s="13" t="s">
        <v>85</v>
      </c>
      <c r="AW546" s="13" t="s">
        <v>32</v>
      </c>
      <c r="AX546" s="13" t="s">
        <v>75</v>
      </c>
      <c r="AY546" s="251" t="s">
        <v>192</v>
      </c>
    </row>
    <row r="547" s="13" customFormat="1">
      <c r="A547" s="13"/>
      <c r="B547" s="240"/>
      <c r="C547" s="241"/>
      <c r="D547" s="242" t="s">
        <v>201</v>
      </c>
      <c r="E547" s="243" t="s">
        <v>1</v>
      </c>
      <c r="F547" s="244" t="s">
        <v>701</v>
      </c>
      <c r="G547" s="241"/>
      <c r="H547" s="245">
        <v>0.0030000000000000001</v>
      </c>
      <c r="I547" s="246"/>
      <c r="J547" s="241"/>
      <c r="K547" s="241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201</v>
      </c>
      <c r="AU547" s="251" t="s">
        <v>85</v>
      </c>
      <c r="AV547" s="13" t="s">
        <v>85</v>
      </c>
      <c r="AW547" s="13" t="s">
        <v>32</v>
      </c>
      <c r="AX547" s="13" t="s">
        <v>75</v>
      </c>
      <c r="AY547" s="251" t="s">
        <v>192</v>
      </c>
    </row>
    <row r="548" s="15" customFormat="1">
      <c r="A548" s="15"/>
      <c r="B548" s="263"/>
      <c r="C548" s="264"/>
      <c r="D548" s="242" t="s">
        <v>201</v>
      </c>
      <c r="E548" s="265" t="s">
        <v>1</v>
      </c>
      <c r="F548" s="266" t="s">
        <v>211</v>
      </c>
      <c r="G548" s="264"/>
      <c r="H548" s="267">
        <v>0.032000000000000001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3" t="s">
        <v>201</v>
      </c>
      <c r="AU548" s="273" t="s">
        <v>85</v>
      </c>
      <c r="AV548" s="15" t="s">
        <v>212</v>
      </c>
      <c r="AW548" s="15" t="s">
        <v>32</v>
      </c>
      <c r="AX548" s="15" t="s">
        <v>75</v>
      </c>
      <c r="AY548" s="273" t="s">
        <v>192</v>
      </c>
    </row>
    <row r="549" s="16" customFormat="1">
      <c r="A549" s="16"/>
      <c r="B549" s="274"/>
      <c r="C549" s="275"/>
      <c r="D549" s="242" t="s">
        <v>201</v>
      </c>
      <c r="E549" s="276" t="s">
        <v>1</v>
      </c>
      <c r="F549" s="277" t="s">
        <v>702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83" t="s">
        <v>201</v>
      </c>
      <c r="AU549" s="283" t="s">
        <v>85</v>
      </c>
      <c r="AV549" s="16" t="s">
        <v>83</v>
      </c>
      <c r="AW549" s="16" t="s">
        <v>32</v>
      </c>
      <c r="AX549" s="16" t="s">
        <v>75</v>
      </c>
      <c r="AY549" s="283" t="s">
        <v>192</v>
      </c>
    </row>
    <row r="550" s="13" customFormat="1">
      <c r="A550" s="13"/>
      <c r="B550" s="240"/>
      <c r="C550" s="241"/>
      <c r="D550" s="242" t="s">
        <v>201</v>
      </c>
      <c r="E550" s="243" t="s">
        <v>1</v>
      </c>
      <c r="F550" s="244" t="s">
        <v>703</v>
      </c>
      <c r="G550" s="241"/>
      <c r="H550" s="245">
        <v>0.14499999999999999</v>
      </c>
      <c r="I550" s="246"/>
      <c r="J550" s="241"/>
      <c r="K550" s="241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201</v>
      </c>
      <c r="AU550" s="251" t="s">
        <v>85</v>
      </c>
      <c r="AV550" s="13" t="s">
        <v>85</v>
      </c>
      <c r="AW550" s="13" t="s">
        <v>32</v>
      </c>
      <c r="AX550" s="13" t="s">
        <v>75</v>
      </c>
      <c r="AY550" s="251" t="s">
        <v>192</v>
      </c>
    </row>
    <row r="551" s="13" customFormat="1">
      <c r="A551" s="13"/>
      <c r="B551" s="240"/>
      <c r="C551" s="241"/>
      <c r="D551" s="242" t="s">
        <v>201</v>
      </c>
      <c r="E551" s="243" t="s">
        <v>1</v>
      </c>
      <c r="F551" s="244" t="s">
        <v>704</v>
      </c>
      <c r="G551" s="241"/>
      <c r="H551" s="245">
        <v>0.017999999999999999</v>
      </c>
      <c r="I551" s="246"/>
      <c r="J551" s="241"/>
      <c r="K551" s="241"/>
      <c r="L551" s="247"/>
      <c r="M551" s="248"/>
      <c r="N551" s="249"/>
      <c r="O551" s="249"/>
      <c r="P551" s="249"/>
      <c r="Q551" s="249"/>
      <c r="R551" s="249"/>
      <c r="S551" s="249"/>
      <c r="T551" s="25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1" t="s">
        <v>201</v>
      </c>
      <c r="AU551" s="251" t="s">
        <v>85</v>
      </c>
      <c r="AV551" s="13" t="s">
        <v>85</v>
      </c>
      <c r="AW551" s="13" t="s">
        <v>32</v>
      </c>
      <c r="AX551" s="13" t="s">
        <v>75</v>
      </c>
      <c r="AY551" s="251" t="s">
        <v>192</v>
      </c>
    </row>
    <row r="552" s="15" customFormat="1">
      <c r="A552" s="15"/>
      <c r="B552" s="263"/>
      <c r="C552" s="264"/>
      <c r="D552" s="242" t="s">
        <v>201</v>
      </c>
      <c r="E552" s="265" t="s">
        <v>1</v>
      </c>
      <c r="F552" s="266" t="s">
        <v>211</v>
      </c>
      <c r="G552" s="264"/>
      <c r="H552" s="267">
        <v>0.16300000000000001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3" t="s">
        <v>201</v>
      </c>
      <c r="AU552" s="273" t="s">
        <v>85</v>
      </c>
      <c r="AV552" s="15" t="s">
        <v>212</v>
      </c>
      <c r="AW552" s="15" t="s">
        <v>32</v>
      </c>
      <c r="AX552" s="15" t="s">
        <v>75</v>
      </c>
      <c r="AY552" s="273" t="s">
        <v>192</v>
      </c>
    </row>
    <row r="553" s="13" customFormat="1">
      <c r="A553" s="13"/>
      <c r="B553" s="240"/>
      <c r="C553" s="241"/>
      <c r="D553" s="242" t="s">
        <v>201</v>
      </c>
      <c r="E553" s="243" t="s">
        <v>1</v>
      </c>
      <c r="F553" s="244" t="s">
        <v>705</v>
      </c>
      <c r="G553" s="241"/>
      <c r="H553" s="245">
        <v>0.039</v>
      </c>
      <c r="I553" s="246"/>
      <c r="J553" s="241"/>
      <c r="K553" s="241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201</v>
      </c>
      <c r="AU553" s="251" t="s">
        <v>85</v>
      </c>
      <c r="AV553" s="13" t="s">
        <v>85</v>
      </c>
      <c r="AW553" s="13" t="s">
        <v>32</v>
      </c>
      <c r="AX553" s="13" t="s">
        <v>75</v>
      </c>
      <c r="AY553" s="251" t="s">
        <v>192</v>
      </c>
    </row>
    <row r="554" s="15" customFormat="1">
      <c r="A554" s="15"/>
      <c r="B554" s="263"/>
      <c r="C554" s="264"/>
      <c r="D554" s="242" t="s">
        <v>201</v>
      </c>
      <c r="E554" s="265" t="s">
        <v>1</v>
      </c>
      <c r="F554" s="266" t="s">
        <v>211</v>
      </c>
      <c r="G554" s="264"/>
      <c r="H554" s="267">
        <v>0.039</v>
      </c>
      <c r="I554" s="268"/>
      <c r="J554" s="264"/>
      <c r="K554" s="264"/>
      <c r="L554" s="269"/>
      <c r="M554" s="270"/>
      <c r="N554" s="271"/>
      <c r="O554" s="271"/>
      <c r="P554" s="271"/>
      <c r="Q554" s="271"/>
      <c r="R554" s="271"/>
      <c r="S554" s="271"/>
      <c r="T554" s="272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3" t="s">
        <v>201</v>
      </c>
      <c r="AU554" s="273" t="s">
        <v>85</v>
      </c>
      <c r="AV554" s="15" t="s">
        <v>212</v>
      </c>
      <c r="AW554" s="15" t="s">
        <v>32</v>
      </c>
      <c r="AX554" s="15" t="s">
        <v>75</v>
      </c>
      <c r="AY554" s="273" t="s">
        <v>192</v>
      </c>
    </row>
    <row r="555" s="14" customFormat="1">
      <c r="A555" s="14"/>
      <c r="B555" s="252"/>
      <c r="C555" s="253"/>
      <c r="D555" s="242" t="s">
        <v>201</v>
      </c>
      <c r="E555" s="254" t="s">
        <v>1</v>
      </c>
      <c r="F555" s="255" t="s">
        <v>204</v>
      </c>
      <c r="G555" s="253"/>
      <c r="H555" s="256">
        <v>0.23400000000000001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2" t="s">
        <v>201</v>
      </c>
      <c r="AU555" s="262" t="s">
        <v>85</v>
      </c>
      <c r="AV555" s="14" t="s">
        <v>199</v>
      </c>
      <c r="AW555" s="14" t="s">
        <v>32</v>
      </c>
      <c r="AX555" s="14" t="s">
        <v>83</v>
      </c>
      <c r="AY555" s="262" t="s">
        <v>192</v>
      </c>
    </row>
    <row r="556" s="2" customFormat="1" ht="16.5" customHeight="1">
      <c r="A556" s="39"/>
      <c r="B556" s="40"/>
      <c r="C556" s="227" t="s">
        <v>706</v>
      </c>
      <c r="D556" s="227" t="s">
        <v>194</v>
      </c>
      <c r="E556" s="228" t="s">
        <v>707</v>
      </c>
      <c r="F556" s="229" t="s">
        <v>708</v>
      </c>
      <c r="G556" s="230" t="s">
        <v>207</v>
      </c>
      <c r="H556" s="231">
        <v>13.832000000000001</v>
      </c>
      <c r="I556" s="232"/>
      <c r="J556" s="233">
        <f>ROUND(I556*H556,2)</f>
        <v>0</v>
      </c>
      <c r="K556" s="229" t="s">
        <v>198</v>
      </c>
      <c r="L556" s="45"/>
      <c r="M556" s="234" t="s">
        <v>1</v>
      </c>
      <c r="N556" s="235" t="s">
        <v>40</v>
      </c>
      <c r="O556" s="92"/>
      <c r="P556" s="236">
        <f>O556*H556</f>
        <v>0</v>
      </c>
      <c r="Q556" s="236">
        <v>2.5019800000000001</v>
      </c>
      <c r="R556" s="236">
        <f>Q556*H556</f>
        <v>34.607387360000004</v>
      </c>
      <c r="S556" s="236">
        <v>0</v>
      </c>
      <c r="T556" s="237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8" t="s">
        <v>199</v>
      </c>
      <c r="AT556" s="238" t="s">
        <v>194</v>
      </c>
      <c r="AU556" s="238" t="s">
        <v>85</v>
      </c>
      <c r="AY556" s="18" t="s">
        <v>192</v>
      </c>
      <c r="BE556" s="239">
        <f>IF(N556="základní",J556,0)</f>
        <v>0</v>
      </c>
      <c r="BF556" s="239">
        <f>IF(N556="snížená",J556,0)</f>
        <v>0</v>
      </c>
      <c r="BG556" s="239">
        <f>IF(N556="zákl. přenesená",J556,0)</f>
        <v>0</v>
      </c>
      <c r="BH556" s="239">
        <f>IF(N556="sníž. přenesená",J556,0)</f>
        <v>0</v>
      </c>
      <c r="BI556" s="239">
        <f>IF(N556="nulová",J556,0)</f>
        <v>0</v>
      </c>
      <c r="BJ556" s="18" t="s">
        <v>83</v>
      </c>
      <c r="BK556" s="239">
        <f>ROUND(I556*H556,2)</f>
        <v>0</v>
      </c>
      <c r="BL556" s="18" t="s">
        <v>199</v>
      </c>
      <c r="BM556" s="238" t="s">
        <v>709</v>
      </c>
    </row>
    <row r="557" s="16" customFormat="1">
      <c r="A557" s="16"/>
      <c r="B557" s="274"/>
      <c r="C557" s="275"/>
      <c r="D557" s="242" t="s">
        <v>201</v>
      </c>
      <c r="E557" s="276" t="s">
        <v>1</v>
      </c>
      <c r="F557" s="277" t="s">
        <v>671</v>
      </c>
      <c r="G557" s="275"/>
      <c r="H557" s="276" t="s">
        <v>1</v>
      </c>
      <c r="I557" s="278"/>
      <c r="J557" s="275"/>
      <c r="K557" s="275"/>
      <c r="L557" s="279"/>
      <c r="M557" s="280"/>
      <c r="N557" s="281"/>
      <c r="O557" s="281"/>
      <c r="P557" s="281"/>
      <c r="Q557" s="281"/>
      <c r="R557" s="281"/>
      <c r="S557" s="281"/>
      <c r="T557" s="282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3" t="s">
        <v>201</v>
      </c>
      <c r="AU557" s="283" t="s">
        <v>85</v>
      </c>
      <c r="AV557" s="16" t="s">
        <v>83</v>
      </c>
      <c r="AW557" s="16" t="s">
        <v>32</v>
      </c>
      <c r="AX557" s="16" t="s">
        <v>75</v>
      </c>
      <c r="AY557" s="283" t="s">
        <v>192</v>
      </c>
    </row>
    <row r="558" s="16" customFormat="1">
      <c r="A558" s="16"/>
      <c r="B558" s="274"/>
      <c r="C558" s="275"/>
      <c r="D558" s="242" t="s">
        <v>201</v>
      </c>
      <c r="E558" s="276" t="s">
        <v>1</v>
      </c>
      <c r="F558" s="277" t="s">
        <v>710</v>
      </c>
      <c r="G558" s="275"/>
      <c r="H558" s="276" t="s">
        <v>1</v>
      </c>
      <c r="I558" s="278"/>
      <c r="J558" s="275"/>
      <c r="K558" s="275"/>
      <c r="L558" s="279"/>
      <c r="M558" s="280"/>
      <c r="N558" s="281"/>
      <c r="O558" s="281"/>
      <c r="P558" s="281"/>
      <c r="Q558" s="281"/>
      <c r="R558" s="281"/>
      <c r="S558" s="281"/>
      <c r="T558" s="282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83" t="s">
        <v>201</v>
      </c>
      <c r="AU558" s="283" t="s">
        <v>85</v>
      </c>
      <c r="AV558" s="16" t="s">
        <v>83</v>
      </c>
      <c r="AW558" s="16" t="s">
        <v>32</v>
      </c>
      <c r="AX558" s="16" t="s">
        <v>75</v>
      </c>
      <c r="AY558" s="283" t="s">
        <v>192</v>
      </c>
    </row>
    <row r="559" s="13" customFormat="1">
      <c r="A559" s="13"/>
      <c r="B559" s="240"/>
      <c r="C559" s="241"/>
      <c r="D559" s="242" t="s">
        <v>201</v>
      </c>
      <c r="E559" s="243" t="s">
        <v>1</v>
      </c>
      <c r="F559" s="244" t="s">
        <v>711</v>
      </c>
      <c r="G559" s="241"/>
      <c r="H559" s="245">
        <v>2.6989999999999998</v>
      </c>
      <c r="I559" s="246"/>
      <c r="J559" s="241"/>
      <c r="K559" s="241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201</v>
      </c>
      <c r="AU559" s="251" t="s">
        <v>85</v>
      </c>
      <c r="AV559" s="13" t="s">
        <v>85</v>
      </c>
      <c r="AW559" s="13" t="s">
        <v>32</v>
      </c>
      <c r="AX559" s="13" t="s">
        <v>75</v>
      </c>
      <c r="AY559" s="251" t="s">
        <v>192</v>
      </c>
    </row>
    <row r="560" s="13" customFormat="1">
      <c r="A560" s="13"/>
      <c r="B560" s="240"/>
      <c r="C560" s="241"/>
      <c r="D560" s="242" t="s">
        <v>201</v>
      </c>
      <c r="E560" s="243" t="s">
        <v>1</v>
      </c>
      <c r="F560" s="244" t="s">
        <v>712</v>
      </c>
      <c r="G560" s="241"/>
      <c r="H560" s="245">
        <v>1.319</v>
      </c>
      <c r="I560" s="246"/>
      <c r="J560" s="241"/>
      <c r="K560" s="241"/>
      <c r="L560" s="247"/>
      <c r="M560" s="248"/>
      <c r="N560" s="249"/>
      <c r="O560" s="249"/>
      <c r="P560" s="249"/>
      <c r="Q560" s="249"/>
      <c r="R560" s="249"/>
      <c r="S560" s="249"/>
      <c r="T560" s="25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1" t="s">
        <v>201</v>
      </c>
      <c r="AU560" s="251" t="s">
        <v>85</v>
      </c>
      <c r="AV560" s="13" t="s">
        <v>85</v>
      </c>
      <c r="AW560" s="13" t="s">
        <v>32</v>
      </c>
      <c r="AX560" s="13" t="s">
        <v>75</v>
      </c>
      <c r="AY560" s="251" t="s">
        <v>192</v>
      </c>
    </row>
    <row r="561" s="15" customFormat="1">
      <c r="A561" s="15"/>
      <c r="B561" s="263"/>
      <c r="C561" s="264"/>
      <c r="D561" s="242" t="s">
        <v>201</v>
      </c>
      <c r="E561" s="265" t="s">
        <v>1</v>
      </c>
      <c r="F561" s="266" t="s">
        <v>211</v>
      </c>
      <c r="G561" s="264"/>
      <c r="H561" s="267">
        <v>4.0179999999999998</v>
      </c>
      <c r="I561" s="268"/>
      <c r="J561" s="264"/>
      <c r="K561" s="264"/>
      <c r="L561" s="269"/>
      <c r="M561" s="270"/>
      <c r="N561" s="271"/>
      <c r="O561" s="271"/>
      <c r="P561" s="271"/>
      <c r="Q561" s="271"/>
      <c r="R561" s="271"/>
      <c r="S561" s="271"/>
      <c r="T561" s="272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3" t="s">
        <v>201</v>
      </c>
      <c r="AU561" s="273" t="s">
        <v>85</v>
      </c>
      <c r="AV561" s="15" t="s">
        <v>212</v>
      </c>
      <c r="AW561" s="15" t="s">
        <v>32</v>
      </c>
      <c r="AX561" s="15" t="s">
        <v>75</v>
      </c>
      <c r="AY561" s="273" t="s">
        <v>192</v>
      </c>
    </row>
    <row r="562" s="16" customFormat="1">
      <c r="A562" s="16"/>
      <c r="B562" s="274"/>
      <c r="C562" s="275"/>
      <c r="D562" s="242" t="s">
        <v>201</v>
      </c>
      <c r="E562" s="276" t="s">
        <v>1</v>
      </c>
      <c r="F562" s="277" t="s">
        <v>713</v>
      </c>
      <c r="G562" s="275"/>
      <c r="H562" s="276" t="s">
        <v>1</v>
      </c>
      <c r="I562" s="278"/>
      <c r="J562" s="275"/>
      <c r="K562" s="275"/>
      <c r="L562" s="279"/>
      <c r="M562" s="280"/>
      <c r="N562" s="281"/>
      <c r="O562" s="281"/>
      <c r="P562" s="281"/>
      <c r="Q562" s="281"/>
      <c r="R562" s="281"/>
      <c r="S562" s="281"/>
      <c r="T562" s="282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83" t="s">
        <v>201</v>
      </c>
      <c r="AU562" s="283" t="s">
        <v>85</v>
      </c>
      <c r="AV562" s="16" t="s">
        <v>83</v>
      </c>
      <c r="AW562" s="16" t="s">
        <v>32</v>
      </c>
      <c r="AX562" s="16" t="s">
        <v>75</v>
      </c>
      <c r="AY562" s="283" t="s">
        <v>192</v>
      </c>
    </row>
    <row r="563" s="13" customFormat="1">
      <c r="A563" s="13"/>
      <c r="B563" s="240"/>
      <c r="C563" s="241"/>
      <c r="D563" s="242" t="s">
        <v>201</v>
      </c>
      <c r="E563" s="243" t="s">
        <v>1</v>
      </c>
      <c r="F563" s="244" t="s">
        <v>714</v>
      </c>
      <c r="G563" s="241"/>
      <c r="H563" s="245">
        <v>2.7530000000000001</v>
      </c>
      <c r="I563" s="246"/>
      <c r="J563" s="241"/>
      <c r="K563" s="241"/>
      <c r="L563" s="247"/>
      <c r="M563" s="248"/>
      <c r="N563" s="249"/>
      <c r="O563" s="249"/>
      <c r="P563" s="249"/>
      <c r="Q563" s="249"/>
      <c r="R563" s="249"/>
      <c r="S563" s="249"/>
      <c r="T563" s="25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1" t="s">
        <v>201</v>
      </c>
      <c r="AU563" s="251" t="s">
        <v>85</v>
      </c>
      <c r="AV563" s="13" t="s">
        <v>85</v>
      </c>
      <c r="AW563" s="13" t="s">
        <v>32</v>
      </c>
      <c r="AX563" s="13" t="s">
        <v>75</v>
      </c>
      <c r="AY563" s="251" t="s">
        <v>192</v>
      </c>
    </row>
    <row r="564" s="13" customFormat="1">
      <c r="A564" s="13"/>
      <c r="B564" s="240"/>
      <c r="C564" s="241"/>
      <c r="D564" s="242" t="s">
        <v>201</v>
      </c>
      <c r="E564" s="243" t="s">
        <v>1</v>
      </c>
      <c r="F564" s="244" t="s">
        <v>715</v>
      </c>
      <c r="G564" s="241"/>
      <c r="H564" s="245">
        <v>0.189</v>
      </c>
      <c r="I564" s="246"/>
      <c r="J564" s="241"/>
      <c r="K564" s="241"/>
      <c r="L564" s="247"/>
      <c r="M564" s="248"/>
      <c r="N564" s="249"/>
      <c r="O564" s="249"/>
      <c r="P564" s="249"/>
      <c r="Q564" s="249"/>
      <c r="R564" s="249"/>
      <c r="S564" s="249"/>
      <c r="T564" s="25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1" t="s">
        <v>201</v>
      </c>
      <c r="AU564" s="251" t="s">
        <v>85</v>
      </c>
      <c r="AV564" s="13" t="s">
        <v>85</v>
      </c>
      <c r="AW564" s="13" t="s">
        <v>32</v>
      </c>
      <c r="AX564" s="13" t="s">
        <v>75</v>
      </c>
      <c r="AY564" s="251" t="s">
        <v>192</v>
      </c>
    </row>
    <row r="565" s="15" customFormat="1">
      <c r="A565" s="15"/>
      <c r="B565" s="263"/>
      <c r="C565" s="264"/>
      <c r="D565" s="242" t="s">
        <v>201</v>
      </c>
      <c r="E565" s="265" t="s">
        <v>1</v>
      </c>
      <c r="F565" s="266" t="s">
        <v>211</v>
      </c>
      <c r="G565" s="264"/>
      <c r="H565" s="267">
        <v>2.9420000000000002</v>
      </c>
      <c r="I565" s="268"/>
      <c r="J565" s="264"/>
      <c r="K565" s="264"/>
      <c r="L565" s="269"/>
      <c r="M565" s="270"/>
      <c r="N565" s="271"/>
      <c r="O565" s="271"/>
      <c r="P565" s="271"/>
      <c r="Q565" s="271"/>
      <c r="R565" s="271"/>
      <c r="S565" s="271"/>
      <c r="T565" s="272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3" t="s">
        <v>201</v>
      </c>
      <c r="AU565" s="273" t="s">
        <v>85</v>
      </c>
      <c r="AV565" s="15" t="s">
        <v>212</v>
      </c>
      <c r="AW565" s="15" t="s">
        <v>32</v>
      </c>
      <c r="AX565" s="15" t="s">
        <v>75</v>
      </c>
      <c r="AY565" s="273" t="s">
        <v>192</v>
      </c>
    </row>
    <row r="566" s="16" customFormat="1">
      <c r="A566" s="16"/>
      <c r="B566" s="274"/>
      <c r="C566" s="275"/>
      <c r="D566" s="242" t="s">
        <v>201</v>
      </c>
      <c r="E566" s="276" t="s">
        <v>1</v>
      </c>
      <c r="F566" s="277" t="s">
        <v>716</v>
      </c>
      <c r="G566" s="275"/>
      <c r="H566" s="276" t="s">
        <v>1</v>
      </c>
      <c r="I566" s="278"/>
      <c r="J566" s="275"/>
      <c r="K566" s="275"/>
      <c r="L566" s="279"/>
      <c r="M566" s="280"/>
      <c r="N566" s="281"/>
      <c r="O566" s="281"/>
      <c r="P566" s="281"/>
      <c r="Q566" s="281"/>
      <c r="R566" s="281"/>
      <c r="S566" s="281"/>
      <c r="T566" s="282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83" t="s">
        <v>201</v>
      </c>
      <c r="AU566" s="283" t="s">
        <v>85</v>
      </c>
      <c r="AV566" s="16" t="s">
        <v>83</v>
      </c>
      <c r="AW566" s="16" t="s">
        <v>32</v>
      </c>
      <c r="AX566" s="16" t="s">
        <v>75</v>
      </c>
      <c r="AY566" s="283" t="s">
        <v>192</v>
      </c>
    </row>
    <row r="567" s="13" customFormat="1">
      <c r="A567" s="13"/>
      <c r="B567" s="240"/>
      <c r="C567" s="241"/>
      <c r="D567" s="242" t="s">
        <v>201</v>
      </c>
      <c r="E567" s="243" t="s">
        <v>1</v>
      </c>
      <c r="F567" s="244" t="s">
        <v>717</v>
      </c>
      <c r="G567" s="241"/>
      <c r="H567" s="245">
        <v>6.5140000000000002</v>
      </c>
      <c r="I567" s="246"/>
      <c r="J567" s="241"/>
      <c r="K567" s="241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201</v>
      </c>
      <c r="AU567" s="251" t="s">
        <v>85</v>
      </c>
      <c r="AV567" s="13" t="s">
        <v>85</v>
      </c>
      <c r="AW567" s="13" t="s">
        <v>32</v>
      </c>
      <c r="AX567" s="13" t="s">
        <v>75</v>
      </c>
      <c r="AY567" s="251" t="s">
        <v>192</v>
      </c>
    </row>
    <row r="568" s="13" customFormat="1">
      <c r="A568" s="13"/>
      <c r="B568" s="240"/>
      <c r="C568" s="241"/>
      <c r="D568" s="242" t="s">
        <v>201</v>
      </c>
      <c r="E568" s="243" t="s">
        <v>1</v>
      </c>
      <c r="F568" s="244" t="s">
        <v>718</v>
      </c>
      <c r="G568" s="241"/>
      <c r="H568" s="245">
        <v>0.35799999999999998</v>
      </c>
      <c r="I568" s="246"/>
      <c r="J568" s="241"/>
      <c r="K568" s="241"/>
      <c r="L568" s="247"/>
      <c r="M568" s="248"/>
      <c r="N568" s="249"/>
      <c r="O568" s="249"/>
      <c r="P568" s="249"/>
      <c r="Q568" s="249"/>
      <c r="R568" s="249"/>
      <c r="S568" s="249"/>
      <c r="T568" s="25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1" t="s">
        <v>201</v>
      </c>
      <c r="AU568" s="251" t="s">
        <v>85</v>
      </c>
      <c r="AV568" s="13" t="s">
        <v>85</v>
      </c>
      <c r="AW568" s="13" t="s">
        <v>32</v>
      </c>
      <c r="AX568" s="13" t="s">
        <v>75</v>
      </c>
      <c r="AY568" s="251" t="s">
        <v>192</v>
      </c>
    </row>
    <row r="569" s="15" customFormat="1">
      <c r="A569" s="15"/>
      <c r="B569" s="263"/>
      <c r="C569" s="264"/>
      <c r="D569" s="242" t="s">
        <v>201</v>
      </c>
      <c r="E569" s="265" t="s">
        <v>1</v>
      </c>
      <c r="F569" s="266" t="s">
        <v>211</v>
      </c>
      <c r="G569" s="264"/>
      <c r="H569" s="267">
        <v>6.8719999999999999</v>
      </c>
      <c r="I569" s="268"/>
      <c r="J569" s="264"/>
      <c r="K569" s="264"/>
      <c r="L569" s="269"/>
      <c r="M569" s="270"/>
      <c r="N569" s="271"/>
      <c r="O569" s="271"/>
      <c r="P569" s="271"/>
      <c r="Q569" s="271"/>
      <c r="R569" s="271"/>
      <c r="S569" s="271"/>
      <c r="T569" s="272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3" t="s">
        <v>201</v>
      </c>
      <c r="AU569" s="273" t="s">
        <v>85</v>
      </c>
      <c r="AV569" s="15" t="s">
        <v>212</v>
      </c>
      <c r="AW569" s="15" t="s">
        <v>32</v>
      </c>
      <c r="AX569" s="15" t="s">
        <v>75</v>
      </c>
      <c r="AY569" s="273" t="s">
        <v>192</v>
      </c>
    </row>
    <row r="570" s="14" customFormat="1">
      <c r="A570" s="14"/>
      <c r="B570" s="252"/>
      <c r="C570" s="253"/>
      <c r="D570" s="242" t="s">
        <v>201</v>
      </c>
      <c r="E570" s="254" t="s">
        <v>1</v>
      </c>
      <c r="F570" s="255" t="s">
        <v>204</v>
      </c>
      <c r="G570" s="253"/>
      <c r="H570" s="256">
        <v>13.832000000000001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2" t="s">
        <v>201</v>
      </c>
      <c r="AU570" s="262" t="s">
        <v>85</v>
      </c>
      <c r="AV570" s="14" t="s">
        <v>199</v>
      </c>
      <c r="AW570" s="14" t="s">
        <v>32</v>
      </c>
      <c r="AX570" s="14" t="s">
        <v>83</v>
      </c>
      <c r="AY570" s="262" t="s">
        <v>192</v>
      </c>
    </row>
    <row r="571" s="2" customFormat="1" ht="16.5" customHeight="1">
      <c r="A571" s="39"/>
      <c r="B571" s="40"/>
      <c r="C571" s="227" t="s">
        <v>719</v>
      </c>
      <c r="D571" s="227" t="s">
        <v>194</v>
      </c>
      <c r="E571" s="228" t="s">
        <v>720</v>
      </c>
      <c r="F571" s="229" t="s">
        <v>721</v>
      </c>
      <c r="G571" s="230" t="s">
        <v>197</v>
      </c>
      <c r="H571" s="231">
        <v>78.340000000000003</v>
      </c>
      <c r="I571" s="232"/>
      <c r="J571" s="233">
        <f>ROUND(I571*H571,2)</f>
        <v>0</v>
      </c>
      <c r="K571" s="229" t="s">
        <v>198</v>
      </c>
      <c r="L571" s="45"/>
      <c r="M571" s="234" t="s">
        <v>1</v>
      </c>
      <c r="N571" s="235" t="s">
        <v>40</v>
      </c>
      <c r="O571" s="92"/>
      <c r="P571" s="236">
        <f>O571*H571</f>
        <v>0</v>
      </c>
      <c r="Q571" s="236">
        <v>0.011169999999999999</v>
      </c>
      <c r="R571" s="236">
        <f>Q571*H571</f>
        <v>0.8750578</v>
      </c>
      <c r="S571" s="236">
        <v>0</v>
      </c>
      <c r="T571" s="23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8" t="s">
        <v>199</v>
      </c>
      <c r="AT571" s="238" t="s">
        <v>194</v>
      </c>
      <c r="AU571" s="238" t="s">
        <v>85</v>
      </c>
      <c r="AY571" s="18" t="s">
        <v>192</v>
      </c>
      <c r="BE571" s="239">
        <f>IF(N571="základní",J571,0)</f>
        <v>0</v>
      </c>
      <c r="BF571" s="239">
        <f>IF(N571="snížená",J571,0)</f>
        <v>0</v>
      </c>
      <c r="BG571" s="239">
        <f>IF(N571="zákl. přenesená",J571,0)</f>
        <v>0</v>
      </c>
      <c r="BH571" s="239">
        <f>IF(N571="sníž. přenesená",J571,0)</f>
        <v>0</v>
      </c>
      <c r="BI571" s="239">
        <f>IF(N571="nulová",J571,0)</f>
        <v>0</v>
      </c>
      <c r="BJ571" s="18" t="s">
        <v>83</v>
      </c>
      <c r="BK571" s="239">
        <f>ROUND(I571*H571,2)</f>
        <v>0</v>
      </c>
      <c r="BL571" s="18" t="s">
        <v>199</v>
      </c>
      <c r="BM571" s="238" t="s">
        <v>722</v>
      </c>
    </row>
    <row r="572" s="16" customFormat="1">
      <c r="A572" s="16"/>
      <c r="B572" s="274"/>
      <c r="C572" s="275"/>
      <c r="D572" s="242" t="s">
        <v>201</v>
      </c>
      <c r="E572" s="276" t="s">
        <v>1</v>
      </c>
      <c r="F572" s="277" t="s">
        <v>671</v>
      </c>
      <c r="G572" s="275"/>
      <c r="H572" s="276" t="s">
        <v>1</v>
      </c>
      <c r="I572" s="278"/>
      <c r="J572" s="275"/>
      <c r="K572" s="275"/>
      <c r="L572" s="279"/>
      <c r="M572" s="280"/>
      <c r="N572" s="281"/>
      <c r="O572" s="281"/>
      <c r="P572" s="281"/>
      <c r="Q572" s="281"/>
      <c r="R572" s="281"/>
      <c r="S572" s="281"/>
      <c r="T572" s="282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83" t="s">
        <v>201</v>
      </c>
      <c r="AU572" s="283" t="s">
        <v>85</v>
      </c>
      <c r="AV572" s="16" t="s">
        <v>83</v>
      </c>
      <c r="AW572" s="16" t="s">
        <v>32</v>
      </c>
      <c r="AX572" s="16" t="s">
        <v>75</v>
      </c>
      <c r="AY572" s="283" t="s">
        <v>192</v>
      </c>
    </row>
    <row r="573" s="16" customFormat="1">
      <c r="A573" s="16"/>
      <c r="B573" s="274"/>
      <c r="C573" s="275"/>
      <c r="D573" s="242" t="s">
        <v>201</v>
      </c>
      <c r="E573" s="276" t="s">
        <v>1</v>
      </c>
      <c r="F573" s="277" t="s">
        <v>710</v>
      </c>
      <c r="G573" s="275"/>
      <c r="H573" s="276" t="s">
        <v>1</v>
      </c>
      <c r="I573" s="278"/>
      <c r="J573" s="275"/>
      <c r="K573" s="275"/>
      <c r="L573" s="279"/>
      <c r="M573" s="280"/>
      <c r="N573" s="281"/>
      <c r="O573" s="281"/>
      <c r="P573" s="281"/>
      <c r="Q573" s="281"/>
      <c r="R573" s="281"/>
      <c r="S573" s="281"/>
      <c r="T573" s="282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83" t="s">
        <v>201</v>
      </c>
      <c r="AU573" s="283" t="s">
        <v>85</v>
      </c>
      <c r="AV573" s="16" t="s">
        <v>83</v>
      </c>
      <c r="AW573" s="16" t="s">
        <v>32</v>
      </c>
      <c r="AX573" s="16" t="s">
        <v>75</v>
      </c>
      <c r="AY573" s="283" t="s">
        <v>192</v>
      </c>
    </row>
    <row r="574" s="13" customFormat="1">
      <c r="A574" s="13"/>
      <c r="B574" s="240"/>
      <c r="C574" s="241"/>
      <c r="D574" s="242" t="s">
        <v>201</v>
      </c>
      <c r="E574" s="243" t="s">
        <v>1</v>
      </c>
      <c r="F574" s="244" t="s">
        <v>723</v>
      </c>
      <c r="G574" s="241"/>
      <c r="H574" s="245">
        <v>13.494999999999999</v>
      </c>
      <c r="I574" s="246"/>
      <c r="J574" s="241"/>
      <c r="K574" s="241"/>
      <c r="L574" s="247"/>
      <c r="M574" s="248"/>
      <c r="N574" s="249"/>
      <c r="O574" s="249"/>
      <c r="P574" s="249"/>
      <c r="Q574" s="249"/>
      <c r="R574" s="249"/>
      <c r="S574" s="249"/>
      <c r="T574" s="25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1" t="s">
        <v>201</v>
      </c>
      <c r="AU574" s="251" t="s">
        <v>85</v>
      </c>
      <c r="AV574" s="13" t="s">
        <v>85</v>
      </c>
      <c r="AW574" s="13" t="s">
        <v>32</v>
      </c>
      <c r="AX574" s="13" t="s">
        <v>75</v>
      </c>
      <c r="AY574" s="251" t="s">
        <v>192</v>
      </c>
    </row>
    <row r="575" s="13" customFormat="1">
      <c r="A575" s="13"/>
      <c r="B575" s="240"/>
      <c r="C575" s="241"/>
      <c r="D575" s="242" t="s">
        <v>201</v>
      </c>
      <c r="E575" s="243" t="s">
        <v>1</v>
      </c>
      <c r="F575" s="244" t="s">
        <v>724</v>
      </c>
      <c r="G575" s="241"/>
      <c r="H575" s="245">
        <v>6.5940000000000003</v>
      </c>
      <c r="I575" s="246"/>
      <c r="J575" s="241"/>
      <c r="K575" s="241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201</v>
      </c>
      <c r="AU575" s="251" t="s">
        <v>85</v>
      </c>
      <c r="AV575" s="13" t="s">
        <v>85</v>
      </c>
      <c r="AW575" s="13" t="s">
        <v>32</v>
      </c>
      <c r="AX575" s="13" t="s">
        <v>75</v>
      </c>
      <c r="AY575" s="251" t="s">
        <v>192</v>
      </c>
    </row>
    <row r="576" s="15" customFormat="1">
      <c r="A576" s="15"/>
      <c r="B576" s="263"/>
      <c r="C576" s="264"/>
      <c r="D576" s="242" t="s">
        <v>201</v>
      </c>
      <c r="E576" s="265" t="s">
        <v>1</v>
      </c>
      <c r="F576" s="266" t="s">
        <v>211</v>
      </c>
      <c r="G576" s="264"/>
      <c r="H576" s="267">
        <v>20.088999999999999</v>
      </c>
      <c r="I576" s="268"/>
      <c r="J576" s="264"/>
      <c r="K576" s="264"/>
      <c r="L576" s="269"/>
      <c r="M576" s="270"/>
      <c r="N576" s="271"/>
      <c r="O576" s="271"/>
      <c r="P576" s="271"/>
      <c r="Q576" s="271"/>
      <c r="R576" s="271"/>
      <c r="S576" s="271"/>
      <c r="T576" s="27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3" t="s">
        <v>201</v>
      </c>
      <c r="AU576" s="273" t="s">
        <v>85</v>
      </c>
      <c r="AV576" s="15" t="s">
        <v>212</v>
      </c>
      <c r="AW576" s="15" t="s">
        <v>32</v>
      </c>
      <c r="AX576" s="15" t="s">
        <v>75</v>
      </c>
      <c r="AY576" s="273" t="s">
        <v>192</v>
      </c>
    </row>
    <row r="577" s="16" customFormat="1">
      <c r="A577" s="16"/>
      <c r="B577" s="274"/>
      <c r="C577" s="275"/>
      <c r="D577" s="242" t="s">
        <v>201</v>
      </c>
      <c r="E577" s="276" t="s">
        <v>1</v>
      </c>
      <c r="F577" s="277" t="s">
        <v>713</v>
      </c>
      <c r="G577" s="275"/>
      <c r="H577" s="276" t="s">
        <v>1</v>
      </c>
      <c r="I577" s="278"/>
      <c r="J577" s="275"/>
      <c r="K577" s="275"/>
      <c r="L577" s="279"/>
      <c r="M577" s="280"/>
      <c r="N577" s="281"/>
      <c r="O577" s="281"/>
      <c r="P577" s="281"/>
      <c r="Q577" s="281"/>
      <c r="R577" s="281"/>
      <c r="S577" s="281"/>
      <c r="T577" s="282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83" t="s">
        <v>201</v>
      </c>
      <c r="AU577" s="283" t="s">
        <v>85</v>
      </c>
      <c r="AV577" s="16" t="s">
        <v>83</v>
      </c>
      <c r="AW577" s="16" t="s">
        <v>32</v>
      </c>
      <c r="AX577" s="16" t="s">
        <v>75</v>
      </c>
      <c r="AY577" s="283" t="s">
        <v>192</v>
      </c>
    </row>
    <row r="578" s="13" customFormat="1">
      <c r="A578" s="13"/>
      <c r="B578" s="240"/>
      <c r="C578" s="241"/>
      <c r="D578" s="242" t="s">
        <v>201</v>
      </c>
      <c r="E578" s="243" t="s">
        <v>1</v>
      </c>
      <c r="F578" s="244" t="s">
        <v>725</v>
      </c>
      <c r="G578" s="241"/>
      <c r="H578" s="245">
        <v>29.495999999999999</v>
      </c>
      <c r="I578" s="246"/>
      <c r="J578" s="241"/>
      <c r="K578" s="241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201</v>
      </c>
      <c r="AU578" s="251" t="s">
        <v>85</v>
      </c>
      <c r="AV578" s="13" t="s">
        <v>85</v>
      </c>
      <c r="AW578" s="13" t="s">
        <v>32</v>
      </c>
      <c r="AX578" s="13" t="s">
        <v>75</v>
      </c>
      <c r="AY578" s="251" t="s">
        <v>192</v>
      </c>
    </row>
    <row r="579" s="13" customFormat="1">
      <c r="A579" s="13"/>
      <c r="B579" s="240"/>
      <c r="C579" s="241"/>
      <c r="D579" s="242" t="s">
        <v>201</v>
      </c>
      <c r="E579" s="243" t="s">
        <v>1</v>
      </c>
      <c r="F579" s="244" t="s">
        <v>726</v>
      </c>
      <c r="G579" s="241"/>
      <c r="H579" s="245">
        <v>2.7000000000000002</v>
      </c>
      <c r="I579" s="246"/>
      <c r="J579" s="241"/>
      <c r="K579" s="241"/>
      <c r="L579" s="247"/>
      <c r="M579" s="248"/>
      <c r="N579" s="249"/>
      <c r="O579" s="249"/>
      <c r="P579" s="249"/>
      <c r="Q579" s="249"/>
      <c r="R579" s="249"/>
      <c r="S579" s="249"/>
      <c r="T579" s="25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1" t="s">
        <v>201</v>
      </c>
      <c r="AU579" s="251" t="s">
        <v>85</v>
      </c>
      <c r="AV579" s="13" t="s">
        <v>85</v>
      </c>
      <c r="AW579" s="13" t="s">
        <v>32</v>
      </c>
      <c r="AX579" s="13" t="s">
        <v>75</v>
      </c>
      <c r="AY579" s="251" t="s">
        <v>192</v>
      </c>
    </row>
    <row r="580" s="15" customFormat="1">
      <c r="A580" s="15"/>
      <c r="B580" s="263"/>
      <c r="C580" s="264"/>
      <c r="D580" s="242" t="s">
        <v>201</v>
      </c>
      <c r="E580" s="265" t="s">
        <v>1</v>
      </c>
      <c r="F580" s="266" t="s">
        <v>211</v>
      </c>
      <c r="G580" s="264"/>
      <c r="H580" s="267">
        <v>32.195999999999998</v>
      </c>
      <c r="I580" s="268"/>
      <c r="J580" s="264"/>
      <c r="K580" s="264"/>
      <c r="L580" s="269"/>
      <c r="M580" s="270"/>
      <c r="N580" s="271"/>
      <c r="O580" s="271"/>
      <c r="P580" s="271"/>
      <c r="Q580" s="271"/>
      <c r="R580" s="271"/>
      <c r="S580" s="271"/>
      <c r="T580" s="272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3" t="s">
        <v>201</v>
      </c>
      <c r="AU580" s="273" t="s">
        <v>85</v>
      </c>
      <c r="AV580" s="15" t="s">
        <v>212</v>
      </c>
      <c r="AW580" s="15" t="s">
        <v>32</v>
      </c>
      <c r="AX580" s="15" t="s">
        <v>75</v>
      </c>
      <c r="AY580" s="273" t="s">
        <v>192</v>
      </c>
    </row>
    <row r="581" s="16" customFormat="1">
      <c r="A581" s="16"/>
      <c r="B581" s="274"/>
      <c r="C581" s="275"/>
      <c r="D581" s="242" t="s">
        <v>201</v>
      </c>
      <c r="E581" s="276" t="s">
        <v>1</v>
      </c>
      <c r="F581" s="277" t="s">
        <v>716</v>
      </c>
      <c r="G581" s="275"/>
      <c r="H581" s="276" t="s">
        <v>1</v>
      </c>
      <c r="I581" s="278"/>
      <c r="J581" s="275"/>
      <c r="K581" s="275"/>
      <c r="L581" s="279"/>
      <c r="M581" s="280"/>
      <c r="N581" s="281"/>
      <c r="O581" s="281"/>
      <c r="P581" s="281"/>
      <c r="Q581" s="281"/>
      <c r="R581" s="281"/>
      <c r="S581" s="281"/>
      <c r="T581" s="282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83" t="s">
        <v>201</v>
      </c>
      <c r="AU581" s="283" t="s">
        <v>85</v>
      </c>
      <c r="AV581" s="16" t="s">
        <v>83</v>
      </c>
      <c r="AW581" s="16" t="s">
        <v>32</v>
      </c>
      <c r="AX581" s="16" t="s">
        <v>75</v>
      </c>
      <c r="AY581" s="283" t="s">
        <v>192</v>
      </c>
    </row>
    <row r="582" s="13" customFormat="1">
      <c r="A582" s="13"/>
      <c r="B582" s="240"/>
      <c r="C582" s="241"/>
      <c r="D582" s="242" t="s">
        <v>201</v>
      </c>
      <c r="E582" s="243" t="s">
        <v>1</v>
      </c>
      <c r="F582" s="244" t="s">
        <v>727</v>
      </c>
      <c r="G582" s="241"/>
      <c r="H582" s="245">
        <v>26.055</v>
      </c>
      <c r="I582" s="246"/>
      <c r="J582" s="241"/>
      <c r="K582" s="241"/>
      <c r="L582" s="247"/>
      <c r="M582" s="248"/>
      <c r="N582" s="249"/>
      <c r="O582" s="249"/>
      <c r="P582" s="249"/>
      <c r="Q582" s="249"/>
      <c r="R582" s="249"/>
      <c r="S582" s="249"/>
      <c r="T582" s="25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1" t="s">
        <v>201</v>
      </c>
      <c r="AU582" s="251" t="s">
        <v>85</v>
      </c>
      <c r="AV582" s="13" t="s">
        <v>85</v>
      </c>
      <c r="AW582" s="13" t="s">
        <v>32</v>
      </c>
      <c r="AX582" s="13" t="s">
        <v>75</v>
      </c>
      <c r="AY582" s="251" t="s">
        <v>192</v>
      </c>
    </row>
    <row r="583" s="15" customFormat="1">
      <c r="A583" s="15"/>
      <c r="B583" s="263"/>
      <c r="C583" s="264"/>
      <c r="D583" s="242" t="s">
        <v>201</v>
      </c>
      <c r="E583" s="265" t="s">
        <v>1</v>
      </c>
      <c r="F583" s="266" t="s">
        <v>211</v>
      </c>
      <c r="G583" s="264"/>
      <c r="H583" s="267">
        <v>26.055</v>
      </c>
      <c r="I583" s="268"/>
      <c r="J583" s="264"/>
      <c r="K583" s="264"/>
      <c r="L583" s="269"/>
      <c r="M583" s="270"/>
      <c r="N583" s="271"/>
      <c r="O583" s="271"/>
      <c r="P583" s="271"/>
      <c r="Q583" s="271"/>
      <c r="R583" s="271"/>
      <c r="S583" s="271"/>
      <c r="T583" s="27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3" t="s">
        <v>201</v>
      </c>
      <c r="AU583" s="273" t="s">
        <v>85</v>
      </c>
      <c r="AV583" s="15" t="s">
        <v>212</v>
      </c>
      <c r="AW583" s="15" t="s">
        <v>32</v>
      </c>
      <c r="AX583" s="15" t="s">
        <v>75</v>
      </c>
      <c r="AY583" s="273" t="s">
        <v>192</v>
      </c>
    </row>
    <row r="584" s="14" customFormat="1">
      <c r="A584" s="14"/>
      <c r="B584" s="252"/>
      <c r="C584" s="253"/>
      <c r="D584" s="242" t="s">
        <v>201</v>
      </c>
      <c r="E584" s="254" t="s">
        <v>1</v>
      </c>
      <c r="F584" s="255" t="s">
        <v>204</v>
      </c>
      <c r="G584" s="253"/>
      <c r="H584" s="256">
        <v>78.340000000000003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2" t="s">
        <v>201</v>
      </c>
      <c r="AU584" s="262" t="s">
        <v>85</v>
      </c>
      <c r="AV584" s="14" t="s">
        <v>199</v>
      </c>
      <c r="AW584" s="14" t="s">
        <v>32</v>
      </c>
      <c r="AX584" s="14" t="s">
        <v>83</v>
      </c>
      <c r="AY584" s="262" t="s">
        <v>192</v>
      </c>
    </row>
    <row r="585" s="2" customFormat="1" ht="16.5" customHeight="1">
      <c r="A585" s="39"/>
      <c r="B585" s="40"/>
      <c r="C585" s="227" t="s">
        <v>728</v>
      </c>
      <c r="D585" s="227" t="s">
        <v>194</v>
      </c>
      <c r="E585" s="228" t="s">
        <v>729</v>
      </c>
      <c r="F585" s="229" t="s">
        <v>730</v>
      </c>
      <c r="G585" s="230" t="s">
        <v>197</v>
      </c>
      <c r="H585" s="231">
        <v>78.340000000000003</v>
      </c>
      <c r="I585" s="232"/>
      <c r="J585" s="233">
        <f>ROUND(I585*H585,2)</f>
        <v>0</v>
      </c>
      <c r="K585" s="229" t="s">
        <v>198</v>
      </c>
      <c r="L585" s="45"/>
      <c r="M585" s="234" t="s">
        <v>1</v>
      </c>
      <c r="N585" s="235" t="s">
        <v>40</v>
      </c>
      <c r="O585" s="92"/>
      <c r="P585" s="236">
        <f>O585*H585</f>
        <v>0</v>
      </c>
      <c r="Q585" s="236">
        <v>0</v>
      </c>
      <c r="R585" s="236">
        <f>Q585*H585</f>
        <v>0</v>
      </c>
      <c r="S585" s="236">
        <v>0</v>
      </c>
      <c r="T585" s="237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8" t="s">
        <v>199</v>
      </c>
      <c r="AT585" s="238" t="s">
        <v>194</v>
      </c>
      <c r="AU585" s="238" t="s">
        <v>85</v>
      </c>
      <c r="AY585" s="18" t="s">
        <v>192</v>
      </c>
      <c r="BE585" s="239">
        <f>IF(N585="základní",J585,0)</f>
        <v>0</v>
      </c>
      <c r="BF585" s="239">
        <f>IF(N585="snížená",J585,0)</f>
        <v>0</v>
      </c>
      <c r="BG585" s="239">
        <f>IF(N585="zákl. přenesená",J585,0)</f>
        <v>0</v>
      </c>
      <c r="BH585" s="239">
        <f>IF(N585="sníž. přenesená",J585,0)</f>
        <v>0</v>
      </c>
      <c r="BI585" s="239">
        <f>IF(N585="nulová",J585,0)</f>
        <v>0</v>
      </c>
      <c r="BJ585" s="18" t="s">
        <v>83</v>
      </c>
      <c r="BK585" s="239">
        <f>ROUND(I585*H585,2)</f>
        <v>0</v>
      </c>
      <c r="BL585" s="18" t="s">
        <v>199</v>
      </c>
      <c r="BM585" s="238" t="s">
        <v>731</v>
      </c>
    </row>
    <row r="586" s="2" customFormat="1" ht="24.15" customHeight="1">
      <c r="A586" s="39"/>
      <c r="B586" s="40"/>
      <c r="C586" s="227" t="s">
        <v>732</v>
      </c>
      <c r="D586" s="227" t="s">
        <v>194</v>
      </c>
      <c r="E586" s="228" t="s">
        <v>733</v>
      </c>
      <c r="F586" s="229" t="s">
        <v>734</v>
      </c>
      <c r="G586" s="230" t="s">
        <v>247</v>
      </c>
      <c r="H586" s="231">
        <v>1.198</v>
      </c>
      <c r="I586" s="232"/>
      <c r="J586" s="233">
        <f>ROUND(I586*H586,2)</f>
        <v>0</v>
      </c>
      <c r="K586" s="229" t="s">
        <v>198</v>
      </c>
      <c r="L586" s="45"/>
      <c r="M586" s="234" t="s">
        <v>1</v>
      </c>
      <c r="N586" s="235" t="s">
        <v>40</v>
      </c>
      <c r="O586" s="92"/>
      <c r="P586" s="236">
        <f>O586*H586</f>
        <v>0</v>
      </c>
      <c r="Q586" s="236">
        <v>1.05291</v>
      </c>
      <c r="R586" s="236">
        <f>Q586*H586</f>
        <v>1.2613861799999999</v>
      </c>
      <c r="S586" s="236">
        <v>0</v>
      </c>
      <c r="T586" s="237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8" t="s">
        <v>199</v>
      </c>
      <c r="AT586" s="238" t="s">
        <v>194</v>
      </c>
      <c r="AU586" s="238" t="s">
        <v>85</v>
      </c>
      <c r="AY586" s="18" t="s">
        <v>192</v>
      </c>
      <c r="BE586" s="239">
        <f>IF(N586="základní",J586,0)</f>
        <v>0</v>
      </c>
      <c r="BF586" s="239">
        <f>IF(N586="snížená",J586,0)</f>
        <v>0</v>
      </c>
      <c r="BG586" s="239">
        <f>IF(N586="zákl. přenesená",J586,0)</f>
        <v>0</v>
      </c>
      <c r="BH586" s="239">
        <f>IF(N586="sníž. přenesená",J586,0)</f>
        <v>0</v>
      </c>
      <c r="BI586" s="239">
        <f>IF(N586="nulová",J586,0)</f>
        <v>0</v>
      </c>
      <c r="BJ586" s="18" t="s">
        <v>83</v>
      </c>
      <c r="BK586" s="239">
        <f>ROUND(I586*H586,2)</f>
        <v>0</v>
      </c>
      <c r="BL586" s="18" t="s">
        <v>199</v>
      </c>
      <c r="BM586" s="238" t="s">
        <v>735</v>
      </c>
    </row>
    <row r="587" s="16" customFormat="1">
      <c r="A587" s="16"/>
      <c r="B587" s="274"/>
      <c r="C587" s="275"/>
      <c r="D587" s="242" t="s">
        <v>201</v>
      </c>
      <c r="E587" s="276" t="s">
        <v>1</v>
      </c>
      <c r="F587" s="277" t="s">
        <v>671</v>
      </c>
      <c r="G587" s="275"/>
      <c r="H587" s="276" t="s">
        <v>1</v>
      </c>
      <c r="I587" s="278"/>
      <c r="J587" s="275"/>
      <c r="K587" s="275"/>
      <c r="L587" s="279"/>
      <c r="M587" s="280"/>
      <c r="N587" s="281"/>
      <c r="O587" s="281"/>
      <c r="P587" s="281"/>
      <c r="Q587" s="281"/>
      <c r="R587" s="281"/>
      <c r="S587" s="281"/>
      <c r="T587" s="282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83" t="s">
        <v>201</v>
      </c>
      <c r="AU587" s="283" t="s">
        <v>85</v>
      </c>
      <c r="AV587" s="16" t="s">
        <v>83</v>
      </c>
      <c r="AW587" s="16" t="s">
        <v>32</v>
      </c>
      <c r="AX587" s="16" t="s">
        <v>75</v>
      </c>
      <c r="AY587" s="283" t="s">
        <v>192</v>
      </c>
    </row>
    <row r="588" s="16" customFormat="1">
      <c r="A588" s="16"/>
      <c r="B588" s="274"/>
      <c r="C588" s="275"/>
      <c r="D588" s="242" t="s">
        <v>201</v>
      </c>
      <c r="E588" s="276" t="s">
        <v>1</v>
      </c>
      <c r="F588" s="277" t="s">
        <v>736</v>
      </c>
      <c r="G588" s="275"/>
      <c r="H588" s="276" t="s">
        <v>1</v>
      </c>
      <c r="I588" s="278"/>
      <c r="J588" s="275"/>
      <c r="K588" s="275"/>
      <c r="L588" s="279"/>
      <c r="M588" s="280"/>
      <c r="N588" s="281"/>
      <c r="O588" s="281"/>
      <c r="P588" s="281"/>
      <c r="Q588" s="281"/>
      <c r="R588" s="281"/>
      <c r="S588" s="281"/>
      <c r="T588" s="282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83" t="s">
        <v>201</v>
      </c>
      <c r="AU588" s="283" t="s">
        <v>85</v>
      </c>
      <c r="AV588" s="16" t="s">
        <v>83</v>
      </c>
      <c r="AW588" s="16" t="s">
        <v>32</v>
      </c>
      <c r="AX588" s="16" t="s">
        <v>75</v>
      </c>
      <c r="AY588" s="283" t="s">
        <v>192</v>
      </c>
    </row>
    <row r="589" s="13" customFormat="1">
      <c r="A589" s="13"/>
      <c r="B589" s="240"/>
      <c r="C589" s="241"/>
      <c r="D589" s="242" t="s">
        <v>201</v>
      </c>
      <c r="E589" s="243" t="s">
        <v>1</v>
      </c>
      <c r="F589" s="244" t="s">
        <v>737</v>
      </c>
      <c r="G589" s="241"/>
      <c r="H589" s="245">
        <v>0.19600000000000001</v>
      </c>
      <c r="I589" s="246"/>
      <c r="J589" s="241"/>
      <c r="K589" s="241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201</v>
      </c>
      <c r="AU589" s="251" t="s">
        <v>85</v>
      </c>
      <c r="AV589" s="13" t="s">
        <v>85</v>
      </c>
      <c r="AW589" s="13" t="s">
        <v>32</v>
      </c>
      <c r="AX589" s="13" t="s">
        <v>75</v>
      </c>
      <c r="AY589" s="251" t="s">
        <v>192</v>
      </c>
    </row>
    <row r="590" s="13" customFormat="1">
      <c r="A590" s="13"/>
      <c r="B590" s="240"/>
      <c r="C590" s="241"/>
      <c r="D590" s="242" t="s">
        <v>201</v>
      </c>
      <c r="E590" s="243" t="s">
        <v>1</v>
      </c>
      <c r="F590" s="244" t="s">
        <v>738</v>
      </c>
      <c r="G590" s="241"/>
      <c r="H590" s="245">
        <v>0.080000000000000002</v>
      </c>
      <c r="I590" s="246"/>
      <c r="J590" s="241"/>
      <c r="K590" s="241"/>
      <c r="L590" s="247"/>
      <c r="M590" s="248"/>
      <c r="N590" s="249"/>
      <c r="O590" s="249"/>
      <c r="P590" s="249"/>
      <c r="Q590" s="249"/>
      <c r="R590" s="249"/>
      <c r="S590" s="249"/>
      <c r="T590" s="25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1" t="s">
        <v>201</v>
      </c>
      <c r="AU590" s="251" t="s">
        <v>85</v>
      </c>
      <c r="AV590" s="13" t="s">
        <v>85</v>
      </c>
      <c r="AW590" s="13" t="s">
        <v>32</v>
      </c>
      <c r="AX590" s="13" t="s">
        <v>75</v>
      </c>
      <c r="AY590" s="251" t="s">
        <v>192</v>
      </c>
    </row>
    <row r="591" s="16" customFormat="1">
      <c r="A591" s="16"/>
      <c r="B591" s="274"/>
      <c r="C591" s="275"/>
      <c r="D591" s="242" t="s">
        <v>201</v>
      </c>
      <c r="E591" s="276" t="s">
        <v>1</v>
      </c>
      <c r="F591" s="277" t="s">
        <v>739</v>
      </c>
      <c r="G591" s="275"/>
      <c r="H591" s="276" t="s">
        <v>1</v>
      </c>
      <c r="I591" s="278"/>
      <c r="J591" s="275"/>
      <c r="K591" s="275"/>
      <c r="L591" s="279"/>
      <c r="M591" s="280"/>
      <c r="N591" s="281"/>
      <c r="O591" s="281"/>
      <c r="P591" s="281"/>
      <c r="Q591" s="281"/>
      <c r="R591" s="281"/>
      <c r="S591" s="281"/>
      <c r="T591" s="282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3" t="s">
        <v>201</v>
      </c>
      <c r="AU591" s="283" t="s">
        <v>85</v>
      </c>
      <c r="AV591" s="16" t="s">
        <v>83</v>
      </c>
      <c r="AW591" s="16" t="s">
        <v>32</v>
      </c>
      <c r="AX591" s="16" t="s">
        <v>75</v>
      </c>
      <c r="AY591" s="283" t="s">
        <v>192</v>
      </c>
    </row>
    <row r="592" s="13" customFormat="1">
      <c r="A592" s="13"/>
      <c r="B592" s="240"/>
      <c r="C592" s="241"/>
      <c r="D592" s="242" t="s">
        <v>201</v>
      </c>
      <c r="E592" s="243" t="s">
        <v>1</v>
      </c>
      <c r="F592" s="244" t="s">
        <v>740</v>
      </c>
      <c r="G592" s="241"/>
      <c r="H592" s="245">
        <v>0.033000000000000002</v>
      </c>
      <c r="I592" s="246"/>
      <c r="J592" s="241"/>
      <c r="K592" s="241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201</v>
      </c>
      <c r="AU592" s="251" t="s">
        <v>85</v>
      </c>
      <c r="AV592" s="13" t="s">
        <v>85</v>
      </c>
      <c r="AW592" s="13" t="s">
        <v>32</v>
      </c>
      <c r="AX592" s="13" t="s">
        <v>75</v>
      </c>
      <c r="AY592" s="251" t="s">
        <v>192</v>
      </c>
    </row>
    <row r="593" s="13" customFormat="1">
      <c r="A593" s="13"/>
      <c r="B593" s="240"/>
      <c r="C593" s="241"/>
      <c r="D593" s="242" t="s">
        <v>201</v>
      </c>
      <c r="E593" s="243" t="s">
        <v>1</v>
      </c>
      <c r="F593" s="244" t="s">
        <v>741</v>
      </c>
      <c r="G593" s="241"/>
      <c r="H593" s="245">
        <v>0.014</v>
      </c>
      <c r="I593" s="246"/>
      <c r="J593" s="241"/>
      <c r="K593" s="241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201</v>
      </c>
      <c r="AU593" s="251" t="s">
        <v>85</v>
      </c>
      <c r="AV593" s="13" t="s">
        <v>85</v>
      </c>
      <c r="AW593" s="13" t="s">
        <v>32</v>
      </c>
      <c r="AX593" s="13" t="s">
        <v>75</v>
      </c>
      <c r="AY593" s="251" t="s">
        <v>192</v>
      </c>
    </row>
    <row r="594" s="15" customFormat="1">
      <c r="A594" s="15"/>
      <c r="B594" s="263"/>
      <c r="C594" s="264"/>
      <c r="D594" s="242" t="s">
        <v>201</v>
      </c>
      <c r="E594" s="265" t="s">
        <v>1</v>
      </c>
      <c r="F594" s="266" t="s">
        <v>211</v>
      </c>
      <c r="G594" s="264"/>
      <c r="H594" s="267">
        <v>0.32300000000000001</v>
      </c>
      <c r="I594" s="268"/>
      <c r="J594" s="264"/>
      <c r="K594" s="264"/>
      <c r="L594" s="269"/>
      <c r="M594" s="270"/>
      <c r="N594" s="271"/>
      <c r="O594" s="271"/>
      <c r="P594" s="271"/>
      <c r="Q594" s="271"/>
      <c r="R594" s="271"/>
      <c r="S594" s="271"/>
      <c r="T594" s="272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3" t="s">
        <v>201</v>
      </c>
      <c r="AU594" s="273" t="s">
        <v>85</v>
      </c>
      <c r="AV594" s="15" t="s">
        <v>212</v>
      </c>
      <c r="AW594" s="15" t="s">
        <v>32</v>
      </c>
      <c r="AX594" s="15" t="s">
        <v>75</v>
      </c>
      <c r="AY594" s="273" t="s">
        <v>192</v>
      </c>
    </row>
    <row r="595" s="16" customFormat="1">
      <c r="A595" s="16"/>
      <c r="B595" s="274"/>
      <c r="C595" s="275"/>
      <c r="D595" s="242" t="s">
        <v>201</v>
      </c>
      <c r="E595" s="276" t="s">
        <v>1</v>
      </c>
      <c r="F595" s="277" t="s">
        <v>742</v>
      </c>
      <c r="G595" s="275"/>
      <c r="H595" s="276" t="s">
        <v>1</v>
      </c>
      <c r="I595" s="278"/>
      <c r="J595" s="275"/>
      <c r="K595" s="275"/>
      <c r="L595" s="279"/>
      <c r="M595" s="280"/>
      <c r="N595" s="281"/>
      <c r="O595" s="281"/>
      <c r="P595" s="281"/>
      <c r="Q595" s="281"/>
      <c r="R595" s="281"/>
      <c r="S595" s="281"/>
      <c r="T595" s="282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83" t="s">
        <v>201</v>
      </c>
      <c r="AU595" s="283" t="s">
        <v>85</v>
      </c>
      <c r="AV595" s="16" t="s">
        <v>83</v>
      </c>
      <c r="AW595" s="16" t="s">
        <v>32</v>
      </c>
      <c r="AX595" s="16" t="s">
        <v>75</v>
      </c>
      <c r="AY595" s="283" t="s">
        <v>192</v>
      </c>
    </row>
    <row r="596" s="13" customFormat="1">
      <c r="A596" s="13"/>
      <c r="B596" s="240"/>
      <c r="C596" s="241"/>
      <c r="D596" s="242" t="s">
        <v>201</v>
      </c>
      <c r="E596" s="243" t="s">
        <v>1</v>
      </c>
      <c r="F596" s="244" t="s">
        <v>743</v>
      </c>
      <c r="G596" s="241"/>
      <c r="H596" s="245">
        <v>0.47599999999999998</v>
      </c>
      <c r="I596" s="246"/>
      <c r="J596" s="241"/>
      <c r="K596" s="241"/>
      <c r="L596" s="247"/>
      <c r="M596" s="248"/>
      <c r="N596" s="249"/>
      <c r="O596" s="249"/>
      <c r="P596" s="249"/>
      <c r="Q596" s="249"/>
      <c r="R596" s="249"/>
      <c r="S596" s="249"/>
      <c r="T596" s="25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1" t="s">
        <v>201</v>
      </c>
      <c r="AU596" s="251" t="s">
        <v>85</v>
      </c>
      <c r="AV596" s="13" t="s">
        <v>85</v>
      </c>
      <c r="AW596" s="13" t="s">
        <v>32</v>
      </c>
      <c r="AX596" s="13" t="s">
        <v>75</v>
      </c>
      <c r="AY596" s="251" t="s">
        <v>192</v>
      </c>
    </row>
    <row r="597" s="13" customFormat="1">
      <c r="A597" s="13"/>
      <c r="B597" s="240"/>
      <c r="C597" s="241"/>
      <c r="D597" s="242" t="s">
        <v>201</v>
      </c>
      <c r="E597" s="243" t="s">
        <v>1</v>
      </c>
      <c r="F597" s="244" t="s">
        <v>744</v>
      </c>
      <c r="G597" s="241"/>
      <c r="H597" s="245">
        <v>0.043999999999999997</v>
      </c>
      <c r="I597" s="246"/>
      <c r="J597" s="241"/>
      <c r="K597" s="241"/>
      <c r="L597" s="247"/>
      <c r="M597" s="248"/>
      <c r="N597" s="249"/>
      <c r="O597" s="249"/>
      <c r="P597" s="249"/>
      <c r="Q597" s="249"/>
      <c r="R597" s="249"/>
      <c r="S597" s="249"/>
      <c r="T597" s="25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1" t="s">
        <v>201</v>
      </c>
      <c r="AU597" s="251" t="s">
        <v>85</v>
      </c>
      <c r="AV597" s="13" t="s">
        <v>85</v>
      </c>
      <c r="AW597" s="13" t="s">
        <v>32</v>
      </c>
      <c r="AX597" s="13" t="s">
        <v>75</v>
      </c>
      <c r="AY597" s="251" t="s">
        <v>192</v>
      </c>
    </row>
    <row r="598" s="16" customFormat="1">
      <c r="A598" s="16"/>
      <c r="B598" s="274"/>
      <c r="C598" s="275"/>
      <c r="D598" s="242" t="s">
        <v>201</v>
      </c>
      <c r="E598" s="276" t="s">
        <v>1</v>
      </c>
      <c r="F598" s="277" t="s">
        <v>745</v>
      </c>
      <c r="G598" s="275"/>
      <c r="H598" s="276" t="s">
        <v>1</v>
      </c>
      <c r="I598" s="278"/>
      <c r="J598" s="275"/>
      <c r="K598" s="275"/>
      <c r="L598" s="279"/>
      <c r="M598" s="280"/>
      <c r="N598" s="281"/>
      <c r="O598" s="281"/>
      <c r="P598" s="281"/>
      <c r="Q598" s="281"/>
      <c r="R598" s="281"/>
      <c r="S598" s="281"/>
      <c r="T598" s="282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83" t="s">
        <v>201</v>
      </c>
      <c r="AU598" s="283" t="s">
        <v>85</v>
      </c>
      <c r="AV598" s="16" t="s">
        <v>83</v>
      </c>
      <c r="AW598" s="16" t="s">
        <v>32</v>
      </c>
      <c r="AX598" s="16" t="s">
        <v>75</v>
      </c>
      <c r="AY598" s="283" t="s">
        <v>192</v>
      </c>
    </row>
    <row r="599" s="13" customFormat="1">
      <c r="A599" s="13"/>
      <c r="B599" s="240"/>
      <c r="C599" s="241"/>
      <c r="D599" s="242" t="s">
        <v>201</v>
      </c>
      <c r="E599" s="243" t="s">
        <v>1</v>
      </c>
      <c r="F599" s="244" t="s">
        <v>746</v>
      </c>
      <c r="G599" s="241"/>
      <c r="H599" s="245">
        <v>0.097000000000000003</v>
      </c>
      <c r="I599" s="246"/>
      <c r="J599" s="241"/>
      <c r="K599" s="241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201</v>
      </c>
      <c r="AU599" s="251" t="s">
        <v>85</v>
      </c>
      <c r="AV599" s="13" t="s">
        <v>85</v>
      </c>
      <c r="AW599" s="13" t="s">
        <v>32</v>
      </c>
      <c r="AX599" s="13" t="s">
        <v>75</v>
      </c>
      <c r="AY599" s="251" t="s">
        <v>192</v>
      </c>
    </row>
    <row r="600" s="13" customFormat="1">
      <c r="A600" s="13"/>
      <c r="B600" s="240"/>
      <c r="C600" s="241"/>
      <c r="D600" s="242" t="s">
        <v>201</v>
      </c>
      <c r="E600" s="243" t="s">
        <v>1</v>
      </c>
      <c r="F600" s="244" t="s">
        <v>747</v>
      </c>
      <c r="G600" s="241"/>
      <c r="H600" s="245">
        <v>0.0070000000000000001</v>
      </c>
      <c r="I600" s="246"/>
      <c r="J600" s="241"/>
      <c r="K600" s="241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201</v>
      </c>
      <c r="AU600" s="251" t="s">
        <v>85</v>
      </c>
      <c r="AV600" s="13" t="s">
        <v>85</v>
      </c>
      <c r="AW600" s="13" t="s">
        <v>32</v>
      </c>
      <c r="AX600" s="13" t="s">
        <v>75</v>
      </c>
      <c r="AY600" s="251" t="s">
        <v>192</v>
      </c>
    </row>
    <row r="601" s="15" customFormat="1">
      <c r="A601" s="15"/>
      <c r="B601" s="263"/>
      <c r="C601" s="264"/>
      <c r="D601" s="242" t="s">
        <v>201</v>
      </c>
      <c r="E601" s="265" t="s">
        <v>1</v>
      </c>
      <c r="F601" s="266" t="s">
        <v>211</v>
      </c>
      <c r="G601" s="264"/>
      <c r="H601" s="267">
        <v>0.624</v>
      </c>
      <c r="I601" s="268"/>
      <c r="J601" s="264"/>
      <c r="K601" s="264"/>
      <c r="L601" s="269"/>
      <c r="M601" s="270"/>
      <c r="N601" s="271"/>
      <c r="O601" s="271"/>
      <c r="P601" s="271"/>
      <c r="Q601" s="271"/>
      <c r="R601" s="271"/>
      <c r="S601" s="271"/>
      <c r="T601" s="272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3" t="s">
        <v>201</v>
      </c>
      <c r="AU601" s="273" t="s">
        <v>85</v>
      </c>
      <c r="AV601" s="15" t="s">
        <v>212</v>
      </c>
      <c r="AW601" s="15" t="s">
        <v>32</v>
      </c>
      <c r="AX601" s="15" t="s">
        <v>75</v>
      </c>
      <c r="AY601" s="273" t="s">
        <v>192</v>
      </c>
    </row>
    <row r="602" s="16" customFormat="1">
      <c r="A602" s="16"/>
      <c r="B602" s="274"/>
      <c r="C602" s="275"/>
      <c r="D602" s="242" t="s">
        <v>201</v>
      </c>
      <c r="E602" s="276" t="s">
        <v>1</v>
      </c>
      <c r="F602" s="277" t="s">
        <v>748</v>
      </c>
      <c r="G602" s="275"/>
      <c r="H602" s="276" t="s">
        <v>1</v>
      </c>
      <c r="I602" s="278"/>
      <c r="J602" s="275"/>
      <c r="K602" s="275"/>
      <c r="L602" s="279"/>
      <c r="M602" s="280"/>
      <c r="N602" s="281"/>
      <c r="O602" s="281"/>
      <c r="P602" s="281"/>
      <c r="Q602" s="281"/>
      <c r="R602" s="281"/>
      <c r="S602" s="281"/>
      <c r="T602" s="282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83" t="s">
        <v>201</v>
      </c>
      <c r="AU602" s="283" t="s">
        <v>85</v>
      </c>
      <c r="AV602" s="16" t="s">
        <v>83</v>
      </c>
      <c r="AW602" s="16" t="s">
        <v>32</v>
      </c>
      <c r="AX602" s="16" t="s">
        <v>75</v>
      </c>
      <c r="AY602" s="283" t="s">
        <v>192</v>
      </c>
    </row>
    <row r="603" s="13" customFormat="1">
      <c r="A603" s="13"/>
      <c r="B603" s="240"/>
      <c r="C603" s="241"/>
      <c r="D603" s="242" t="s">
        <v>201</v>
      </c>
      <c r="E603" s="243" t="s">
        <v>1</v>
      </c>
      <c r="F603" s="244" t="s">
        <v>749</v>
      </c>
      <c r="G603" s="241"/>
      <c r="H603" s="245">
        <v>0.14199999999999999</v>
      </c>
      <c r="I603" s="246"/>
      <c r="J603" s="241"/>
      <c r="K603" s="241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201</v>
      </c>
      <c r="AU603" s="251" t="s">
        <v>85</v>
      </c>
      <c r="AV603" s="13" t="s">
        <v>85</v>
      </c>
      <c r="AW603" s="13" t="s">
        <v>32</v>
      </c>
      <c r="AX603" s="13" t="s">
        <v>75</v>
      </c>
      <c r="AY603" s="251" t="s">
        <v>192</v>
      </c>
    </row>
    <row r="604" s="15" customFormat="1">
      <c r="A604" s="15"/>
      <c r="B604" s="263"/>
      <c r="C604" s="264"/>
      <c r="D604" s="242" t="s">
        <v>201</v>
      </c>
      <c r="E604" s="265" t="s">
        <v>1</v>
      </c>
      <c r="F604" s="266" t="s">
        <v>211</v>
      </c>
      <c r="G604" s="264"/>
      <c r="H604" s="267">
        <v>0.14199999999999999</v>
      </c>
      <c r="I604" s="268"/>
      <c r="J604" s="264"/>
      <c r="K604" s="264"/>
      <c r="L604" s="269"/>
      <c r="M604" s="270"/>
      <c r="N604" s="271"/>
      <c r="O604" s="271"/>
      <c r="P604" s="271"/>
      <c r="Q604" s="271"/>
      <c r="R604" s="271"/>
      <c r="S604" s="271"/>
      <c r="T604" s="272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3" t="s">
        <v>201</v>
      </c>
      <c r="AU604" s="273" t="s">
        <v>85</v>
      </c>
      <c r="AV604" s="15" t="s">
        <v>212</v>
      </c>
      <c r="AW604" s="15" t="s">
        <v>32</v>
      </c>
      <c r="AX604" s="15" t="s">
        <v>75</v>
      </c>
      <c r="AY604" s="273" t="s">
        <v>192</v>
      </c>
    </row>
    <row r="605" s="13" customFormat="1">
      <c r="A605" s="13"/>
      <c r="B605" s="240"/>
      <c r="C605" s="241"/>
      <c r="D605" s="242" t="s">
        <v>201</v>
      </c>
      <c r="E605" s="243" t="s">
        <v>1</v>
      </c>
      <c r="F605" s="244" t="s">
        <v>750</v>
      </c>
      <c r="G605" s="241"/>
      <c r="H605" s="245">
        <v>0.109</v>
      </c>
      <c r="I605" s="246"/>
      <c r="J605" s="241"/>
      <c r="K605" s="241"/>
      <c r="L605" s="247"/>
      <c r="M605" s="248"/>
      <c r="N605" s="249"/>
      <c r="O605" s="249"/>
      <c r="P605" s="249"/>
      <c r="Q605" s="249"/>
      <c r="R605" s="249"/>
      <c r="S605" s="249"/>
      <c r="T605" s="25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1" t="s">
        <v>201</v>
      </c>
      <c r="AU605" s="251" t="s">
        <v>85</v>
      </c>
      <c r="AV605" s="13" t="s">
        <v>85</v>
      </c>
      <c r="AW605" s="13" t="s">
        <v>32</v>
      </c>
      <c r="AX605" s="13" t="s">
        <v>75</v>
      </c>
      <c r="AY605" s="251" t="s">
        <v>192</v>
      </c>
    </row>
    <row r="606" s="15" customFormat="1">
      <c r="A606" s="15"/>
      <c r="B606" s="263"/>
      <c r="C606" s="264"/>
      <c r="D606" s="242" t="s">
        <v>201</v>
      </c>
      <c r="E606" s="265" t="s">
        <v>1</v>
      </c>
      <c r="F606" s="266" t="s">
        <v>211</v>
      </c>
      <c r="G606" s="264"/>
      <c r="H606" s="267">
        <v>0.109</v>
      </c>
      <c r="I606" s="268"/>
      <c r="J606" s="264"/>
      <c r="K606" s="264"/>
      <c r="L606" s="269"/>
      <c r="M606" s="270"/>
      <c r="N606" s="271"/>
      <c r="O606" s="271"/>
      <c r="P606" s="271"/>
      <c r="Q606" s="271"/>
      <c r="R606" s="271"/>
      <c r="S606" s="271"/>
      <c r="T606" s="272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3" t="s">
        <v>201</v>
      </c>
      <c r="AU606" s="273" t="s">
        <v>85</v>
      </c>
      <c r="AV606" s="15" t="s">
        <v>212</v>
      </c>
      <c r="AW606" s="15" t="s">
        <v>32</v>
      </c>
      <c r="AX606" s="15" t="s">
        <v>75</v>
      </c>
      <c r="AY606" s="273" t="s">
        <v>192</v>
      </c>
    </row>
    <row r="607" s="14" customFormat="1">
      <c r="A607" s="14"/>
      <c r="B607" s="252"/>
      <c r="C607" s="253"/>
      <c r="D607" s="242" t="s">
        <v>201</v>
      </c>
      <c r="E607" s="254" t="s">
        <v>1</v>
      </c>
      <c r="F607" s="255" t="s">
        <v>204</v>
      </c>
      <c r="G607" s="253"/>
      <c r="H607" s="256">
        <v>1.198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2" t="s">
        <v>201</v>
      </c>
      <c r="AU607" s="262" t="s">
        <v>85</v>
      </c>
      <c r="AV607" s="14" t="s">
        <v>199</v>
      </c>
      <c r="AW607" s="14" t="s">
        <v>32</v>
      </c>
      <c r="AX607" s="14" t="s">
        <v>83</v>
      </c>
      <c r="AY607" s="262" t="s">
        <v>192</v>
      </c>
    </row>
    <row r="608" s="12" customFormat="1" ht="22.8" customHeight="1">
      <c r="A608" s="12"/>
      <c r="B608" s="211"/>
      <c r="C608" s="212"/>
      <c r="D608" s="213" t="s">
        <v>74</v>
      </c>
      <c r="E608" s="225" t="s">
        <v>232</v>
      </c>
      <c r="F608" s="225" t="s">
        <v>751</v>
      </c>
      <c r="G608" s="212"/>
      <c r="H608" s="212"/>
      <c r="I608" s="215"/>
      <c r="J608" s="226">
        <f>BK608</f>
        <v>0</v>
      </c>
      <c r="K608" s="212"/>
      <c r="L608" s="217"/>
      <c r="M608" s="218"/>
      <c r="N608" s="219"/>
      <c r="O608" s="219"/>
      <c r="P608" s="220">
        <f>SUM(P609:P1017)</f>
        <v>0</v>
      </c>
      <c r="Q608" s="219"/>
      <c r="R608" s="220">
        <f>SUM(R609:R1017)</f>
        <v>96.046925829999978</v>
      </c>
      <c r="S608" s="219"/>
      <c r="T608" s="221">
        <f>SUM(T609:T1017)</f>
        <v>0.0041422500000000001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2" t="s">
        <v>83</v>
      </c>
      <c r="AT608" s="223" t="s">
        <v>74</v>
      </c>
      <c r="AU608" s="223" t="s">
        <v>83</v>
      </c>
      <c r="AY608" s="222" t="s">
        <v>192</v>
      </c>
      <c r="BK608" s="224">
        <f>SUM(BK609:BK1017)</f>
        <v>0</v>
      </c>
    </row>
    <row r="609" s="2" customFormat="1" ht="21.75" customHeight="1">
      <c r="A609" s="39"/>
      <c r="B609" s="40"/>
      <c r="C609" s="227" t="s">
        <v>752</v>
      </c>
      <c r="D609" s="227" t="s">
        <v>194</v>
      </c>
      <c r="E609" s="228" t="s">
        <v>753</v>
      </c>
      <c r="F609" s="229" t="s">
        <v>754</v>
      </c>
      <c r="G609" s="230" t="s">
        <v>197</v>
      </c>
      <c r="H609" s="231">
        <v>52.780000000000001</v>
      </c>
      <c r="I609" s="232"/>
      <c r="J609" s="233">
        <f>ROUND(I609*H609,2)</f>
        <v>0</v>
      </c>
      <c r="K609" s="229" t="s">
        <v>198</v>
      </c>
      <c r="L609" s="45"/>
      <c r="M609" s="234" t="s">
        <v>1</v>
      </c>
      <c r="N609" s="235" t="s">
        <v>40</v>
      </c>
      <c r="O609" s="92"/>
      <c r="P609" s="236">
        <f>O609*H609</f>
        <v>0</v>
      </c>
      <c r="Q609" s="236">
        <v>0.0043800000000000002</v>
      </c>
      <c r="R609" s="236">
        <f>Q609*H609</f>
        <v>0.2311764</v>
      </c>
      <c r="S609" s="236">
        <v>0</v>
      </c>
      <c r="T609" s="237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8" t="s">
        <v>199</v>
      </c>
      <c r="AT609" s="238" t="s">
        <v>194</v>
      </c>
      <c r="AU609" s="238" t="s">
        <v>85</v>
      </c>
      <c r="AY609" s="18" t="s">
        <v>192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8" t="s">
        <v>83</v>
      </c>
      <c r="BK609" s="239">
        <f>ROUND(I609*H609,2)</f>
        <v>0</v>
      </c>
      <c r="BL609" s="18" t="s">
        <v>199</v>
      </c>
      <c r="BM609" s="238" t="s">
        <v>755</v>
      </c>
    </row>
    <row r="610" s="16" customFormat="1">
      <c r="A610" s="16"/>
      <c r="B610" s="274"/>
      <c r="C610" s="275"/>
      <c r="D610" s="242" t="s">
        <v>201</v>
      </c>
      <c r="E610" s="276" t="s">
        <v>1</v>
      </c>
      <c r="F610" s="277" t="s">
        <v>602</v>
      </c>
      <c r="G610" s="275"/>
      <c r="H610" s="276" t="s">
        <v>1</v>
      </c>
      <c r="I610" s="278"/>
      <c r="J610" s="275"/>
      <c r="K610" s="275"/>
      <c r="L610" s="279"/>
      <c r="M610" s="280"/>
      <c r="N610" s="281"/>
      <c r="O610" s="281"/>
      <c r="P610" s="281"/>
      <c r="Q610" s="281"/>
      <c r="R610" s="281"/>
      <c r="S610" s="281"/>
      <c r="T610" s="282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3" t="s">
        <v>201</v>
      </c>
      <c r="AU610" s="283" t="s">
        <v>85</v>
      </c>
      <c r="AV610" s="16" t="s">
        <v>83</v>
      </c>
      <c r="AW610" s="16" t="s">
        <v>32</v>
      </c>
      <c r="AX610" s="16" t="s">
        <v>75</v>
      </c>
      <c r="AY610" s="283" t="s">
        <v>192</v>
      </c>
    </row>
    <row r="611" s="13" customFormat="1">
      <c r="A611" s="13"/>
      <c r="B611" s="240"/>
      <c r="C611" s="241"/>
      <c r="D611" s="242" t="s">
        <v>201</v>
      </c>
      <c r="E611" s="243" t="s">
        <v>1</v>
      </c>
      <c r="F611" s="244" t="s">
        <v>756</v>
      </c>
      <c r="G611" s="241"/>
      <c r="H611" s="245">
        <v>9.8599999999999994</v>
      </c>
      <c r="I611" s="246"/>
      <c r="J611" s="241"/>
      <c r="K611" s="241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201</v>
      </c>
      <c r="AU611" s="251" t="s">
        <v>85</v>
      </c>
      <c r="AV611" s="13" t="s">
        <v>85</v>
      </c>
      <c r="AW611" s="13" t="s">
        <v>32</v>
      </c>
      <c r="AX611" s="13" t="s">
        <v>75</v>
      </c>
      <c r="AY611" s="251" t="s">
        <v>192</v>
      </c>
    </row>
    <row r="612" s="13" customFormat="1">
      <c r="A612" s="13"/>
      <c r="B612" s="240"/>
      <c r="C612" s="241"/>
      <c r="D612" s="242" t="s">
        <v>201</v>
      </c>
      <c r="E612" s="243" t="s">
        <v>1</v>
      </c>
      <c r="F612" s="244" t="s">
        <v>757</v>
      </c>
      <c r="G612" s="241"/>
      <c r="H612" s="245">
        <v>31.32</v>
      </c>
      <c r="I612" s="246"/>
      <c r="J612" s="241"/>
      <c r="K612" s="241"/>
      <c r="L612" s="247"/>
      <c r="M612" s="248"/>
      <c r="N612" s="249"/>
      <c r="O612" s="249"/>
      <c r="P612" s="249"/>
      <c r="Q612" s="249"/>
      <c r="R612" s="249"/>
      <c r="S612" s="249"/>
      <c r="T612" s="25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1" t="s">
        <v>201</v>
      </c>
      <c r="AU612" s="251" t="s">
        <v>85</v>
      </c>
      <c r="AV612" s="13" t="s">
        <v>85</v>
      </c>
      <c r="AW612" s="13" t="s">
        <v>32</v>
      </c>
      <c r="AX612" s="13" t="s">
        <v>75</v>
      </c>
      <c r="AY612" s="251" t="s">
        <v>192</v>
      </c>
    </row>
    <row r="613" s="13" customFormat="1">
      <c r="A613" s="13"/>
      <c r="B613" s="240"/>
      <c r="C613" s="241"/>
      <c r="D613" s="242" t="s">
        <v>201</v>
      </c>
      <c r="E613" s="243" t="s">
        <v>1</v>
      </c>
      <c r="F613" s="244" t="s">
        <v>758</v>
      </c>
      <c r="G613" s="241"/>
      <c r="H613" s="245">
        <v>6.2000000000000002</v>
      </c>
      <c r="I613" s="246"/>
      <c r="J613" s="241"/>
      <c r="K613" s="241"/>
      <c r="L613" s="247"/>
      <c r="M613" s="248"/>
      <c r="N613" s="249"/>
      <c r="O613" s="249"/>
      <c r="P613" s="249"/>
      <c r="Q613" s="249"/>
      <c r="R613" s="249"/>
      <c r="S613" s="249"/>
      <c r="T613" s="25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1" t="s">
        <v>201</v>
      </c>
      <c r="AU613" s="251" t="s">
        <v>85</v>
      </c>
      <c r="AV613" s="13" t="s">
        <v>85</v>
      </c>
      <c r="AW613" s="13" t="s">
        <v>32</v>
      </c>
      <c r="AX613" s="13" t="s">
        <v>75</v>
      </c>
      <c r="AY613" s="251" t="s">
        <v>192</v>
      </c>
    </row>
    <row r="614" s="13" customFormat="1">
      <c r="A614" s="13"/>
      <c r="B614" s="240"/>
      <c r="C614" s="241"/>
      <c r="D614" s="242" t="s">
        <v>201</v>
      </c>
      <c r="E614" s="243" t="s">
        <v>1</v>
      </c>
      <c r="F614" s="244" t="s">
        <v>759</v>
      </c>
      <c r="G614" s="241"/>
      <c r="H614" s="245">
        <v>2.21</v>
      </c>
      <c r="I614" s="246"/>
      <c r="J614" s="241"/>
      <c r="K614" s="241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201</v>
      </c>
      <c r="AU614" s="251" t="s">
        <v>85</v>
      </c>
      <c r="AV614" s="13" t="s">
        <v>85</v>
      </c>
      <c r="AW614" s="13" t="s">
        <v>32</v>
      </c>
      <c r="AX614" s="13" t="s">
        <v>75</v>
      </c>
      <c r="AY614" s="251" t="s">
        <v>192</v>
      </c>
    </row>
    <row r="615" s="13" customFormat="1">
      <c r="A615" s="13"/>
      <c r="B615" s="240"/>
      <c r="C615" s="241"/>
      <c r="D615" s="242" t="s">
        <v>201</v>
      </c>
      <c r="E615" s="243" t="s">
        <v>1</v>
      </c>
      <c r="F615" s="244" t="s">
        <v>760</v>
      </c>
      <c r="G615" s="241"/>
      <c r="H615" s="245">
        <v>3.1899999999999999</v>
      </c>
      <c r="I615" s="246"/>
      <c r="J615" s="241"/>
      <c r="K615" s="241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201</v>
      </c>
      <c r="AU615" s="251" t="s">
        <v>85</v>
      </c>
      <c r="AV615" s="13" t="s">
        <v>85</v>
      </c>
      <c r="AW615" s="13" t="s">
        <v>32</v>
      </c>
      <c r="AX615" s="13" t="s">
        <v>75</v>
      </c>
      <c r="AY615" s="251" t="s">
        <v>192</v>
      </c>
    </row>
    <row r="616" s="14" customFormat="1">
      <c r="A616" s="14"/>
      <c r="B616" s="252"/>
      <c r="C616" s="253"/>
      <c r="D616" s="242" t="s">
        <v>201</v>
      </c>
      <c r="E616" s="254" t="s">
        <v>1</v>
      </c>
      <c r="F616" s="255" t="s">
        <v>204</v>
      </c>
      <c r="G616" s="253"/>
      <c r="H616" s="256">
        <v>52.780000000000001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201</v>
      </c>
      <c r="AU616" s="262" t="s">
        <v>85</v>
      </c>
      <c r="AV616" s="14" t="s">
        <v>199</v>
      </c>
      <c r="AW616" s="14" t="s">
        <v>32</v>
      </c>
      <c r="AX616" s="14" t="s">
        <v>83</v>
      </c>
      <c r="AY616" s="262" t="s">
        <v>192</v>
      </c>
    </row>
    <row r="617" s="2" customFormat="1" ht="24.15" customHeight="1">
      <c r="A617" s="39"/>
      <c r="B617" s="40"/>
      <c r="C617" s="227" t="s">
        <v>761</v>
      </c>
      <c r="D617" s="227" t="s">
        <v>194</v>
      </c>
      <c r="E617" s="228" t="s">
        <v>762</v>
      </c>
      <c r="F617" s="229" t="s">
        <v>763</v>
      </c>
      <c r="G617" s="230" t="s">
        <v>197</v>
      </c>
      <c r="H617" s="231">
        <v>579.83699999999999</v>
      </c>
      <c r="I617" s="232"/>
      <c r="J617" s="233">
        <f>ROUND(I617*H617,2)</f>
        <v>0</v>
      </c>
      <c r="K617" s="229" t="s">
        <v>198</v>
      </c>
      <c r="L617" s="45"/>
      <c r="M617" s="234" t="s">
        <v>1</v>
      </c>
      <c r="N617" s="235" t="s">
        <v>40</v>
      </c>
      <c r="O617" s="92"/>
      <c r="P617" s="236">
        <f>O617*H617</f>
        <v>0</v>
      </c>
      <c r="Q617" s="236">
        <v>0.01103</v>
      </c>
      <c r="R617" s="236">
        <f>Q617*H617</f>
        <v>6.3956021099999996</v>
      </c>
      <c r="S617" s="236">
        <v>0</v>
      </c>
      <c r="T617" s="237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8" t="s">
        <v>199</v>
      </c>
      <c r="AT617" s="238" t="s">
        <v>194</v>
      </c>
      <c r="AU617" s="238" t="s">
        <v>85</v>
      </c>
      <c r="AY617" s="18" t="s">
        <v>192</v>
      </c>
      <c r="BE617" s="239">
        <f>IF(N617="základní",J617,0)</f>
        <v>0</v>
      </c>
      <c r="BF617" s="239">
        <f>IF(N617="snížená",J617,0)</f>
        <v>0</v>
      </c>
      <c r="BG617" s="239">
        <f>IF(N617="zákl. přenesená",J617,0)</f>
        <v>0</v>
      </c>
      <c r="BH617" s="239">
        <f>IF(N617="sníž. přenesená",J617,0)</f>
        <v>0</v>
      </c>
      <c r="BI617" s="239">
        <f>IF(N617="nulová",J617,0)</f>
        <v>0</v>
      </c>
      <c r="BJ617" s="18" t="s">
        <v>83</v>
      </c>
      <c r="BK617" s="239">
        <f>ROUND(I617*H617,2)</f>
        <v>0</v>
      </c>
      <c r="BL617" s="18" t="s">
        <v>199</v>
      </c>
      <c r="BM617" s="238" t="s">
        <v>764</v>
      </c>
    </row>
    <row r="618" s="16" customFormat="1">
      <c r="A618" s="16"/>
      <c r="B618" s="274"/>
      <c r="C618" s="275"/>
      <c r="D618" s="242" t="s">
        <v>201</v>
      </c>
      <c r="E618" s="276" t="s">
        <v>1</v>
      </c>
      <c r="F618" s="277" t="s">
        <v>765</v>
      </c>
      <c r="G618" s="275"/>
      <c r="H618" s="276" t="s">
        <v>1</v>
      </c>
      <c r="I618" s="278"/>
      <c r="J618" s="275"/>
      <c r="K618" s="275"/>
      <c r="L618" s="279"/>
      <c r="M618" s="280"/>
      <c r="N618" s="281"/>
      <c r="O618" s="281"/>
      <c r="P618" s="281"/>
      <c r="Q618" s="281"/>
      <c r="R618" s="281"/>
      <c r="S618" s="281"/>
      <c r="T618" s="282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83" t="s">
        <v>201</v>
      </c>
      <c r="AU618" s="283" t="s">
        <v>85</v>
      </c>
      <c r="AV618" s="16" t="s">
        <v>83</v>
      </c>
      <c r="AW618" s="16" t="s">
        <v>32</v>
      </c>
      <c r="AX618" s="16" t="s">
        <v>75</v>
      </c>
      <c r="AY618" s="283" t="s">
        <v>192</v>
      </c>
    </row>
    <row r="619" s="13" customFormat="1">
      <c r="A619" s="13"/>
      <c r="B619" s="240"/>
      <c r="C619" s="241"/>
      <c r="D619" s="242" t="s">
        <v>201</v>
      </c>
      <c r="E619" s="243" t="s">
        <v>1</v>
      </c>
      <c r="F619" s="244" t="s">
        <v>766</v>
      </c>
      <c r="G619" s="241"/>
      <c r="H619" s="245">
        <v>31.876999999999999</v>
      </c>
      <c r="I619" s="246"/>
      <c r="J619" s="241"/>
      <c r="K619" s="241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201</v>
      </c>
      <c r="AU619" s="251" t="s">
        <v>85</v>
      </c>
      <c r="AV619" s="13" t="s">
        <v>85</v>
      </c>
      <c r="AW619" s="13" t="s">
        <v>32</v>
      </c>
      <c r="AX619" s="13" t="s">
        <v>75</v>
      </c>
      <c r="AY619" s="251" t="s">
        <v>192</v>
      </c>
    </row>
    <row r="620" s="13" customFormat="1">
      <c r="A620" s="13"/>
      <c r="B620" s="240"/>
      <c r="C620" s="241"/>
      <c r="D620" s="242" t="s">
        <v>201</v>
      </c>
      <c r="E620" s="243" t="s">
        <v>1</v>
      </c>
      <c r="F620" s="244" t="s">
        <v>767</v>
      </c>
      <c r="G620" s="241"/>
      <c r="H620" s="245">
        <v>-8.4000000000000004</v>
      </c>
      <c r="I620" s="246"/>
      <c r="J620" s="241"/>
      <c r="K620" s="241"/>
      <c r="L620" s="247"/>
      <c r="M620" s="248"/>
      <c r="N620" s="249"/>
      <c r="O620" s="249"/>
      <c r="P620" s="249"/>
      <c r="Q620" s="249"/>
      <c r="R620" s="249"/>
      <c r="S620" s="249"/>
      <c r="T620" s="25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1" t="s">
        <v>201</v>
      </c>
      <c r="AU620" s="251" t="s">
        <v>85</v>
      </c>
      <c r="AV620" s="13" t="s">
        <v>85</v>
      </c>
      <c r="AW620" s="13" t="s">
        <v>32</v>
      </c>
      <c r="AX620" s="13" t="s">
        <v>75</v>
      </c>
      <c r="AY620" s="251" t="s">
        <v>192</v>
      </c>
    </row>
    <row r="621" s="13" customFormat="1">
      <c r="A621" s="13"/>
      <c r="B621" s="240"/>
      <c r="C621" s="241"/>
      <c r="D621" s="242" t="s">
        <v>201</v>
      </c>
      <c r="E621" s="243" t="s">
        <v>1</v>
      </c>
      <c r="F621" s="244" t="s">
        <v>768</v>
      </c>
      <c r="G621" s="241"/>
      <c r="H621" s="245">
        <v>1.5900000000000001</v>
      </c>
      <c r="I621" s="246"/>
      <c r="J621" s="241"/>
      <c r="K621" s="241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201</v>
      </c>
      <c r="AU621" s="251" t="s">
        <v>85</v>
      </c>
      <c r="AV621" s="13" t="s">
        <v>85</v>
      </c>
      <c r="AW621" s="13" t="s">
        <v>32</v>
      </c>
      <c r="AX621" s="13" t="s">
        <v>75</v>
      </c>
      <c r="AY621" s="251" t="s">
        <v>192</v>
      </c>
    </row>
    <row r="622" s="15" customFormat="1">
      <c r="A622" s="15"/>
      <c r="B622" s="263"/>
      <c r="C622" s="264"/>
      <c r="D622" s="242" t="s">
        <v>201</v>
      </c>
      <c r="E622" s="265" t="s">
        <v>1</v>
      </c>
      <c r="F622" s="266" t="s">
        <v>211</v>
      </c>
      <c r="G622" s="264"/>
      <c r="H622" s="267">
        <v>25.067</v>
      </c>
      <c r="I622" s="268"/>
      <c r="J622" s="264"/>
      <c r="K622" s="264"/>
      <c r="L622" s="269"/>
      <c r="M622" s="270"/>
      <c r="N622" s="271"/>
      <c r="O622" s="271"/>
      <c r="P622" s="271"/>
      <c r="Q622" s="271"/>
      <c r="R622" s="271"/>
      <c r="S622" s="271"/>
      <c r="T622" s="272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3" t="s">
        <v>201</v>
      </c>
      <c r="AU622" s="273" t="s">
        <v>85</v>
      </c>
      <c r="AV622" s="15" t="s">
        <v>212</v>
      </c>
      <c r="AW622" s="15" t="s">
        <v>32</v>
      </c>
      <c r="AX622" s="15" t="s">
        <v>75</v>
      </c>
      <c r="AY622" s="273" t="s">
        <v>192</v>
      </c>
    </row>
    <row r="623" s="16" customFormat="1">
      <c r="A623" s="16"/>
      <c r="B623" s="274"/>
      <c r="C623" s="275"/>
      <c r="D623" s="242" t="s">
        <v>201</v>
      </c>
      <c r="E623" s="276" t="s">
        <v>1</v>
      </c>
      <c r="F623" s="277" t="s">
        <v>769</v>
      </c>
      <c r="G623" s="275"/>
      <c r="H623" s="276" t="s">
        <v>1</v>
      </c>
      <c r="I623" s="278"/>
      <c r="J623" s="275"/>
      <c r="K623" s="275"/>
      <c r="L623" s="279"/>
      <c r="M623" s="280"/>
      <c r="N623" s="281"/>
      <c r="O623" s="281"/>
      <c r="P623" s="281"/>
      <c r="Q623" s="281"/>
      <c r="R623" s="281"/>
      <c r="S623" s="281"/>
      <c r="T623" s="282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83" t="s">
        <v>201</v>
      </c>
      <c r="AU623" s="283" t="s">
        <v>85</v>
      </c>
      <c r="AV623" s="16" t="s">
        <v>83</v>
      </c>
      <c r="AW623" s="16" t="s">
        <v>32</v>
      </c>
      <c r="AX623" s="16" t="s">
        <v>75</v>
      </c>
      <c r="AY623" s="283" t="s">
        <v>192</v>
      </c>
    </row>
    <row r="624" s="13" customFormat="1">
      <c r="A624" s="13"/>
      <c r="B624" s="240"/>
      <c r="C624" s="241"/>
      <c r="D624" s="242" t="s">
        <v>201</v>
      </c>
      <c r="E624" s="243" t="s">
        <v>1</v>
      </c>
      <c r="F624" s="244" t="s">
        <v>770</v>
      </c>
      <c r="G624" s="241"/>
      <c r="H624" s="245">
        <v>56.182000000000002</v>
      </c>
      <c r="I624" s="246"/>
      <c r="J624" s="241"/>
      <c r="K624" s="241"/>
      <c r="L624" s="247"/>
      <c r="M624" s="248"/>
      <c r="N624" s="249"/>
      <c r="O624" s="249"/>
      <c r="P624" s="249"/>
      <c r="Q624" s="249"/>
      <c r="R624" s="249"/>
      <c r="S624" s="249"/>
      <c r="T624" s="25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1" t="s">
        <v>201</v>
      </c>
      <c r="AU624" s="251" t="s">
        <v>85</v>
      </c>
      <c r="AV624" s="13" t="s">
        <v>85</v>
      </c>
      <c r="AW624" s="13" t="s">
        <v>32</v>
      </c>
      <c r="AX624" s="13" t="s">
        <v>75</v>
      </c>
      <c r="AY624" s="251" t="s">
        <v>192</v>
      </c>
    </row>
    <row r="625" s="13" customFormat="1">
      <c r="A625" s="13"/>
      <c r="B625" s="240"/>
      <c r="C625" s="241"/>
      <c r="D625" s="242" t="s">
        <v>201</v>
      </c>
      <c r="E625" s="243" t="s">
        <v>1</v>
      </c>
      <c r="F625" s="244" t="s">
        <v>771</v>
      </c>
      <c r="G625" s="241"/>
      <c r="H625" s="245">
        <v>-12.6</v>
      </c>
      <c r="I625" s="246"/>
      <c r="J625" s="241"/>
      <c r="K625" s="241"/>
      <c r="L625" s="247"/>
      <c r="M625" s="248"/>
      <c r="N625" s="249"/>
      <c r="O625" s="249"/>
      <c r="P625" s="249"/>
      <c r="Q625" s="249"/>
      <c r="R625" s="249"/>
      <c r="S625" s="249"/>
      <c r="T625" s="25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1" t="s">
        <v>201</v>
      </c>
      <c r="AU625" s="251" t="s">
        <v>85</v>
      </c>
      <c r="AV625" s="13" t="s">
        <v>85</v>
      </c>
      <c r="AW625" s="13" t="s">
        <v>32</v>
      </c>
      <c r="AX625" s="13" t="s">
        <v>75</v>
      </c>
      <c r="AY625" s="251" t="s">
        <v>192</v>
      </c>
    </row>
    <row r="626" s="15" customFormat="1">
      <c r="A626" s="15"/>
      <c r="B626" s="263"/>
      <c r="C626" s="264"/>
      <c r="D626" s="242" t="s">
        <v>201</v>
      </c>
      <c r="E626" s="265" t="s">
        <v>1</v>
      </c>
      <c r="F626" s="266" t="s">
        <v>211</v>
      </c>
      <c r="G626" s="264"/>
      <c r="H626" s="267">
        <v>43.582000000000001</v>
      </c>
      <c r="I626" s="268"/>
      <c r="J626" s="264"/>
      <c r="K626" s="264"/>
      <c r="L626" s="269"/>
      <c r="M626" s="270"/>
      <c r="N626" s="271"/>
      <c r="O626" s="271"/>
      <c r="P626" s="271"/>
      <c r="Q626" s="271"/>
      <c r="R626" s="271"/>
      <c r="S626" s="271"/>
      <c r="T626" s="272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3" t="s">
        <v>201</v>
      </c>
      <c r="AU626" s="273" t="s">
        <v>85</v>
      </c>
      <c r="AV626" s="15" t="s">
        <v>212</v>
      </c>
      <c r="AW626" s="15" t="s">
        <v>32</v>
      </c>
      <c r="AX626" s="15" t="s">
        <v>75</v>
      </c>
      <c r="AY626" s="273" t="s">
        <v>192</v>
      </c>
    </row>
    <row r="627" s="16" customFormat="1">
      <c r="A627" s="16"/>
      <c r="B627" s="274"/>
      <c r="C627" s="275"/>
      <c r="D627" s="242" t="s">
        <v>201</v>
      </c>
      <c r="E627" s="276" t="s">
        <v>1</v>
      </c>
      <c r="F627" s="277" t="s">
        <v>772</v>
      </c>
      <c r="G627" s="275"/>
      <c r="H627" s="276" t="s">
        <v>1</v>
      </c>
      <c r="I627" s="278"/>
      <c r="J627" s="275"/>
      <c r="K627" s="275"/>
      <c r="L627" s="279"/>
      <c r="M627" s="280"/>
      <c r="N627" s="281"/>
      <c r="O627" s="281"/>
      <c r="P627" s="281"/>
      <c r="Q627" s="281"/>
      <c r="R627" s="281"/>
      <c r="S627" s="281"/>
      <c r="T627" s="282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83" t="s">
        <v>201</v>
      </c>
      <c r="AU627" s="283" t="s">
        <v>85</v>
      </c>
      <c r="AV627" s="16" t="s">
        <v>83</v>
      </c>
      <c r="AW627" s="16" t="s">
        <v>32</v>
      </c>
      <c r="AX627" s="16" t="s">
        <v>75</v>
      </c>
      <c r="AY627" s="283" t="s">
        <v>192</v>
      </c>
    </row>
    <row r="628" s="13" customFormat="1">
      <c r="A628" s="13"/>
      <c r="B628" s="240"/>
      <c r="C628" s="241"/>
      <c r="D628" s="242" t="s">
        <v>201</v>
      </c>
      <c r="E628" s="243" t="s">
        <v>1</v>
      </c>
      <c r="F628" s="244" t="s">
        <v>773</v>
      </c>
      <c r="G628" s="241"/>
      <c r="H628" s="245">
        <v>30.102</v>
      </c>
      <c r="I628" s="246"/>
      <c r="J628" s="241"/>
      <c r="K628" s="241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201</v>
      </c>
      <c r="AU628" s="251" t="s">
        <v>85</v>
      </c>
      <c r="AV628" s="13" t="s">
        <v>85</v>
      </c>
      <c r="AW628" s="13" t="s">
        <v>32</v>
      </c>
      <c r="AX628" s="13" t="s">
        <v>75</v>
      </c>
      <c r="AY628" s="251" t="s">
        <v>192</v>
      </c>
    </row>
    <row r="629" s="13" customFormat="1">
      <c r="A629" s="13"/>
      <c r="B629" s="240"/>
      <c r="C629" s="241"/>
      <c r="D629" s="242" t="s">
        <v>201</v>
      </c>
      <c r="E629" s="243" t="s">
        <v>1</v>
      </c>
      <c r="F629" s="244" t="s">
        <v>774</v>
      </c>
      <c r="G629" s="241"/>
      <c r="H629" s="245">
        <v>-6.0300000000000002</v>
      </c>
      <c r="I629" s="246"/>
      <c r="J629" s="241"/>
      <c r="K629" s="241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201</v>
      </c>
      <c r="AU629" s="251" t="s">
        <v>85</v>
      </c>
      <c r="AV629" s="13" t="s">
        <v>85</v>
      </c>
      <c r="AW629" s="13" t="s">
        <v>32</v>
      </c>
      <c r="AX629" s="13" t="s">
        <v>75</v>
      </c>
      <c r="AY629" s="251" t="s">
        <v>192</v>
      </c>
    </row>
    <row r="630" s="13" customFormat="1">
      <c r="A630" s="13"/>
      <c r="B630" s="240"/>
      <c r="C630" s="241"/>
      <c r="D630" s="242" t="s">
        <v>201</v>
      </c>
      <c r="E630" s="243" t="s">
        <v>1</v>
      </c>
      <c r="F630" s="244" t="s">
        <v>775</v>
      </c>
      <c r="G630" s="241"/>
      <c r="H630" s="245">
        <v>0.95999999999999996</v>
      </c>
      <c r="I630" s="246"/>
      <c r="J630" s="241"/>
      <c r="K630" s="241"/>
      <c r="L630" s="247"/>
      <c r="M630" s="248"/>
      <c r="N630" s="249"/>
      <c r="O630" s="249"/>
      <c r="P630" s="249"/>
      <c r="Q630" s="249"/>
      <c r="R630" s="249"/>
      <c r="S630" s="249"/>
      <c r="T630" s="25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1" t="s">
        <v>201</v>
      </c>
      <c r="AU630" s="251" t="s">
        <v>85</v>
      </c>
      <c r="AV630" s="13" t="s">
        <v>85</v>
      </c>
      <c r="AW630" s="13" t="s">
        <v>32</v>
      </c>
      <c r="AX630" s="13" t="s">
        <v>75</v>
      </c>
      <c r="AY630" s="251" t="s">
        <v>192</v>
      </c>
    </row>
    <row r="631" s="15" customFormat="1">
      <c r="A631" s="15"/>
      <c r="B631" s="263"/>
      <c r="C631" s="264"/>
      <c r="D631" s="242" t="s">
        <v>201</v>
      </c>
      <c r="E631" s="265" t="s">
        <v>1</v>
      </c>
      <c r="F631" s="266" t="s">
        <v>211</v>
      </c>
      <c r="G631" s="264"/>
      <c r="H631" s="267">
        <v>25.032</v>
      </c>
      <c r="I631" s="268"/>
      <c r="J631" s="264"/>
      <c r="K631" s="264"/>
      <c r="L631" s="269"/>
      <c r="M631" s="270"/>
      <c r="N631" s="271"/>
      <c r="O631" s="271"/>
      <c r="P631" s="271"/>
      <c r="Q631" s="271"/>
      <c r="R631" s="271"/>
      <c r="S631" s="271"/>
      <c r="T631" s="272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3" t="s">
        <v>201</v>
      </c>
      <c r="AU631" s="273" t="s">
        <v>85</v>
      </c>
      <c r="AV631" s="15" t="s">
        <v>212</v>
      </c>
      <c r="AW631" s="15" t="s">
        <v>32</v>
      </c>
      <c r="AX631" s="15" t="s">
        <v>75</v>
      </c>
      <c r="AY631" s="273" t="s">
        <v>192</v>
      </c>
    </row>
    <row r="632" s="16" customFormat="1">
      <c r="A632" s="16"/>
      <c r="B632" s="274"/>
      <c r="C632" s="275"/>
      <c r="D632" s="242" t="s">
        <v>201</v>
      </c>
      <c r="E632" s="276" t="s">
        <v>1</v>
      </c>
      <c r="F632" s="277" t="s">
        <v>776</v>
      </c>
      <c r="G632" s="275"/>
      <c r="H632" s="276" t="s">
        <v>1</v>
      </c>
      <c r="I632" s="278"/>
      <c r="J632" s="275"/>
      <c r="K632" s="275"/>
      <c r="L632" s="279"/>
      <c r="M632" s="280"/>
      <c r="N632" s="281"/>
      <c r="O632" s="281"/>
      <c r="P632" s="281"/>
      <c r="Q632" s="281"/>
      <c r="R632" s="281"/>
      <c r="S632" s="281"/>
      <c r="T632" s="282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83" t="s">
        <v>201</v>
      </c>
      <c r="AU632" s="283" t="s">
        <v>85</v>
      </c>
      <c r="AV632" s="16" t="s">
        <v>83</v>
      </c>
      <c r="AW632" s="16" t="s">
        <v>32</v>
      </c>
      <c r="AX632" s="16" t="s">
        <v>75</v>
      </c>
      <c r="AY632" s="283" t="s">
        <v>192</v>
      </c>
    </row>
    <row r="633" s="13" customFormat="1">
      <c r="A633" s="13"/>
      <c r="B633" s="240"/>
      <c r="C633" s="241"/>
      <c r="D633" s="242" t="s">
        <v>201</v>
      </c>
      <c r="E633" s="243" t="s">
        <v>1</v>
      </c>
      <c r="F633" s="244" t="s">
        <v>777</v>
      </c>
      <c r="G633" s="241"/>
      <c r="H633" s="245">
        <v>27.245999999999999</v>
      </c>
      <c r="I633" s="246"/>
      <c r="J633" s="241"/>
      <c r="K633" s="241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201</v>
      </c>
      <c r="AU633" s="251" t="s">
        <v>85</v>
      </c>
      <c r="AV633" s="13" t="s">
        <v>85</v>
      </c>
      <c r="AW633" s="13" t="s">
        <v>32</v>
      </c>
      <c r="AX633" s="13" t="s">
        <v>75</v>
      </c>
      <c r="AY633" s="251" t="s">
        <v>192</v>
      </c>
    </row>
    <row r="634" s="13" customFormat="1">
      <c r="A634" s="13"/>
      <c r="B634" s="240"/>
      <c r="C634" s="241"/>
      <c r="D634" s="242" t="s">
        <v>201</v>
      </c>
      <c r="E634" s="243" t="s">
        <v>1</v>
      </c>
      <c r="F634" s="244" t="s">
        <v>778</v>
      </c>
      <c r="G634" s="241"/>
      <c r="H634" s="245">
        <v>-1.6799999999999999</v>
      </c>
      <c r="I634" s="246"/>
      <c r="J634" s="241"/>
      <c r="K634" s="241"/>
      <c r="L634" s="247"/>
      <c r="M634" s="248"/>
      <c r="N634" s="249"/>
      <c r="O634" s="249"/>
      <c r="P634" s="249"/>
      <c r="Q634" s="249"/>
      <c r="R634" s="249"/>
      <c r="S634" s="249"/>
      <c r="T634" s="25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1" t="s">
        <v>201</v>
      </c>
      <c r="AU634" s="251" t="s">
        <v>85</v>
      </c>
      <c r="AV634" s="13" t="s">
        <v>85</v>
      </c>
      <c r="AW634" s="13" t="s">
        <v>32</v>
      </c>
      <c r="AX634" s="13" t="s">
        <v>75</v>
      </c>
      <c r="AY634" s="251" t="s">
        <v>192</v>
      </c>
    </row>
    <row r="635" s="15" customFormat="1">
      <c r="A635" s="15"/>
      <c r="B635" s="263"/>
      <c r="C635" s="264"/>
      <c r="D635" s="242" t="s">
        <v>201</v>
      </c>
      <c r="E635" s="265" t="s">
        <v>1</v>
      </c>
      <c r="F635" s="266" t="s">
        <v>211</v>
      </c>
      <c r="G635" s="264"/>
      <c r="H635" s="267">
        <v>25.565999999999999</v>
      </c>
      <c r="I635" s="268"/>
      <c r="J635" s="264"/>
      <c r="K635" s="264"/>
      <c r="L635" s="269"/>
      <c r="M635" s="270"/>
      <c r="N635" s="271"/>
      <c r="O635" s="271"/>
      <c r="P635" s="271"/>
      <c r="Q635" s="271"/>
      <c r="R635" s="271"/>
      <c r="S635" s="271"/>
      <c r="T635" s="272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3" t="s">
        <v>201</v>
      </c>
      <c r="AU635" s="273" t="s">
        <v>85</v>
      </c>
      <c r="AV635" s="15" t="s">
        <v>212</v>
      </c>
      <c r="AW635" s="15" t="s">
        <v>32</v>
      </c>
      <c r="AX635" s="15" t="s">
        <v>75</v>
      </c>
      <c r="AY635" s="273" t="s">
        <v>192</v>
      </c>
    </row>
    <row r="636" s="13" customFormat="1">
      <c r="A636" s="13"/>
      <c r="B636" s="240"/>
      <c r="C636" s="241"/>
      <c r="D636" s="242" t="s">
        <v>201</v>
      </c>
      <c r="E636" s="243" t="s">
        <v>1</v>
      </c>
      <c r="F636" s="244" t="s">
        <v>779</v>
      </c>
      <c r="G636" s="241"/>
      <c r="H636" s="245">
        <v>25.797999999999998</v>
      </c>
      <c r="I636" s="246"/>
      <c r="J636" s="241"/>
      <c r="K636" s="241"/>
      <c r="L636" s="247"/>
      <c r="M636" s="248"/>
      <c r="N636" s="249"/>
      <c r="O636" s="249"/>
      <c r="P636" s="249"/>
      <c r="Q636" s="249"/>
      <c r="R636" s="249"/>
      <c r="S636" s="249"/>
      <c r="T636" s="25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1" t="s">
        <v>201</v>
      </c>
      <c r="AU636" s="251" t="s">
        <v>85</v>
      </c>
      <c r="AV636" s="13" t="s">
        <v>85</v>
      </c>
      <c r="AW636" s="13" t="s">
        <v>32</v>
      </c>
      <c r="AX636" s="13" t="s">
        <v>75</v>
      </c>
      <c r="AY636" s="251" t="s">
        <v>192</v>
      </c>
    </row>
    <row r="637" s="13" customFormat="1">
      <c r="A637" s="13"/>
      <c r="B637" s="240"/>
      <c r="C637" s="241"/>
      <c r="D637" s="242" t="s">
        <v>201</v>
      </c>
      <c r="E637" s="243" t="s">
        <v>1</v>
      </c>
      <c r="F637" s="244" t="s">
        <v>780</v>
      </c>
      <c r="G637" s="241"/>
      <c r="H637" s="245">
        <v>-2.0699999999999998</v>
      </c>
      <c r="I637" s="246"/>
      <c r="J637" s="241"/>
      <c r="K637" s="241"/>
      <c r="L637" s="247"/>
      <c r="M637" s="248"/>
      <c r="N637" s="249"/>
      <c r="O637" s="249"/>
      <c r="P637" s="249"/>
      <c r="Q637" s="249"/>
      <c r="R637" s="249"/>
      <c r="S637" s="249"/>
      <c r="T637" s="25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1" t="s">
        <v>201</v>
      </c>
      <c r="AU637" s="251" t="s">
        <v>85</v>
      </c>
      <c r="AV637" s="13" t="s">
        <v>85</v>
      </c>
      <c r="AW637" s="13" t="s">
        <v>32</v>
      </c>
      <c r="AX637" s="13" t="s">
        <v>75</v>
      </c>
      <c r="AY637" s="251" t="s">
        <v>192</v>
      </c>
    </row>
    <row r="638" s="13" customFormat="1">
      <c r="A638" s="13"/>
      <c r="B638" s="240"/>
      <c r="C638" s="241"/>
      <c r="D638" s="242" t="s">
        <v>201</v>
      </c>
      <c r="E638" s="243" t="s">
        <v>1</v>
      </c>
      <c r="F638" s="244" t="s">
        <v>781</v>
      </c>
      <c r="G638" s="241"/>
      <c r="H638" s="245">
        <v>0.66000000000000003</v>
      </c>
      <c r="I638" s="246"/>
      <c r="J638" s="241"/>
      <c r="K638" s="241"/>
      <c r="L638" s="247"/>
      <c r="M638" s="248"/>
      <c r="N638" s="249"/>
      <c r="O638" s="249"/>
      <c r="P638" s="249"/>
      <c r="Q638" s="249"/>
      <c r="R638" s="249"/>
      <c r="S638" s="249"/>
      <c r="T638" s="25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1" t="s">
        <v>201</v>
      </c>
      <c r="AU638" s="251" t="s">
        <v>85</v>
      </c>
      <c r="AV638" s="13" t="s">
        <v>85</v>
      </c>
      <c r="AW638" s="13" t="s">
        <v>32</v>
      </c>
      <c r="AX638" s="13" t="s">
        <v>75</v>
      </c>
      <c r="AY638" s="251" t="s">
        <v>192</v>
      </c>
    </row>
    <row r="639" s="15" customFormat="1">
      <c r="A639" s="15"/>
      <c r="B639" s="263"/>
      <c r="C639" s="264"/>
      <c r="D639" s="242" t="s">
        <v>201</v>
      </c>
      <c r="E639" s="265" t="s">
        <v>1</v>
      </c>
      <c r="F639" s="266" t="s">
        <v>211</v>
      </c>
      <c r="G639" s="264"/>
      <c r="H639" s="267">
        <v>24.388000000000002</v>
      </c>
      <c r="I639" s="268"/>
      <c r="J639" s="264"/>
      <c r="K639" s="264"/>
      <c r="L639" s="269"/>
      <c r="M639" s="270"/>
      <c r="N639" s="271"/>
      <c r="O639" s="271"/>
      <c r="P639" s="271"/>
      <c r="Q639" s="271"/>
      <c r="R639" s="271"/>
      <c r="S639" s="271"/>
      <c r="T639" s="272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3" t="s">
        <v>201</v>
      </c>
      <c r="AU639" s="273" t="s">
        <v>85</v>
      </c>
      <c r="AV639" s="15" t="s">
        <v>212</v>
      </c>
      <c r="AW639" s="15" t="s">
        <v>32</v>
      </c>
      <c r="AX639" s="15" t="s">
        <v>75</v>
      </c>
      <c r="AY639" s="273" t="s">
        <v>192</v>
      </c>
    </row>
    <row r="640" s="16" customFormat="1">
      <c r="A640" s="16"/>
      <c r="B640" s="274"/>
      <c r="C640" s="275"/>
      <c r="D640" s="242" t="s">
        <v>201</v>
      </c>
      <c r="E640" s="276" t="s">
        <v>1</v>
      </c>
      <c r="F640" s="277" t="s">
        <v>782</v>
      </c>
      <c r="G640" s="275"/>
      <c r="H640" s="276" t="s">
        <v>1</v>
      </c>
      <c r="I640" s="278"/>
      <c r="J640" s="275"/>
      <c r="K640" s="275"/>
      <c r="L640" s="279"/>
      <c r="M640" s="280"/>
      <c r="N640" s="281"/>
      <c r="O640" s="281"/>
      <c r="P640" s="281"/>
      <c r="Q640" s="281"/>
      <c r="R640" s="281"/>
      <c r="S640" s="281"/>
      <c r="T640" s="282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83" t="s">
        <v>201</v>
      </c>
      <c r="AU640" s="283" t="s">
        <v>85</v>
      </c>
      <c r="AV640" s="16" t="s">
        <v>83</v>
      </c>
      <c r="AW640" s="16" t="s">
        <v>32</v>
      </c>
      <c r="AX640" s="16" t="s">
        <v>75</v>
      </c>
      <c r="AY640" s="283" t="s">
        <v>192</v>
      </c>
    </row>
    <row r="641" s="13" customFormat="1">
      <c r="A641" s="13"/>
      <c r="B641" s="240"/>
      <c r="C641" s="241"/>
      <c r="D641" s="242" t="s">
        <v>201</v>
      </c>
      <c r="E641" s="243" t="s">
        <v>1</v>
      </c>
      <c r="F641" s="244" t="s">
        <v>783</v>
      </c>
      <c r="G641" s="241"/>
      <c r="H641" s="245">
        <v>23.911000000000001</v>
      </c>
      <c r="I641" s="246"/>
      <c r="J641" s="241"/>
      <c r="K641" s="241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201</v>
      </c>
      <c r="AU641" s="251" t="s">
        <v>85</v>
      </c>
      <c r="AV641" s="13" t="s">
        <v>85</v>
      </c>
      <c r="AW641" s="13" t="s">
        <v>32</v>
      </c>
      <c r="AX641" s="13" t="s">
        <v>75</v>
      </c>
      <c r="AY641" s="251" t="s">
        <v>192</v>
      </c>
    </row>
    <row r="642" s="13" customFormat="1">
      <c r="A642" s="13"/>
      <c r="B642" s="240"/>
      <c r="C642" s="241"/>
      <c r="D642" s="242" t="s">
        <v>201</v>
      </c>
      <c r="E642" s="243" t="s">
        <v>1</v>
      </c>
      <c r="F642" s="244" t="s">
        <v>784</v>
      </c>
      <c r="G642" s="241"/>
      <c r="H642" s="245">
        <v>-4.4100000000000001</v>
      </c>
      <c r="I642" s="246"/>
      <c r="J642" s="241"/>
      <c r="K642" s="241"/>
      <c r="L642" s="247"/>
      <c r="M642" s="248"/>
      <c r="N642" s="249"/>
      <c r="O642" s="249"/>
      <c r="P642" s="249"/>
      <c r="Q642" s="249"/>
      <c r="R642" s="249"/>
      <c r="S642" s="249"/>
      <c r="T642" s="25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1" t="s">
        <v>201</v>
      </c>
      <c r="AU642" s="251" t="s">
        <v>85</v>
      </c>
      <c r="AV642" s="13" t="s">
        <v>85</v>
      </c>
      <c r="AW642" s="13" t="s">
        <v>32</v>
      </c>
      <c r="AX642" s="13" t="s">
        <v>75</v>
      </c>
      <c r="AY642" s="251" t="s">
        <v>192</v>
      </c>
    </row>
    <row r="643" s="13" customFormat="1">
      <c r="A643" s="13"/>
      <c r="B643" s="240"/>
      <c r="C643" s="241"/>
      <c r="D643" s="242" t="s">
        <v>201</v>
      </c>
      <c r="E643" s="243" t="s">
        <v>1</v>
      </c>
      <c r="F643" s="244" t="s">
        <v>785</v>
      </c>
      <c r="G643" s="241"/>
      <c r="H643" s="245">
        <v>1.53</v>
      </c>
      <c r="I643" s="246"/>
      <c r="J643" s="241"/>
      <c r="K643" s="241"/>
      <c r="L643" s="247"/>
      <c r="M643" s="248"/>
      <c r="N643" s="249"/>
      <c r="O643" s="249"/>
      <c r="P643" s="249"/>
      <c r="Q643" s="249"/>
      <c r="R643" s="249"/>
      <c r="S643" s="249"/>
      <c r="T643" s="25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1" t="s">
        <v>201</v>
      </c>
      <c r="AU643" s="251" t="s">
        <v>85</v>
      </c>
      <c r="AV643" s="13" t="s">
        <v>85</v>
      </c>
      <c r="AW643" s="13" t="s">
        <v>32</v>
      </c>
      <c r="AX643" s="13" t="s">
        <v>75</v>
      </c>
      <c r="AY643" s="251" t="s">
        <v>192</v>
      </c>
    </row>
    <row r="644" s="15" customFormat="1">
      <c r="A644" s="15"/>
      <c r="B644" s="263"/>
      <c r="C644" s="264"/>
      <c r="D644" s="242" t="s">
        <v>201</v>
      </c>
      <c r="E644" s="265" t="s">
        <v>1</v>
      </c>
      <c r="F644" s="266" t="s">
        <v>211</v>
      </c>
      <c r="G644" s="264"/>
      <c r="H644" s="267">
        <v>21.030999999999999</v>
      </c>
      <c r="I644" s="268"/>
      <c r="J644" s="264"/>
      <c r="K644" s="264"/>
      <c r="L644" s="269"/>
      <c r="M644" s="270"/>
      <c r="N644" s="271"/>
      <c r="O644" s="271"/>
      <c r="P644" s="271"/>
      <c r="Q644" s="271"/>
      <c r="R644" s="271"/>
      <c r="S644" s="271"/>
      <c r="T644" s="272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3" t="s">
        <v>201</v>
      </c>
      <c r="AU644" s="273" t="s">
        <v>85</v>
      </c>
      <c r="AV644" s="15" t="s">
        <v>212</v>
      </c>
      <c r="AW644" s="15" t="s">
        <v>32</v>
      </c>
      <c r="AX644" s="15" t="s">
        <v>75</v>
      </c>
      <c r="AY644" s="273" t="s">
        <v>192</v>
      </c>
    </row>
    <row r="645" s="16" customFormat="1">
      <c r="A645" s="16"/>
      <c r="B645" s="274"/>
      <c r="C645" s="275"/>
      <c r="D645" s="242" t="s">
        <v>201</v>
      </c>
      <c r="E645" s="276" t="s">
        <v>1</v>
      </c>
      <c r="F645" s="277" t="s">
        <v>786</v>
      </c>
      <c r="G645" s="275"/>
      <c r="H645" s="276" t="s">
        <v>1</v>
      </c>
      <c r="I645" s="278"/>
      <c r="J645" s="275"/>
      <c r="K645" s="275"/>
      <c r="L645" s="279"/>
      <c r="M645" s="280"/>
      <c r="N645" s="281"/>
      <c r="O645" s="281"/>
      <c r="P645" s="281"/>
      <c r="Q645" s="281"/>
      <c r="R645" s="281"/>
      <c r="S645" s="281"/>
      <c r="T645" s="282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83" t="s">
        <v>201</v>
      </c>
      <c r="AU645" s="283" t="s">
        <v>85</v>
      </c>
      <c r="AV645" s="16" t="s">
        <v>83</v>
      </c>
      <c r="AW645" s="16" t="s">
        <v>32</v>
      </c>
      <c r="AX645" s="16" t="s">
        <v>75</v>
      </c>
      <c r="AY645" s="283" t="s">
        <v>192</v>
      </c>
    </row>
    <row r="646" s="13" customFormat="1">
      <c r="A646" s="13"/>
      <c r="B646" s="240"/>
      <c r="C646" s="241"/>
      <c r="D646" s="242" t="s">
        <v>201</v>
      </c>
      <c r="E646" s="243" t="s">
        <v>1</v>
      </c>
      <c r="F646" s="244" t="s">
        <v>787</v>
      </c>
      <c r="G646" s="241"/>
      <c r="H646" s="245">
        <v>66.864999999999995</v>
      </c>
      <c r="I646" s="246"/>
      <c r="J646" s="241"/>
      <c r="K646" s="241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201</v>
      </c>
      <c r="AU646" s="251" t="s">
        <v>85</v>
      </c>
      <c r="AV646" s="13" t="s">
        <v>85</v>
      </c>
      <c r="AW646" s="13" t="s">
        <v>32</v>
      </c>
      <c r="AX646" s="13" t="s">
        <v>75</v>
      </c>
      <c r="AY646" s="251" t="s">
        <v>192</v>
      </c>
    </row>
    <row r="647" s="13" customFormat="1">
      <c r="A647" s="13"/>
      <c r="B647" s="240"/>
      <c r="C647" s="241"/>
      <c r="D647" s="242" t="s">
        <v>201</v>
      </c>
      <c r="E647" s="243" t="s">
        <v>1</v>
      </c>
      <c r="F647" s="244" t="s">
        <v>788</v>
      </c>
      <c r="G647" s="241"/>
      <c r="H647" s="245">
        <v>-20.629999999999999</v>
      </c>
      <c r="I647" s="246"/>
      <c r="J647" s="241"/>
      <c r="K647" s="241"/>
      <c r="L647" s="247"/>
      <c r="M647" s="248"/>
      <c r="N647" s="249"/>
      <c r="O647" s="249"/>
      <c r="P647" s="249"/>
      <c r="Q647" s="249"/>
      <c r="R647" s="249"/>
      <c r="S647" s="249"/>
      <c r="T647" s="25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1" t="s">
        <v>201</v>
      </c>
      <c r="AU647" s="251" t="s">
        <v>85</v>
      </c>
      <c r="AV647" s="13" t="s">
        <v>85</v>
      </c>
      <c r="AW647" s="13" t="s">
        <v>32</v>
      </c>
      <c r="AX647" s="13" t="s">
        <v>75</v>
      </c>
      <c r="AY647" s="251" t="s">
        <v>192</v>
      </c>
    </row>
    <row r="648" s="13" customFormat="1">
      <c r="A648" s="13"/>
      <c r="B648" s="240"/>
      <c r="C648" s="241"/>
      <c r="D648" s="242" t="s">
        <v>201</v>
      </c>
      <c r="E648" s="243" t="s">
        <v>1</v>
      </c>
      <c r="F648" s="244" t="s">
        <v>789</v>
      </c>
      <c r="G648" s="241"/>
      <c r="H648" s="245">
        <v>0.63</v>
      </c>
      <c r="I648" s="246"/>
      <c r="J648" s="241"/>
      <c r="K648" s="241"/>
      <c r="L648" s="247"/>
      <c r="M648" s="248"/>
      <c r="N648" s="249"/>
      <c r="O648" s="249"/>
      <c r="P648" s="249"/>
      <c r="Q648" s="249"/>
      <c r="R648" s="249"/>
      <c r="S648" s="249"/>
      <c r="T648" s="25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1" t="s">
        <v>201</v>
      </c>
      <c r="AU648" s="251" t="s">
        <v>85</v>
      </c>
      <c r="AV648" s="13" t="s">
        <v>85</v>
      </c>
      <c r="AW648" s="13" t="s">
        <v>32</v>
      </c>
      <c r="AX648" s="13" t="s">
        <v>75</v>
      </c>
      <c r="AY648" s="251" t="s">
        <v>192</v>
      </c>
    </row>
    <row r="649" s="15" customFormat="1">
      <c r="A649" s="15"/>
      <c r="B649" s="263"/>
      <c r="C649" s="264"/>
      <c r="D649" s="242" t="s">
        <v>201</v>
      </c>
      <c r="E649" s="265" t="s">
        <v>1</v>
      </c>
      <c r="F649" s="266" t="s">
        <v>211</v>
      </c>
      <c r="G649" s="264"/>
      <c r="H649" s="267">
        <v>46.865000000000002</v>
      </c>
      <c r="I649" s="268"/>
      <c r="J649" s="264"/>
      <c r="K649" s="264"/>
      <c r="L649" s="269"/>
      <c r="M649" s="270"/>
      <c r="N649" s="271"/>
      <c r="O649" s="271"/>
      <c r="P649" s="271"/>
      <c r="Q649" s="271"/>
      <c r="R649" s="271"/>
      <c r="S649" s="271"/>
      <c r="T649" s="272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3" t="s">
        <v>201</v>
      </c>
      <c r="AU649" s="273" t="s">
        <v>85</v>
      </c>
      <c r="AV649" s="15" t="s">
        <v>212</v>
      </c>
      <c r="AW649" s="15" t="s">
        <v>32</v>
      </c>
      <c r="AX649" s="15" t="s">
        <v>75</v>
      </c>
      <c r="AY649" s="273" t="s">
        <v>192</v>
      </c>
    </row>
    <row r="650" s="16" customFormat="1">
      <c r="A650" s="16"/>
      <c r="B650" s="274"/>
      <c r="C650" s="275"/>
      <c r="D650" s="242" t="s">
        <v>201</v>
      </c>
      <c r="E650" s="276" t="s">
        <v>1</v>
      </c>
      <c r="F650" s="277" t="s">
        <v>790</v>
      </c>
      <c r="G650" s="275"/>
      <c r="H650" s="276" t="s">
        <v>1</v>
      </c>
      <c r="I650" s="278"/>
      <c r="J650" s="275"/>
      <c r="K650" s="275"/>
      <c r="L650" s="279"/>
      <c r="M650" s="280"/>
      <c r="N650" s="281"/>
      <c r="O650" s="281"/>
      <c r="P650" s="281"/>
      <c r="Q650" s="281"/>
      <c r="R650" s="281"/>
      <c r="S650" s="281"/>
      <c r="T650" s="282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283" t="s">
        <v>201</v>
      </c>
      <c r="AU650" s="283" t="s">
        <v>85</v>
      </c>
      <c r="AV650" s="16" t="s">
        <v>83</v>
      </c>
      <c r="AW650" s="16" t="s">
        <v>32</v>
      </c>
      <c r="AX650" s="16" t="s">
        <v>75</v>
      </c>
      <c r="AY650" s="283" t="s">
        <v>192</v>
      </c>
    </row>
    <row r="651" s="13" customFormat="1">
      <c r="A651" s="13"/>
      <c r="B651" s="240"/>
      <c r="C651" s="241"/>
      <c r="D651" s="242" t="s">
        <v>201</v>
      </c>
      <c r="E651" s="243" t="s">
        <v>1</v>
      </c>
      <c r="F651" s="244" t="s">
        <v>791</v>
      </c>
      <c r="G651" s="241"/>
      <c r="H651" s="245">
        <v>53.095999999999997</v>
      </c>
      <c r="I651" s="246"/>
      <c r="J651" s="241"/>
      <c r="K651" s="241"/>
      <c r="L651" s="247"/>
      <c r="M651" s="248"/>
      <c r="N651" s="249"/>
      <c r="O651" s="249"/>
      <c r="P651" s="249"/>
      <c r="Q651" s="249"/>
      <c r="R651" s="249"/>
      <c r="S651" s="249"/>
      <c r="T651" s="25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1" t="s">
        <v>201</v>
      </c>
      <c r="AU651" s="251" t="s">
        <v>85</v>
      </c>
      <c r="AV651" s="13" t="s">
        <v>85</v>
      </c>
      <c r="AW651" s="13" t="s">
        <v>32</v>
      </c>
      <c r="AX651" s="13" t="s">
        <v>75</v>
      </c>
      <c r="AY651" s="251" t="s">
        <v>192</v>
      </c>
    </row>
    <row r="652" s="13" customFormat="1">
      <c r="A652" s="13"/>
      <c r="B652" s="240"/>
      <c r="C652" s="241"/>
      <c r="D652" s="242" t="s">
        <v>201</v>
      </c>
      <c r="E652" s="243" t="s">
        <v>1</v>
      </c>
      <c r="F652" s="244" t="s">
        <v>792</v>
      </c>
      <c r="G652" s="241"/>
      <c r="H652" s="245">
        <v>-5.8600000000000003</v>
      </c>
      <c r="I652" s="246"/>
      <c r="J652" s="241"/>
      <c r="K652" s="241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201</v>
      </c>
      <c r="AU652" s="251" t="s">
        <v>85</v>
      </c>
      <c r="AV652" s="13" t="s">
        <v>85</v>
      </c>
      <c r="AW652" s="13" t="s">
        <v>32</v>
      </c>
      <c r="AX652" s="13" t="s">
        <v>75</v>
      </c>
      <c r="AY652" s="251" t="s">
        <v>192</v>
      </c>
    </row>
    <row r="653" s="13" customFormat="1">
      <c r="A653" s="13"/>
      <c r="B653" s="240"/>
      <c r="C653" s="241"/>
      <c r="D653" s="242" t="s">
        <v>201</v>
      </c>
      <c r="E653" s="243" t="s">
        <v>1</v>
      </c>
      <c r="F653" s="244" t="s">
        <v>793</v>
      </c>
      <c r="G653" s="241"/>
      <c r="H653" s="245">
        <v>1.3500000000000001</v>
      </c>
      <c r="I653" s="246"/>
      <c r="J653" s="241"/>
      <c r="K653" s="241"/>
      <c r="L653" s="247"/>
      <c r="M653" s="248"/>
      <c r="N653" s="249"/>
      <c r="O653" s="249"/>
      <c r="P653" s="249"/>
      <c r="Q653" s="249"/>
      <c r="R653" s="249"/>
      <c r="S653" s="249"/>
      <c r="T653" s="25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1" t="s">
        <v>201</v>
      </c>
      <c r="AU653" s="251" t="s">
        <v>85</v>
      </c>
      <c r="AV653" s="13" t="s">
        <v>85</v>
      </c>
      <c r="AW653" s="13" t="s">
        <v>32</v>
      </c>
      <c r="AX653" s="13" t="s">
        <v>75</v>
      </c>
      <c r="AY653" s="251" t="s">
        <v>192</v>
      </c>
    </row>
    <row r="654" s="15" customFormat="1">
      <c r="A654" s="15"/>
      <c r="B654" s="263"/>
      <c r="C654" s="264"/>
      <c r="D654" s="242" t="s">
        <v>201</v>
      </c>
      <c r="E654" s="265" t="s">
        <v>1</v>
      </c>
      <c r="F654" s="266" t="s">
        <v>211</v>
      </c>
      <c r="G654" s="264"/>
      <c r="H654" s="267">
        <v>48.585999999999999</v>
      </c>
      <c r="I654" s="268"/>
      <c r="J654" s="264"/>
      <c r="K654" s="264"/>
      <c r="L654" s="269"/>
      <c r="M654" s="270"/>
      <c r="N654" s="271"/>
      <c r="O654" s="271"/>
      <c r="P654" s="271"/>
      <c r="Q654" s="271"/>
      <c r="R654" s="271"/>
      <c r="S654" s="271"/>
      <c r="T654" s="272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3" t="s">
        <v>201</v>
      </c>
      <c r="AU654" s="273" t="s">
        <v>85</v>
      </c>
      <c r="AV654" s="15" t="s">
        <v>212</v>
      </c>
      <c r="AW654" s="15" t="s">
        <v>32</v>
      </c>
      <c r="AX654" s="15" t="s">
        <v>75</v>
      </c>
      <c r="AY654" s="273" t="s">
        <v>192</v>
      </c>
    </row>
    <row r="655" s="16" customFormat="1">
      <c r="A655" s="16"/>
      <c r="B655" s="274"/>
      <c r="C655" s="275"/>
      <c r="D655" s="242" t="s">
        <v>201</v>
      </c>
      <c r="E655" s="276" t="s">
        <v>1</v>
      </c>
      <c r="F655" s="277" t="s">
        <v>794</v>
      </c>
      <c r="G655" s="275"/>
      <c r="H655" s="276" t="s">
        <v>1</v>
      </c>
      <c r="I655" s="278"/>
      <c r="J655" s="275"/>
      <c r="K655" s="275"/>
      <c r="L655" s="279"/>
      <c r="M655" s="280"/>
      <c r="N655" s="281"/>
      <c r="O655" s="281"/>
      <c r="P655" s="281"/>
      <c r="Q655" s="281"/>
      <c r="R655" s="281"/>
      <c r="S655" s="281"/>
      <c r="T655" s="282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83" t="s">
        <v>201</v>
      </c>
      <c r="AU655" s="283" t="s">
        <v>85</v>
      </c>
      <c r="AV655" s="16" t="s">
        <v>83</v>
      </c>
      <c r="AW655" s="16" t="s">
        <v>32</v>
      </c>
      <c r="AX655" s="16" t="s">
        <v>75</v>
      </c>
      <c r="AY655" s="283" t="s">
        <v>192</v>
      </c>
    </row>
    <row r="656" s="13" customFormat="1">
      <c r="A656" s="13"/>
      <c r="B656" s="240"/>
      <c r="C656" s="241"/>
      <c r="D656" s="242" t="s">
        <v>201</v>
      </c>
      <c r="E656" s="243" t="s">
        <v>1</v>
      </c>
      <c r="F656" s="244" t="s">
        <v>795</v>
      </c>
      <c r="G656" s="241"/>
      <c r="H656" s="245">
        <v>189.625</v>
      </c>
      <c r="I656" s="246"/>
      <c r="J656" s="241"/>
      <c r="K656" s="241"/>
      <c r="L656" s="247"/>
      <c r="M656" s="248"/>
      <c r="N656" s="249"/>
      <c r="O656" s="249"/>
      <c r="P656" s="249"/>
      <c r="Q656" s="249"/>
      <c r="R656" s="249"/>
      <c r="S656" s="249"/>
      <c r="T656" s="25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1" t="s">
        <v>201</v>
      </c>
      <c r="AU656" s="251" t="s">
        <v>85</v>
      </c>
      <c r="AV656" s="13" t="s">
        <v>85</v>
      </c>
      <c r="AW656" s="13" t="s">
        <v>32</v>
      </c>
      <c r="AX656" s="13" t="s">
        <v>75</v>
      </c>
      <c r="AY656" s="251" t="s">
        <v>192</v>
      </c>
    </row>
    <row r="657" s="13" customFormat="1">
      <c r="A657" s="13"/>
      <c r="B657" s="240"/>
      <c r="C657" s="241"/>
      <c r="D657" s="242" t="s">
        <v>201</v>
      </c>
      <c r="E657" s="243" t="s">
        <v>1</v>
      </c>
      <c r="F657" s="244" t="s">
        <v>796</v>
      </c>
      <c r="G657" s="241"/>
      <c r="H657" s="245">
        <v>-77.189999999999998</v>
      </c>
      <c r="I657" s="246"/>
      <c r="J657" s="241"/>
      <c r="K657" s="241"/>
      <c r="L657" s="247"/>
      <c r="M657" s="248"/>
      <c r="N657" s="249"/>
      <c r="O657" s="249"/>
      <c r="P657" s="249"/>
      <c r="Q657" s="249"/>
      <c r="R657" s="249"/>
      <c r="S657" s="249"/>
      <c r="T657" s="25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1" t="s">
        <v>201</v>
      </c>
      <c r="AU657" s="251" t="s">
        <v>85</v>
      </c>
      <c r="AV657" s="13" t="s">
        <v>85</v>
      </c>
      <c r="AW657" s="13" t="s">
        <v>32</v>
      </c>
      <c r="AX657" s="13" t="s">
        <v>75</v>
      </c>
      <c r="AY657" s="251" t="s">
        <v>192</v>
      </c>
    </row>
    <row r="658" s="13" customFormat="1">
      <c r="A658" s="13"/>
      <c r="B658" s="240"/>
      <c r="C658" s="241"/>
      <c r="D658" s="242" t="s">
        <v>201</v>
      </c>
      <c r="E658" s="243" t="s">
        <v>1</v>
      </c>
      <c r="F658" s="244" t="s">
        <v>797</v>
      </c>
      <c r="G658" s="241"/>
      <c r="H658" s="245">
        <v>21.213999999999999</v>
      </c>
      <c r="I658" s="246"/>
      <c r="J658" s="241"/>
      <c r="K658" s="241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201</v>
      </c>
      <c r="AU658" s="251" t="s">
        <v>85</v>
      </c>
      <c r="AV658" s="13" t="s">
        <v>85</v>
      </c>
      <c r="AW658" s="13" t="s">
        <v>32</v>
      </c>
      <c r="AX658" s="13" t="s">
        <v>75</v>
      </c>
      <c r="AY658" s="251" t="s">
        <v>192</v>
      </c>
    </row>
    <row r="659" s="15" customFormat="1">
      <c r="A659" s="15"/>
      <c r="B659" s="263"/>
      <c r="C659" s="264"/>
      <c r="D659" s="242" t="s">
        <v>201</v>
      </c>
      <c r="E659" s="265" t="s">
        <v>1</v>
      </c>
      <c r="F659" s="266" t="s">
        <v>211</v>
      </c>
      <c r="G659" s="264"/>
      <c r="H659" s="267">
        <v>133.649</v>
      </c>
      <c r="I659" s="268"/>
      <c r="J659" s="264"/>
      <c r="K659" s="264"/>
      <c r="L659" s="269"/>
      <c r="M659" s="270"/>
      <c r="N659" s="271"/>
      <c r="O659" s="271"/>
      <c r="P659" s="271"/>
      <c r="Q659" s="271"/>
      <c r="R659" s="271"/>
      <c r="S659" s="271"/>
      <c r="T659" s="272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3" t="s">
        <v>201</v>
      </c>
      <c r="AU659" s="273" t="s">
        <v>85</v>
      </c>
      <c r="AV659" s="15" t="s">
        <v>212</v>
      </c>
      <c r="AW659" s="15" t="s">
        <v>32</v>
      </c>
      <c r="AX659" s="15" t="s">
        <v>75</v>
      </c>
      <c r="AY659" s="273" t="s">
        <v>192</v>
      </c>
    </row>
    <row r="660" s="16" customFormat="1">
      <c r="A660" s="16"/>
      <c r="B660" s="274"/>
      <c r="C660" s="275"/>
      <c r="D660" s="242" t="s">
        <v>201</v>
      </c>
      <c r="E660" s="276" t="s">
        <v>1</v>
      </c>
      <c r="F660" s="277" t="s">
        <v>798</v>
      </c>
      <c r="G660" s="275"/>
      <c r="H660" s="276" t="s">
        <v>1</v>
      </c>
      <c r="I660" s="278"/>
      <c r="J660" s="275"/>
      <c r="K660" s="275"/>
      <c r="L660" s="279"/>
      <c r="M660" s="280"/>
      <c r="N660" s="281"/>
      <c r="O660" s="281"/>
      <c r="P660" s="281"/>
      <c r="Q660" s="281"/>
      <c r="R660" s="281"/>
      <c r="S660" s="281"/>
      <c r="T660" s="282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83" t="s">
        <v>201</v>
      </c>
      <c r="AU660" s="283" t="s">
        <v>85</v>
      </c>
      <c r="AV660" s="16" t="s">
        <v>83</v>
      </c>
      <c r="AW660" s="16" t="s">
        <v>32</v>
      </c>
      <c r="AX660" s="16" t="s">
        <v>75</v>
      </c>
      <c r="AY660" s="283" t="s">
        <v>192</v>
      </c>
    </row>
    <row r="661" s="13" customFormat="1">
      <c r="A661" s="13"/>
      <c r="B661" s="240"/>
      <c r="C661" s="241"/>
      <c r="D661" s="242" t="s">
        <v>201</v>
      </c>
      <c r="E661" s="243" t="s">
        <v>1</v>
      </c>
      <c r="F661" s="244" t="s">
        <v>799</v>
      </c>
      <c r="G661" s="241"/>
      <c r="H661" s="245">
        <v>26.521000000000001</v>
      </c>
      <c r="I661" s="246"/>
      <c r="J661" s="241"/>
      <c r="K661" s="241"/>
      <c r="L661" s="247"/>
      <c r="M661" s="248"/>
      <c r="N661" s="249"/>
      <c r="O661" s="249"/>
      <c r="P661" s="249"/>
      <c r="Q661" s="249"/>
      <c r="R661" s="249"/>
      <c r="S661" s="249"/>
      <c r="T661" s="25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1" t="s">
        <v>201</v>
      </c>
      <c r="AU661" s="251" t="s">
        <v>85</v>
      </c>
      <c r="AV661" s="13" t="s">
        <v>85</v>
      </c>
      <c r="AW661" s="13" t="s">
        <v>32</v>
      </c>
      <c r="AX661" s="13" t="s">
        <v>75</v>
      </c>
      <c r="AY661" s="251" t="s">
        <v>192</v>
      </c>
    </row>
    <row r="662" s="13" customFormat="1">
      <c r="A662" s="13"/>
      <c r="B662" s="240"/>
      <c r="C662" s="241"/>
      <c r="D662" s="242" t="s">
        <v>201</v>
      </c>
      <c r="E662" s="243" t="s">
        <v>1</v>
      </c>
      <c r="F662" s="244" t="s">
        <v>800</v>
      </c>
      <c r="G662" s="241"/>
      <c r="H662" s="245">
        <v>-1.47</v>
      </c>
      <c r="I662" s="246"/>
      <c r="J662" s="241"/>
      <c r="K662" s="241"/>
      <c r="L662" s="247"/>
      <c r="M662" s="248"/>
      <c r="N662" s="249"/>
      <c r="O662" s="249"/>
      <c r="P662" s="249"/>
      <c r="Q662" s="249"/>
      <c r="R662" s="249"/>
      <c r="S662" s="249"/>
      <c r="T662" s="25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1" t="s">
        <v>201</v>
      </c>
      <c r="AU662" s="251" t="s">
        <v>85</v>
      </c>
      <c r="AV662" s="13" t="s">
        <v>85</v>
      </c>
      <c r="AW662" s="13" t="s">
        <v>32</v>
      </c>
      <c r="AX662" s="13" t="s">
        <v>75</v>
      </c>
      <c r="AY662" s="251" t="s">
        <v>192</v>
      </c>
    </row>
    <row r="663" s="15" customFormat="1">
      <c r="A663" s="15"/>
      <c r="B663" s="263"/>
      <c r="C663" s="264"/>
      <c r="D663" s="242" t="s">
        <v>201</v>
      </c>
      <c r="E663" s="265" t="s">
        <v>1</v>
      </c>
      <c r="F663" s="266" t="s">
        <v>211</v>
      </c>
      <c r="G663" s="264"/>
      <c r="H663" s="267">
        <v>25.050999999999998</v>
      </c>
      <c r="I663" s="268"/>
      <c r="J663" s="264"/>
      <c r="K663" s="264"/>
      <c r="L663" s="269"/>
      <c r="M663" s="270"/>
      <c r="N663" s="271"/>
      <c r="O663" s="271"/>
      <c r="P663" s="271"/>
      <c r="Q663" s="271"/>
      <c r="R663" s="271"/>
      <c r="S663" s="271"/>
      <c r="T663" s="272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3" t="s">
        <v>201</v>
      </c>
      <c r="AU663" s="273" t="s">
        <v>85</v>
      </c>
      <c r="AV663" s="15" t="s">
        <v>212</v>
      </c>
      <c r="AW663" s="15" t="s">
        <v>32</v>
      </c>
      <c r="AX663" s="15" t="s">
        <v>75</v>
      </c>
      <c r="AY663" s="273" t="s">
        <v>192</v>
      </c>
    </row>
    <row r="664" s="16" customFormat="1">
      <c r="A664" s="16"/>
      <c r="B664" s="274"/>
      <c r="C664" s="275"/>
      <c r="D664" s="242" t="s">
        <v>201</v>
      </c>
      <c r="E664" s="276" t="s">
        <v>1</v>
      </c>
      <c r="F664" s="277" t="s">
        <v>801</v>
      </c>
      <c r="G664" s="275"/>
      <c r="H664" s="276" t="s">
        <v>1</v>
      </c>
      <c r="I664" s="278"/>
      <c r="J664" s="275"/>
      <c r="K664" s="275"/>
      <c r="L664" s="279"/>
      <c r="M664" s="280"/>
      <c r="N664" s="281"/>
      <c r="O664" s="281"/>
      <c r="P664" s="281"/>
      <c r="Q664" s="281"/>
      <c r="R664" s="281"/>
      <c r="S664" s="281"/>
      <c r="T664" s="282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83" t="s">
        <v>201</v>
      </c>
      <c r="AU664" s="283" t="s">
        <v>85</v>
      </c>
      <c r="AV664" s="16" t="s">
        <v>83</v>
      </c>
      <c r="AW664" s="16" t="s">
        <v>32</v>
      </c>
      <c r="AX664" s="16" t="s">
        <v>75</v>
      </c>
      <c r="AY664" s="283" t="s">
        <v>192</v>
      </c>
    </row>
    <row r="665" s="13" customFormat="1">
      <c r="A665" s="13"/>
      <c r="B665" s="240"/>
      <c r="C665" s="241"/>
      <c r="D665" s="242" t="s">
        <v>201</v>
      </c>
      <c r="E665" s="243" t="s">
        <v>1</v>
      </c>
      <c r="F665" s="244" t="s">
        <v>802</v>
      </c>
      <c r="G665" s="241"/>
      <c r="H665" s="245">
        <v>41.015000000000001</v>
      </c>
      <c r="I665" s="246"/>
      <c r="J665" s="241"/>
      <c r="K665" s="241"/>
      <c r="L665" s="247"/>
      <c r="M665" s="248"/>
      <c r="N665" s="249"/>
      <c r="O665" s="249"/>
      <c r="P665" s="249"/>
      <c r="Q665" s="249"/>
      <c r="R665" s="249"/>
      <c r="S665" s="249"/>
      <c r="T665" s="25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1" t="s">
        <v>201</v>
      </c>
      <c r="AU665" s="251" t="s">
        <v>85</v>
      </c>
      <c r="AV665" s="13" t="s">
        <v>85</v>
      </c>
      <c r="AW665" s="13" t="s">
        <v>32</v>
      </c>
      <c r="AX665" s="13" t="s">
        <v>75</v>
      </c>
      <c r="AY665" s="251" t="s">
        <v>192</v>
      </c>
    </row>
    <row r="666" s="13" customFormat="1">
      <c r="A666" s="13"/>
      <c r="B666" s="240"/>
      <c r="C666" s="241"/>
      <c r="D666" s="242" t="s">
        <v>201</v>
      </c>
      <c r="E666" s="243" t="s">
        <v>1</v>
      </c>
      <c r="F666" s="244" t="s">
        <v>803</v>
      </c>
      <c r="G666" s="241"/>
      <c r="H666" s="245">
        <v>-6.165</v>
      </c>
      <c r="I666" s="246"/>
      <c r="J666" s="241"/>
      <c r="K666" s="241"/>
      <c r="L666" s="247"/>
      <c r="M666" s="248"/>
      <c r="N666" s="249"/>
      <c r="O666" s="249"/>
      <c r="P666" s="249"/>
      <c r="Q666" s="249"/>
      <c r="R666" s="249"/>
      <c r="S666" s="249"/>
      <c r="T666" s="25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1" t="s">
        <v>201</v>
      </c>
      <c r="AU666" s="251" t="s">
        <v>85</v>
      </c>
      <c r="AV666" s="13" t="s">
        <v>85</v>
      </c>
      <c r="AW666" s="13" t="s">
        <v>32</v>
      </c>
      <c r="AX666" s="13" t="s">
        <v>75</v>
      </c>
      <c r="AY666" s="251" t="s">
        <v>192</v>
      </c>
    </row>
    <row r="667" s="13" customFormat="1">
      <c r="A667" s="13"/>
      <c r="B667" s="240"/>
      <c r="C667" s="241"/>
      <c r="D667" s="242" t="s">
        <v>201</v>
      </c>
      <c r="E667" s="243" t="s">
        <v>1</v>
      </c>
      <c r="F667" s="244" t="s">
        <v>804</v>
      </c>
      <c r="G667" s="241"/>
      <c r="H667" s="245">
        <v>2.0800000000000001</v>
      </c>
      <c r="I667" s="246"/>
      <c r="J667" s="241"/>
      <c r="K667" s="241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201</v>
      </c>
      <c r="AU667" s="251" t="s">
        <v>85</v>
      </c>
      <c r="AV667" s="13" t="s">
        <v>85</v>
      </c>
      <c r="AW667" s="13" t="s">
        <v>32</v>
      </c>
      <c r="AX667" s="13" t="s">
        <v>75</v>
      </c>
      <c r="AY667" s="251" t="s">
        <v>192</v>
      </c>
    </row>
    <row r="668" s="15" customFormat="1">
      <c r="A668" s="15"/>
      <c r="B668" s="263"/>
      <c r="C668" s="264"/>
      <c r="D668" s="242" t="s">
        <v>201</v>
      </c>
      <c r="E668" s="265" t="s">
        <v>1</v>
      </c>
      <c r="F668" s="266" t="s">
        <v>211</v>
      </c>
      <c r="G668" s="264"/>
      <c r="H668" s="267">
        <v>36.93</v>
      </c>
      <c r="I668" s="268"/>
      <c r="J668" s="264"/>
      <c r="K668" s="264"/>
      <c r="L668" s="269"/>
      <c r="M668" s="270"/>
      <c r="N668" s="271"/>
      <c r="O668" s="271"/>
      <c r="P668" s="271"/>
      <c r="Q668" s="271"/>
      <c r="R668" s="271"/>
      <c r="S668" s="271"/>
      <c r="T668" s="272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3" t="s">
        <v>201</v>
      </c>
      <c r="AU668" s="273" t="s">
        <v>85</v>
      </c>
      <c r="AV668" s="15" t="s">
        <v>212</v>
      </c>
      <c r="AW668" s="15" t="s">
        <v>32</v>
      </c>
      <c r="AX668" s="15" t="s">
        <v>75</v>
      </c>
      <c r="AY668" s="273" t="s">
        <v>192</v>
      </c>
    </row>
    <row r="669" s="16" customFormat="1">
      <c r="A669" s="16"/>
      <c r="B669" s="274"/>
      <c r="C669" s="275"/>
      <c r="D669" s="242" t="s">
        <v>201</v>
      </c>
      <c r="E669" s="276" t="s">
        <v>1</v>
      </c>
      <c r="F669" s="277" t="s">
        <v>805</v>
      </c>
      <c r="G669" s="275"/>
      <c r="H669" s="276" t="s">
        <v>1</v>
      </c>
      <c r="I669" s="278"/>
      <c r="J669" s="275"/>
      <c r="K669" s="275"/>
      <c r="L669" s="279"/>
      <c r="M669" s="280"/>
      <c r="N669" s="281"/>
      <c r="O669" s="281"/>
      <c r="P669" s="281"/>
      <c r="Q669" s="281"/>
      <c r="R669" s="281"/>
      <c r="S669" s="281"/>
      <c r="T669" s="282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83" t="s">
        <v>201</v>
      </c>
      <c r="AU669" s="283" t="s">
        <v>85</v>
      </c>
      <c r="AV669" s="16" t="s">
        <v>83</v>
      </c>
      <c r="AW669" s="16" t="s">
        <v>32</v>
      </c>
      <c r="AX669" s="16" t="s">
        <v>75</v>
      </c>
      <c r="AY669" s="283" t="s">
        <v>192</v>
      </c>
    </row>
    <row r="670" s="13" customFormat="1">
      <c r="A670" s="13"/>
      <c r="B670" s="240"/>
      <c r="C670" s="241"/>
      <c r="D670" s="242" t="s">
        <v>201</v>
      </c>
      <c r="E670" s="243" t="s">
        <v>1</v>
      </c>
      <c r="F670" s="244" t="s">
        <v>806</v>
      </c>
      <c r="G670" s="241"/>
      <c r="H670" s="245">
        <v>36.945999999999998</v>
      </c>
      <c r="I670" s="246"/>
      <c r="J670" s="241"/>
      <c r="K670" s="241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201</v>
      </c>
      <c r="AU670" s="251" t="s">
        <v>85</v>
      </c>
      <c r="AV670" s="13" t="s">
        <v>85</v>
      </c>
      <c r="AW670" s="13" t="s">
        <v>32</v>
      </c>
      <c r="AX670" s="13" t="s">
        <v>75</v>
      </c>
      <c r="AY670" s="251" t="s">
        <v>192</v>
      </c>
    </row>
    <row r="671" s="13" customFormat="1">
      <c r="A671" s="13"/>
      <c r="B671" s="240"/>
      <c r="C671" s="241"/>
      <c r="D671" s="242" t="s">
        <v>201</v>
      </c>
      <c r="E671" s="243" t="s">
        <v>1</v>
      </c>
      <c r="F671" s="244" t="s">
        <v>807</v>
      </c>
      <c r="G671" s="241"/>
      <c r="H671" s="245">
        <v>-8.2400000000000002</v>
      </c>
      <c r="I671" s="246"/>
      <c r="J671" s="241"/>
      <c r="K671" s="241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201</v>
      </c>
      <c r="AU671" s="251" t="s">
        <v>85</v>
      </c>
      <c r="AV671" s="13" t="s">
        <v>85</v>
      </c>
      <c r="AW671" s="13" t="s">
        <v>32</v>
      </c>
      <c r="AX671" s="13" t="s">
        <v>75</v>
      </c>
      <c r="AY671" s="251" t="s">
        <v>192</v>
      </c>
    </row>
    <row r="672" s="13" customFormat="1">
      <c r="A672" s="13"/>
      <c r="B672" s="240"/>
      <c r="C672" s="241"/>
      <c r="D672" s="242" t="s">
        <v>201</v>
      </c>
      <c r="E672" s="243" t="s">
        <v>1</v>
      </c>
      <c r="F672" s="244" t="s">
        <v>808</v>
      </c>
      <c r="G672" s="241"/>
      <c r="H672" s="245">
        <v>1.5900000000000001</v>
      </c>
      <c r="I672" s="246"/>
      <c r="J672" s="241"/>
      <c r="K672" s="241"/>
      <c r="L672" s="247"/>
      <c r="M672" s="248"/>
      <c r="N672" s="249"/>
      <c r="O672" s="249"/>
      <c r="P672" s="249"/>
      <c r="Q672" s="249"/>
      <c r="R672" s="249"/>
      <c r="S672" s="249"/>
      <c r="T672" s="25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1" t="s">
        <v>201</v>
      </c>
      <c r="AU672" s="251" t="s">
        <v>85</v>
      </c>
      <c r="AV672" s="13" t="s">
        <v>85</v>
      </c>
      <c r="AW672" s="13" t="s">
        <v>32</v>
      </c>
      <c r="AX672" s="13" t="s">
        <v>75</v>
      </c>
      <c r="AY672" s="251" t="s">
        <v>192</v>
      </c>
    </row>
    <row r="673" s="15" customFormat="1">
      <c r="A673" s="15"/>
      <c r="B673" s="263"/>
      <c r="C673" s="264"/>
      <c r="D673" s="242" t="s">
        <v>201</v>
      </c>
      <c r="E673" s="265" t="s">
        <v>1</v>
      </c>
      <c r="F673" s="266" t="s">
        <v>211</v>
      </c>
      <c r="G673" s="264"/>
      <c r="H673" s="267">
        <v>30.295999999999999</v>
      </c>
      <c r="I673" s="268"/>
      <c r="J673" s="264"/>
      <c r="K673" s="264"/>
      <c r="L673" s="269"/>
      <c r="M673" s="270"/>
      <c r="N673" s="271"/>
      <c r="O673" s="271"/>
      <c r="P673" s="271"/>
      <c r="Q673" s="271"/>
      <c r="R673" s="271"/>
      <c r="S673" s="271"/>
      <c r="T673" s="272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3" t="s">
        <v>201</v>
      </c>
      <c r="AU673" s="273" t="s">
        <v>85</v>
      </c>
      <c r="AV673" s="15" t="s">
        <v>212</v>
      </c>
      <c r="AW673" s="15" t="s">
        <v>32</v>
      </c>
      <c r="AX673" s="15" t="s">
        <v>75</v>
      </c>
      <c r="AY673" s="273" t="s">
        <v>192</v>
      </c>
    </row>
    <row r="674" s="16" customFormat="1">
      <c r="A674" s="16"/>
      <c r="B674" s="274"/>
      <c r="C674" s="275"/>
      <c r="D674" s="242" t="s">
        <v>201</v>
      </c>
      <c r="E674" s="276" t="s">
        <v>1</v>
      </c>
      <c r="F674" s="277" t="s">
        <v>809</v>
      </c>
      <c r="G674" s="275"/>
      <c r="H674" s="276" t="s">
        <v>1</v>
      </c>
      <c r="I674" s="278"/>
      <c r="J674" s="275"/>
      <c r="K674" s="275"/>
      <c r="L674" s="279"/>
      <c r="M674" s="280"/>
      <c r="N674" s="281"/>
      <c r="O674" s="281"/>
      <c r="P674" s="281"/>
      <c r="Q674" s="281"/>
      <c r="R674" s="281"/>
      <c r="S674" s="281"/>
      <c r="T674" s="282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83" t="s">
        <v>201</v>
      </c>
      <c r="AU674" s="283" t="s">
        <v>85</v>
      </c>
      <c r="AV674" s="16" t="s">
        <v>83</v>
      </c>
      <c r="AW674" s="16" t="s">
        <v>32</v>
      </c>
      <c r="AX674" s="16" t="s">
        <v>75</v>
      </c>
      <c r="AY674" s="283" t="s">
        <v>192</v>
      </c>
    </row>
    <row r="675" s="13" customFormat="1">
      <c r="A675" s="13"/>
      <c r="B675" s="240"/>
      <c r="C675" s="241"/>
      <c r="D675" s="242" t="s">
        <v>201</v>
      </c>
      <c r="E675" s="243" t="s">
        <v>1</v>
      </c>
      <c r="F675" s="244" t="s">
        <v>810</v>
      </c>
      <c r="G675" s="241"/>
      <c r="H675" s="245">
        <v>25.396999999999998</v>
      </c>
      <c r="I675" s="246"/>
      <c r="J675" s="241"/>
      <c r="K675" s="241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201</v>
      </c>
      <c r="AU675" s="251" t="s">
        <v>85</v>
      </c>
      <c r="AV675" s="13" t="s">
        <v>85</v>
      </c>
      <c r="AW675" s="13" t="s">
        <v>32</v>
      </c>
      <c r="AX675" s="13" t="s">
        <v>75</v>
      </c>
      <c r="AY675" s="251" t="s">
        <v>192</v>
      </c>
    </row>
    <row r="676" s="13" customFormat="1">
      <c r="A676" s="13"/>
      <c r="B676" s="240"/>
      <c r="C676" s="241"/>
      <c r="D676" s="242" t="s">
        <v>201</v>
      </c>
      <c r="E676" s="243" t="s">
        <v>1</v>
      </c>
      <c r="F676" s="244" t="s">
        <v>811</v>
      </c>
      <c r="G676" s="241"/>
      <c r="H676" s="245">
        <v>-3.7799999999999998</v>
      </c>
      <c r="I676" s="246"/>
      <c r="J676" s="241"/>
      <c r="K676" s="241"/>
      <c r="L676" s="247"/>
      <c r="M676" s="248"/>
      <c r="N676" s="249"/>
      <c r="O676" s="249"/>
      <c r="P676" s="249"/>
      <c r="Q676" s="249"/>
      <c r="R676" s="249"/>
      <c r="S676" s="249"/>
      <c r="T676" s="25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1" t="s">
        <v>201</v>
      </c>
      <c r="AU676" s="251" t="s">
        <v>85</v>
      </c>
      <c r="AV676" s="13" t="s">
        <v>85</v>
      </c>
      <c r="AW676" s="13" t="s">
        <v>32</v>
      </c>
      <c r="AX676" s="13" t="s">
        <v>75</v>
      </c>
      <c r="AY676" s="251" t="s">
        <v>192</v>
      </c>
    </row>
    <row r="677" s="13" customFormat="1">
      <c r="A677" s="13"/>
      <c r="B677" s="240"/>
      <c r="C677" s="241"/>
      <c r="D677" s="242" t="s">
        <v>201</v>
      </c>
      <c r="E677" s="243" t="s">
        <v>1</v>
      </c>
      <c r="F677" s="244" t="s">
        <v>812</v>
      </c>
      <c r="G677" s="241"/>
      <c r="H677" s="245">
        <v>3.54</v>
      </c>
      <c r="I677" s="246"/>
      <c r="J677" s="241"/>
      <c r="K677" s="241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201</v>
      </c>
      <c r="AU677" s="251" t="s">
        <v>85</v>
      </c>
      <c r="AV677" s="13" t="s">
        <v>85</v>
      </c>
      <c r="AW677" s="13" t="s">
        <v>32</v>
      </c>
      <c r="AX677" s="13" t="s">
        <v>75</v>
      </c>
      <c r="AY677" s="251" t="s">
        <v>192</v>
      </c>
    </row>
    <row r="678" s="15" customFormat="1">
      <c r="A678" s="15"/>
      <c r="B678" s="263"/>
      <c r="C678" s="264"/>
      <c r="D678" s="242" t="s">
        <v>201</v>
      </c>
      <c r="E678" s="265" t="s">
        <v>1</v>
      </c>
      <c r="F678" s="266" t="s">
        <v>211</v>
      </c>
      <c r="G678" s="264"/>
      <c r="H678" s="267">
        <v>25.157</v>
      </c>
      <c r="I678" s="268"/>
      <c r="J678" s="264"/>
      <c r="K678" s="264"/>
      <c r="L678" s="269"/>
      <c r="M678" s="270"/>
      <c r="N678" s="271"/>
      <c r="O678" s="271"/>
      <c r="P678" s="271"/>
      <c r="Q678" s="271"/>
      <c r="R678" s="271"/>
      <c r="S678" s="271"/>
      <c r="T678" s="272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3" t="s">
        <v>201</v>
      </c>
      <c r="AU678" s="273" t="s">
        <v>85</v>
      </c>
      <c r="AV678" s="15" t="s">
        <v>212</v>
      </c>
      <c r="AW678" s="15" t="s">
        <v>32</v>
      </c>
      <c r="AX678" s="15" t="s">
        <v>75</v>
      </c>
      <c r="AY678" s="273" t="s">
        <v>192</v>
      </c>
    </row>
    <row r="679" s="16" customFormat="1">
      <c r="A679" s="16"/>
      <c r="B679" s="274"/>
      <c r="C679" s="275"/>
      <c r="D679" s="242" t="s">
        <v>201</v>
      </c>
      <c r="E679" s="276" t="s">
        <v>1</v>
      </c>
      <c r="F679" s="277" t="s">
        <v>813</v>
      </c>
      <c r="G679" s="275"/>
      <c r="H679" s="276" t="s">
        <v>1</v>
      </c>
      <c r="I679" s="278"/>
      <c r="J679" s="275"/>
      <c r="K679" s="275"/>
      <c r="L679" s="279"/>
      <c r="M679" s="280"/>
      <c r="N679" s="281"/>
      <c r="O679" s="281"/>
      <c r="P679" s="281"/>
      <c r="Q679" s="281"/>
      <c r="R679" s="281"/>
      <c r="S679" s="281"/>
      <c r="T679" s="282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83" t="s">
        <v>201</v>
      </c>
      <c r="AU679" s="283" t="s">
        <v>85</v>
      </c>
      <c r="AV679" s="16" t="s">
        <v>83</v>
      </c>
      <c r="AW679" s="16" t="s">
        <v>32</v>
      </c>
      <c r="AX679" s="16" t="s">
        <v>75</v>
      </c>
      <c r="AY679" s="283" t="s">
        <v>192</v>
      </c>
    </row>
    <row r="680" s="13" customFormat="1">
      <c r="A680" s="13"/>
      <c r="B680" s="240"/>
      <c r="C680" s="241"/>
      <c r="D680" s="242" t="s">
        <v>201</v>
      </c>
      <c r="E680" s="243" t="s">
        <v>1</v>
      </c>
      <c r="F680" s="244" t="s">
        <v>814</v>
      </c>
      <c r="G680" s="241"/>
      <c r="H680" s="245">
        <v>26.943999999999999</v>
      </c>
      <c r="I680" s="246"/>
      <c r="J680" s="241"/>
      <c r="K680" s="241"/>
      <c r="L680" s="247"/>
      <c r="M680" s="248"/>
      <c r="N680" s="249"/>
      <c r="O680" s="249"/>
      <c r="P680" s="249"/>
      <c r="Q680" s="249"/>
      <c r="R680" s="249"/>
      <c r="S680" s="249"/>
      <c r="T680" s="25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1" t="s">
        <v>201</v>
      </c>
      <c r="AU680" s="251" t="s">
        <v>85</v>
      </c>
      <c r="AV680" s="13" t="s">
        <v>85</v>
      </c>
      <c r="AW680" s="13" t="s">
        <v>32</v>
      </c>
      <c r="AX680" s="13" t="s">
        <v>75</v>
      </c>
      <c r="AY680" s="251" t="s">
        <v>192</v>
      </c>
    </row>
    <row r="681" s="13" customFormat="1">
      <c r="A681" s="13"/>
      <c r="B681" s="240"/>
      <c r="C681" s="241"/>
      <c r="D681" s="242" t="s">
        <v>201</v>
      </c>
      <c r="E681" s="243" t="s">
        <v>1</v>
      </c>
      <c r="F681" s="244" t="s">
        <v>815</v>
      </c>
      <c r="G681" s="241"/>
      <c r="H681" s="245">
        <v>-2.3100000000000001</v>
      </c>
      <c r="I681" s="246"/>
      <c r="J681" s="241"/>
      <c r="K681" s="241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201</v>
      </c>
      <c r="AU681" s="251" t="s">
        <v>85</v>
      </c>
      <c r="AV681" s="13" t="s">
        <v>85</v>
      </c>
      <c r="AW681" s="13" t="s">
        <v>32</v>
      </c>
      <c r="AX681" s="13" t="s">
        <v>75</v>
      </c>
      <c r="AY681" s="251" t="s">
        <v>192</v>
      </c>
    </row>
    <row r="682" s="13" customFormat="1">
      <c r="A682" s="13"/>
      <c r="B682" s="240"/>
      <c r="C682" s="241"/>
      <c r="D682" s="242" t="s">
        <v>201</v>
      </c>
      <c r="E682" s="243" t="s">
        <v>1</v>
      </c>
      <c r="F682" s="244" t="s">
        <v>816</v>
      </c>
      <c r="G682" s="241"/>
      <c r="H682" s="245">
        <v>1.8300000000000001</v>
      </c>
      <c r="I682" s="246"/>
      <c r="J682" s="241"/>
      <c r="K682" s="241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201</v>
      </c>
      <c r="AU682" s="251" t="s">
        <v>85</v>
      </c>
      <c r="AV682" s="13" t="s">
        <v>85</v>
      </c>
      <c r="AW682" s="13" t="s">
        <v>32</v>
      </c>
      <c r="AX682" s="13" t="s">
        <v>75</v>
      </c>
      <c r="AY682" s="251" t="s">
        <v>192</v>
      </c>
    </row>
    <row r="683" s="15" customFormat="1">
      <c r="A683" s="15"/>
      <c r="B683" s="263"/>
      <c r="C683" s="264"/>
      <c r="D683" s="242" t="s">
        <v>201</v>
      </c>
      <c r="E683" s="265" t="s">
        <v>1</v>
      </c>
      <c r="F683" s="266" t="s">
        <v>211</v>
      </c>
      <c r="G683" s="264"/>
      <c r="H683" s="267">
        <v>26.463999999999999</v>
      </c>
      <c r="I683" s="268"/>
      <c r="J683" s="264"/>
      <c r="K683" s="264"/>
      <c r="L683" s="269"/>
      <c r="M683" s="270"/>
      <c r="N683" s="271"/>
      <c r="O683" s="271"/>
      <c r="P683" s="271"/>
      <c r="Q683" s="271"/>
      <c r="R683" s="271"/>
      <c r="S683" s="271"/>
      <c r="T683" s="272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3" t="s">
        <v>201</v>
      </c>
      <c r="AU683" s="273" t="s">
        <v>85</v>
      </c>
      <c r="AV683" s="15" t="s">
        <v>212</v>
      </c>
      <c r="AW683" s="15" t="s">
        <v>32</v>
      </c>
      <c r="AX683" s="15" t="s">
        <v>75</v>
      </c>
      <c r="AY683" s="273" t="s">
        <v>192</v>
      </c>
    </row>
    <row r="684" s="16" customFormat="1">
      <c r="A684" s="16"/>
      <c r="B684" s="274"/>
      <c r="C684" s="275"/>
      <c r="D684" s="242" t="s">
        <v>201</v>
      </c>
      <c r="E684" s="276" t="s">
        <v>1</v>
      </c>
      <c r="F684" s="277" t="s">
        <v>817</v>
      </c>
      <c r="G684" s="275"/>
      <c r="H684" s="276" t="s">
        <v>1</v>
      </c>
      <c r="I684" s="278"/>
      <c r="J684" s="275"/>
      <c r="K684" s="275"/>
      <c r="L684" s="279"/>
      <c r="M684" s="280"/>
      <c r="N684" s="281"/>
      <c r="O684" s="281"/>
      <c r="P684" s="281"/>
      <c r="Q684" s="281"/>
      <c r="R684" s="281"/>
      <c r="S684" s="281"/>
      <c r="T684" s="282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83" t="s">
        <v>201</v>
      </c>
      <c r="AU684" s="283" t="s">
        <v>85</v>
      </c>
      <c r="AV684" s="16" t="s">
        <v>83</v>
      </c>
      <c r="AW684" s="16" t="s">
        <v>32</v>
      </c>
      <c r="AX684" s="16" t="s">
        <v>75</v>
      </c>
      <c r="AY684" s="283" t="s">
        <v>192</v>
      </c>
    </row>
    <row r="685" s="13" customFormat="1">
      <c r="A685" s="13"/>
      <c r="B685" s="240"/>
      <c r="C685" s="241"/>
      <c r="D685" s="242" t="s">
        <v>201</v>
      </c>
      <c r="E685" s="243" t="s">
        <v>1</v>
      </c>
      <c r="F685" s="244" t="s">
        <v>818</v>
      </c>
      <c r="G685" s="241"/>
      <c r="H685" s="245">
        <v>42.893000000000001</v>
      </c>
      <c r="I685" s="246"/>
      <c r="J685" s="241"/>
      <c r="K685" s="241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201</v>
      </c>
      <c r="AU685" s="251" t="s">
        <v>85</v>
      </c>
      <c r="AV685" s="13" t="s">
        <v>85</v>
      </c>
      <c r="AW685" s="13" t="s">
        <v>32</v>
      </c>
      <c r="AX685" s="13" t="s">
        <v>75</v>
      </c>
      <c r="AY685" s="251" t="s">
        <v>192</v>
      </c>
    </row>
    <row r="686" s="13" customFormat="1">
      <c r="A686" s="13"/>
      <c r="B686" s="240"/>
      <c r="C686" s="241"/>
      <c r="D686" s="242" t="s">
        <v>201</v>
      </c>
      <c r="E686" s="243" t="s">
        <v>1</v>
      </c>
      <c r="F686" s="244" t="s">
        <v>815</v>
      </c>
      <c r="G686" s="241"/>
      <c r="H686" s="245">
        <v>-2.3100000000000001</v>
      </c>
      <c r="I686" s="246"/>
      <c r="J686" s="241"/>
      <c r="K686" s="241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201</v>
      </c>
      <c r="AU686" s="251" t="s">
        <v>85</v>
      </c>
      <c r="AV686" s="13" t="s">
        <v>85</v>
      </c>
      <c r="AW686" s="13" t="s">
        <v>32</v>
      </c>
      <c r="AX686" s="13" t="s">
        <v>75</v>
      </c>
      <c r="AY686" s="251" t="s">
        <v>192</v>
      </c>
    </row>
    <row r="687" s="13" customFormat="1">
      <c r="A687" s="13"/>
      <c r="B687" s="240"/>
      <c r="C687" s="241"/>
      <c r="D687" s="242" t="s">
        <v>201</v>
      </c>
      <c r="E687" s="243" t="s">
        <v>1</v>
      </c>
      <c r="F687" s="244" t="s">
        <v>808</v>
      </c>
      <c r="G687" s="241"/>
      <c r="H687" s="245">
        <v>1.5900000000000001</v>
      </c>
      <c r="I687" s="246"/>
      <c r="J687" s="241"/>
      <c r="K687" s="241"/>
      <c r="L687" s="247"/>
      <c r="M687" s="248"/>
      <c r="N687" s="249"/>
      <c r="O687" s="249"/>
      <c r="P687" s="249"/>
      <c r="Q687" s="249"/>
      <c r="R687" s="249"/>
      <c r="S687" s="249"/>
      <c r="T687" s="25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1" t="s">
        <v>201</v>
      </c>
      <c r="AU687" s="251" t="s">
        <v>85</v>
      </c>
      <c r="AV687" s="13" t="s">
        <v>85</v>
      </c>
      <c r="AW687" s="13" t="s">
        <v>32</v>
      </c>
      <c r="AX687" s="13" t="s">
        <v>75</v>
      </c>
      <c r="AY687" s="251" t="s">
        <v>192</v>
      </c>
    </row>
    <row r="688" s="15" customFormat="1">
      <c r="A688" s="15"/>
      <c r="B688" s="263"/>
      <c r="C688" s="264"/>
      <c r="D688" s="242" t="s">
        <v>201</v>
      </c>
      <c r="E688" s="265" t="s">
        <v>1</v>
      </c>
      <c r="F688" s="266" t="s">
        <v>211</v>
      </c>
      <c r="G688" s="264"/>
      <c r="H688" s="267">
        <v>42.173000000000002</v>
      </c>
      <c r="I688" s="268"/>
      <c r="J688" s="264"/>
      <c r="K688" s="264"/>
      <c r="L688" s="269"/>
      <c r="M688" s="270"/>
      <c r="N688" s="271"/>
      <c r="O688" s="271"/>
      <c r="P688" s="271"/>
      <c r="Q688" s="271"/>
      <c r="R688" s="271"/>
      <c r="S688" s="271"/>
      <c r="T688" s="272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3" t="s">
        <v>201</v>
      </c>
      <c r="AU688" s="273" t="s">
        <v>85</v>
      </c>
      <c r="AV688" s="15" t="s">
        <v>212</v>
      </c>
      <c r="AW688" s="15" t="s">
        <v>32</v>
      </c>
      <c r="AX688" s="15" t="s">
        <v>75</v>
      </c>
      <c r="AY688" s="273" t="s">
        <v>192</v>
      </c>
    </row>
    <row r="689" s="14" customFormat="1">
      <c r="A689" s="14"/>
      <c r="B689" s="252"/>
      <c r="C689" s="253"/>
      <c r="D689" s="242" t="s">
        <v>201</v>
      </c>
      <c r="E689" s="254" t="s">
        <v>1</v>
      </c>
      <c r="F689" s="255" t="s">
        <v>204</v>
      </c>
      <c r="G689" s="253"/>
      <c r="H689" s="256">
        <v>579.83699999999999</v>
      </c>
      <c r="I689" s="257"/>
      <c r="J689" s="253"/>
      <c r="K689" s="253"/>
      <c r="L689" s="258"/>
      <c r="M689" s="259"/>
      <c r="N689" s="260"/>
      <c r="O689" s="260"/>
      <c r="P689" s="260"/>
      <c r="Q689" s="260"/>
      <c r="R689" s="260"/>
      <c r="S689" s="260"/>
      <c r="T689" s="26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2" t="s">
        <v>201</v>
      </c>
      <c r="AU689" s="262" t="s">
        <v>85</v>
      </c>
      <c r="AV689" s="14" t="s">
        <v>199</v>
      </c>
      <c r="AW689" s="14" t="s">
        <v>32</v>
      </c>
      <c r="AX689" s="14" t="s">
        <v>83</v>
      </c>
      <c r="AY689" s="262" t="s">
        <v>192</v>
      </c>
    </row>
    <row r="690" s="2" customFormat="1" ht="21.75" customHeight="1">
      <c r="A690" s="39"/>
      <c r="B690" s="40"/>
      <c r="C690" s="227" t="s">
        <v>819</v>
      </c>
      <c r="D690" s="227" t="s">
        <v>194</v>
      </c>
      <c r="E690" s="228" t="s">
        <v>820</v>
      </c>
      <c r="F690" s="229" t="s">
        <v>821</v>
      </c>
      <c r="G690" s="230" t="s">
        <v>197</v>
      </c>
      <c r="H690" s="231">
        <v>23.718</v>
      </c>
      <c r="I690" s="232"/>
      <c r="J690" s="233">
        <f>ROUND(I690*H690,2)</f>
        <v>0</v>
      </c>
      <c r="K690" s="229" t="s">
        <v>198</v>
      </c>
      <c r="L690" s="45"/>
      <c r="M690" s="234" t="s">
        <v>1</v>
      </c>
      <c r="N690" s="235" t="s">
        <v>40</v>
      </c>
      <c r="O690" s="92"/>
      <c r="P690" s="236">
        <f>O690*H690</f>
        <v>0</v>
      </c>
      <c r="Q690" s="236">
        <v>0.0039100000000000003</v>
      </c>
      <c r="R690" s="236">
        <f>Q690*H690</f>
        <v>0.092737380000000008</v>
      </c>
      <c r="S690" s="236">
        <v>0</v>
      </c>
      <c r="T690" s="237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8" t="s">
        <v>199</v>
      </c>
      <c r="AT690" s="238" t="s">
        <v>194</v>
      </c>
      <c r="AU690" s="238" t="s">
        <v>85</v>
      </c>
      <c r="AY690" s="18" t="s">
        <v>192</v>
      </c>
      <c r="BE690" s="239">
        <f>IF(N690="základní",J690,0)</f>
        <v>0</v>
      </c>
      <c r="BF690" s="239">
        <f>IF(N690="snížená",J690,0)</f>
        <v>0</v>
      </c>
      <c r="BG690" s="239">
        <f>IF(N690="zákl. přenesená",J690,0)</f>
        <v>0</v>
      </c>
      <c r="BH690" s="239">
        <f>IF(N690="sníž. přenesená",J690,0)</f>
        <v>0</v>
      </c>
      <c r="BI690" s="239">
        <f>IF(N690="nulová",J690,0)</f>
        <v>0</v>
      </c>
      <c r="BJ690" s="18" t="s">
        <v>83</v>
      </c>
      <c r="BK690" s="239">
        <f>ROUND(I690*H690,2)</f>
        <v>0</v>
      </c>
      <c r="BL690" s="18" t="s">
        <v>199</v>
      </c>
      <c r="BM690" s="238" t="s">
        <v>822</v>
      </c>
    </row>
    <row r="691" s="13" customFormat="1">
      <c r="A691" s="13"/>
      <c r="B691" s="240"/>
      <c r="C691" s="241"/>
      <c r="D691" s="242" t="s">
        <v>201</v>
      </c>
      <c r="E691" s="243" t="s">
        <v>1</v>
      </c>
      <c r="F691" s="244" t="s">
        <v>759</v>
      </c>
      <c r="G691" s="241"/>
      <c r="H691" s="245">
        <v>2.21</v>
      </c>
      <c r="I691" s="246"/>
      <c r="J691" s="241"/>
      <c r="K691" s="241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201</v>
      </c>
      <c r="AU691" s="251" t="s">
        <v>85</v>
      </c>
      <c r="AV691" s="13" t="s">
        <v>85</v>
      </c>
      <c r="AW691" s="13" t="s">
        <v>32</v>
      </c>
      <c r="AX691" s="13" t="s">
        <v>75</v>
      </c>
      <c r="AY691" s="251" t="s">
        <v>192</v>
      </c>
    </row>
    <row r="692" s="13" customFormat="1">
      <c r="A692" s="13"/>
      <c r="B692" s="240"/>
      <c r="C692" s="241"/>
      <c r="D692" s="242" t="s">
        <v>201</v>
      </c>
      <c r="E692" s="243" t="s">
        <v>1</v>
      </c>
      <c r="F692" s="244" t="s">
        <v>823</v>
      </c>
      <c r="G692" s="241"/>
      <c r="H692" s="245">
        <v>0.88</v>
      </c>
      <c r="I692" s="246"/>
      <c r="J692" s="241"/>
      <c r="K692" s="241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201</v>
      </c>
      <c r="AU692" s="251" t="s">
        <v>85</v>
      </c>
      <c r="AV692" s="13" t="s">
        <v>85</v>
      </c>
      <c r="AW692" s="13" t="s">
        <v>32</v>
      </c>
      <c r="AX692" s="13" t="s">
        <v>75</v>
      </c>
      <c r="AY692" s="251" t="s">
        <v>192</v>
      </c>
    </row>
    <row r="693" s="13" customFormat="1">
      <c r="A693" s="13"/>
      <c r="B693" s="240"/>
      <c r="C693" s="241"/>
      <c r="D693" s="242" t="s">
        <v>201</v>
      </c>
      <c r="E693" s="243" t="s">
        <v>1</v>
      </c>
      <c r="F693" s="244" t="s">
        <v>582</v>
      </c>
      <c r="G693" s="241"/>
      <c r="H693" s="245">
        <v>20.628</v>
      </c>
      <c r="I693" s="246"/>
      <c r="J693" s="241"/>
      <c r="K693" s="241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201</v>
      </c>
      <c r="AU693" s="251" t="s">
        <v>85</v>
      </c>
      <c r="AV693" s="13" t="s">
        <v>85</v>
      </c>
      <c r="AW693" s="13" t="s">
        <v>32</v>
      </c>
      <c r="AX693" s="13" t="s">
        <v>75</v>
      </c>
      <c r="AY693" s="251" t="s">
        <v>192</v>
      </c>
    </row>
    <row r="694" s="14" customFormat="1">
      <c r="A694" s="14"/>
      <c r="B694" s="252"/>
      <c r="C694" s="253"/>
      <c r="D694" s="242" t="s">
        <v>201</v>
      </c>
      <c r="E694" s="254" t="s">
        <v>1</v>
      </c>
      <c r="F694" s="255" t="s">
        <v>204</v>
      </c>
      <c r="G694" s="253"/>
      <c r="H694" s="256">
        <v>23.718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2" t="s">
        <v>201</v>
      </c>
      <c r="AU694" s="262" t="s">
        <v>85</v>
      </c>
      <c r="AV694" s="14" t="s">
        <v>199</v>
      </c>
      <c r="AW694" s="14" t="s">
        <v>32</v>
      </c>
      <c r="AX694" s="14" t="s">
        <v>83</v>
      </c>
      <c r="AY694" s="262" t="s">
        <v>192</v>
      </c>
    </row>
    <row r="695" s="2" customFormat="1" ht="16.5" customHeight="1">
      <c r="A695" s="39"/>
      <c r="B695" s="40"/>
      <c r="C695" s="227" t="s">
        <v>824</v>
      </c>
      <c r="D695" s="227" t="s">
        <v>194</v>
      </c>
      <c r="E695" s="228" t="s">
        <v>825</v>
      </c>
      <c r="F695" s="229" t="s">
        <v>826</v>
      </c>
      <c r="G695" s="230" t="s">
        <v>197</v>
      </c>
      <c r="H695" s="231">
        <v>59.174999999999997</v>
      </c>
      <c r="I695" s="232"/>
      <c r="J695" s="233">
        <f>ROUND(I695*H695,2)</f>
        <v>0</v>
      </c>
      <c r="K695" s="229" t="s">
        <v>198</v>
      </c>
      <c r="L695" s="45"/>
      <c r="M695" s="234" t="s">
        <v>1</v>
      </c>
      <c r="N695" s="235" t="s">
        <v>40</v>
      </c>
      <c r="O695" s="92"/>
      <c r="P695" s="236">
        <f>O695*H695</f>
        <v>0</v>
      </c>
      <c r="Q695" s="236">
        <v>0.00198</v>
      </c>
      <c r="R695" s="236">
        <f>Q695*H695</f>
        <v>0.11716649999999999</v>
      </c>
      <c r="S695" s="236">
        <v>6.0000000000000002E-05</v>
      </c>
      <c r="T695" s="237">
        <f>S695*H695</f>
        <v>0.0035504999999999998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8" t="s">
        <v>199</v>
      </c>
      <c r="AT695" s="238" t="s">
        <v>194</v>
      </c>
      <c r="AU695" s="238" t="s">
        <v>85</v>
      </c>
      <c r="AY695" s="18" t="s">
        <v>192</v>
      </c>
      <c r="BE695" s="239">
        <f>IF(N695="základní",J695,0)</f>
        <v>0</v>
      </c>
      <c r="BF695" s="239">
        <f>IF(N695="snížená",J695,0)</f>
        <v>0</v>
      </c>
      <c r="BG695" s="239">
        <f>IF(N695="zákl. přenesená",J695,0)</f>
        <v>0</v>
      </c>
      <c r="BH695" s="239">
        <f>IF(N695="sníž. přenesená",J695,0)</f>
        <v>0</v>
      </c>
      <c r="BI695" s="239">
        <f>IF(N695="nulová",J695,0)</f>
        <v>0</v>
      </c>
      <c r="BJ695" s="18" t="s">
        <v>83</v>
      </c>
      <c r="BK695" s="239">
        <f>ROUND(I695*H695,2)</f>
        <v>0</v>
      </c>
      <c r="BL695" s="18" t="s">
        <v>199</v>
      </c>
      <c r="BM695" s="238" t="s">
        <v>827</v>
      </c>
    </row>
    <row r="696" s="16" customFormat="1">
      <c r="A696" s="16"/>
      <c r="B696" s="274"/>
      <c r="C696" s="275"/>
      <c r="D696" s="242" t="s">
        <v>201</v>
      </c>
      <c r="E696" s="276" t="s">
        <v>1</v>
      </c>
      <c r="F696" s="277" t="s">
        <v>828</v>
      </c>
      <c r="G696" s="275"/>
      <c r="H696" s="276" t="s">
        <v>1</v>
      </c>
      <c r="I696" s="278"/>
      <c r="J696" s="275"/>
      <c r="K696" s="275"/>
      <c r="L696" s="279"/>
      <c r="M696" s="280"/>
      <c r="N696" s="281"/>
      <c r="O696" s="281"/>
      <c r="P696" s="281"/>
      <c r="Q696" s="281"/>
      <c r="R696" s="281"/>
      <c r="S696" s="281"/>
      <c r="T696" s="282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83" t="s">
        <v>201</v>
      </c>
      <c r="AU696" s="283" t="s">
        <v>85</v>
      </c>
      <c r="AV696" s="16" t="s">
        <v>83</v>
      </c>
      <c r="AW696" s="16" t="s">
        <v>32</v>
      </c>
      <c r="AX696" s="16" t="s">
        <v>75</v>
      </c>
      <c r="AY696" s="283" t="s">
        <v>192</v>
      </c>
    </row>
    <row r="697" s="13" customFormat="1">
      <c r="A697" s="13"/>
      <c r="B697" s="240"/>
      <c r="C697" s="241"/>
      <c r="D697" s="242" t="s">
        <v>201</v>
      </c>
      <c r="E697" s="243" t="s">
        <v>1</v>
      </c>
      <c r="F697" s="244" t="s">
        <v>829</v>
      </c>
      <c r="G697" s="241"/>
      <c r="H697" s="245">
        <v>2.5</v>
      </c>
      <c r="I697" s="246"/>
      <c r="J697" s="241"/>
      <c r="K697" s="241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201</v>
      </c>
      <c r="AU697" s="251" t="s">
        <v>85</v>
      </c>
      <c r="AV697" s="13" t="s">
        <v>85</v>
      </c>
      <c r="AW697" s="13" t="s">
        <v>32</v>
      </c>
      <c r="AX697" s="13" t="s">
        <v>75</v>
      </c>
      <c r="AY697" s="251" t="s">
        <v>192</v>
      </c>
    </row>
    <row r="698" s="13" customFormat="1">
      <c r="A698" s="13"/>
      <c r="B698" s="240"/>
      <c r="C698" s="241"/>
      <c r="D698" s="242" t="s">
        <v>201</v>
      </c>
      <c r="E698" s="243" t="s">
        <v>1</v>
      </c>
      <c r="F698" s="244" t="s">
        <v>830</v>
      </c>
      <c r="G698" s="241"/>
      <c r="H698" s="245">
        <v>1.2</v>
      </c>
      <c r="I698" s="246"/>
      <c r="J698" s="241"/>
      <c r="K698" s="241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201</v>
      </c>
      <c r="AU698" s="251" t="s">
        <v>85</v>
      </c>
      <c r="AV698" s="13" t="s">
        <v>85</v>
      </c>
      <c r="AW698" s="13" t="s">
        <v>32</v>
      </c>
      <c r="AX698" s="13" t="s">
        <v>75</v>
      </c>
      <c r="AY698" s="251" t="s">
        <v>192</v>
      </c>
    </row>
    <row r="699" s="13" customFormat="1">
      <c r="A699" s="13"/>
      <c r="B699" s="240"/>
      <c r="C699" s="241"/>
      <c r="D699" s="242" t="s">
        <v>201</v>
      </c>
      <c r="E699" s="243" t="s">
        <v>1</v>
      </c>
      <c r="F699" s="244" t="s">
        <v>831</v>
      </c>
      <c r="G699" s="241"/>
      <c r="H699" s="245">
        <v>1.2</v>
      </c>
      <c r="I699" s="246"/>
      <c r="J699" s="241"/>
      <c r="K699" s="241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201</v>
      </c>
      <c r="AU699" s="251" t="s">
        <v>85</v>
      </c>
      <c r="AV699" s="13" t="s">
        <v>85</v>
      </c>
      <c r="AW699" s="13" t="s">
        <v>32</v>
      </c>
      <c r="AX699" s="13" t="s">
        <v>75</v>
      </c>
      <c r="AY699" s="251" t="s">
        <v>192</v>
      </c>
    </row>
    <row r="700" s="13" customFormat="1">
      <c r="A700" s="13"/>
      <c r="B700" s="240"/>
      <c r="C700" s="241"/>
      <c r="D700" s="242" t="s">
        <v>201</v>
      </c>
      <c r="E700" s="243" t="s">
        <v>1</v>
      </c>
      <c r="F700" s="244" t="s">
        <v>832</v>
      </c>
      <c r="G700" s="241"/>
      <c r="H700" s="245">
        <v>1.5</v>
      </c>
      <c r="I700" s="246"/>
      <c r="J700" s="241"/>
      <c r="K700" s="241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201</v>
      </c>
      <c r="AU700" s="251" t="s">
        <v>85</v>
      </c>
      <c r="AV700" s="13" t="s">
        <v>85</v>
      </c>
      <c r="AW700" s="13" t="s">
        <v>32</v>
      </c>
      <c r="AX700" s="13" t="s">
        <v>75</v>
      </c>
      <c r="AY700" s="251" t="s">
        <v>192</v>
      </c>
    </row>
    <row r="701" s="13" customFormat="1">
      <c r="A701" s="13"/>
      <c r="B701" s="240"/>
      <c r="C701" s="241"/>
      <c r="D701" s="242" t="s">
        <v>201</v>
      </c>
      <c r="E701" s="243" t="s">
        <v>1</v>
      </c>
      <c r="F701" s="244" t="s">
        <v>833</v>
      </c>
      <c r="G701" s="241"/>
      <c r="H701" s="245">
        <v>1.5</v>
      </c>
      <c r="I701" s="246"/>
      <c r="J701" s="241"/>
      <c r="K701" s="241"/>
      <c r="L701" s="247"/>
      <c r="M701" s="248"/>
      <c r="N701" s="249"/>
      <c r="O701" s="249"/>
      <c r="P701" s="249"/>
      <c r="Q701" s="249"/>
      <c r="R701" s="249"/>
      <c r="S701" s="249"/>
      <c r="T701" s="25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1" t="s">
        <v>201</v>
      </c>
      <c r="AU701" s="251" t="s">
        <v>85</v>
      </c>
      <c r="AV701" s="13" t="s">
        <v>85</v>
      </c>
      <c r="AW701" s="13" t="s">
        <v>32</v>
      </c>
      <c r="AX701" s="13" t="s">
        <v>75</v>
      </c>
      <c r="AY701" s="251" t="s">
        <v>192</v>
      </c>
    </row>
    <row r="702" s="13" customFormat="1">
      <c r="A702" s="13"/>
      <c r="B702" s="240"/>
      <c r="C702" s="241"/>
      <c r="D702" s="242" t="s">
        <v>201</v>
      </c>
      <c r="E702" s="243" t="s">
        <v>1</v>
      </c>
      <c r="F702" s="244" t="s">
        <v>834</v>
      </c>
      <c r="G702" s="241"/>
      <c r="H702" s="245">
        <v>1.5</v>
      </c>
      <c r="I702" s="246"/>
      <c r="J702" s="241"/>
      <c r="K702" s="241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201</v>
      </c>
      <c r="AU702" s="251" t="s">
        <v>85</v>
      </c>
      <c r="AV702" s="13" t="s">
        <v>85</v>
      </c>
      <c r="AW702" s="13" t="s">
        <v>32</v>
      </c>
      <c r="AX702" s="13" t="s">
        <v>75</v>
      </c>
      <c r="AY702" s="251" t="s">
        <v>192</v>
      </c>
    </row>
    <row r="703" s="13" customFormat="1">
      <c r="A703" s="13"/>
      <c r="B703" s="240"/>
      <c r="C703" s="241"/>
      <c r="D703" s="242" t="s">
        <v>201</v>
      </c>
      <c r="E703" s="243" t="s">
        <v>1</v>
      </c>
      <c r="F703" s="244" t="s">
        <v>835</v>
      </c>
      <c r="G703" s="241"/>
      <c r="H703" s="245">
        <v>4.75</v>
      </c>
      <c r="I703" s="246"/>
      <c r="J703" s="241"/>
      <c r="K703" s="241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201</v>
      </c>
      <c r="AU703" s="251" t="s">
        <v>85</v>
      </c>
      <c r="AV703" s="13" t="s">
        <v>85</v>
      </c>
      <c r="AW703" s="13" t="s">
        <v>32</v>
      </c>
      <c r="AX703" s="13" t="s">
        <v>75</v>
      </c>
      <c r="AY703" s="251" t="s">
        <v>192</v>
      </c>
    </row>
    <row r="704" s="13" customFormat="1">
      <c r="A704" s="13"/>
      <c r="B704" s="240"/>
      <c r="C704" s="241"/>
      <c r="D704" s="242" t="s">
        <v>201</v>
      </c>
      <c r="E704" s="243" t="s">
        <v>1</v>
      </c>
      <c r="F704" s="244" t="s">
        <v>836</v>
      </c>
      <c r="G704" s="241"/>
      <c r="H704" s="245">
        <v>4.75</v>
      </c>
      <c r="I704" s="246"/>
      <c r="J704" s="241"/>
      <c r="K704" s="241"/>
      <c r="L704" s="247"/>
      <c r="M704" s="248"/>
      <c r="N704" s="249"/>
      <c r="O704" s="249"/>
      <c r="P704" s="249"/>
      <c r="Q704" s="249"/>
      <c r="R704" s="249"/>
      <c r="S704" s="249"/>
      <c r="T704" s="25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1" t="s">
        <v>201</v>
      </c>
      <c r="AU704" s="251" t="s">
        <v>85</v>
      </c>
      <c r="AV704" s="13" t="s">
        <v>85</v>
      </c>
      <c r="AW704" s="13" t="s">
        <v>32</v>
      </c>
      <c r="AX704" s="13" t="s">
        <v>75</v>
      </c>
      <c r="AY704" s="251" t="s">
        <v>192</v>
      </c>
    </row>
    <row r="705" s="13" customFormat="1">
      <c r="A705" s="13"/>
      <c r="B705" s="240"/>
      <c r="C705" s="241"/>
      <c r="D705" s="242" t="s">
        <v>201</v>
      </c>
      <c r="E705" s="243" t="s">
        <v>1</v>
      </c>
      <c r="F705" s="244" t="s">
        <v>837</v>
      </c>
      <c r="G705" s="241"/>
      <c r="H705" s="245">
        <v>4.75</v>
      </c>
      <c r="I705" s="246"/>
      <c r="J705" s="241"/>
      <c r="K705" s="241"/>
      <c r="L705" s="247"/>
      <c r="M705" s="248"/>
      <c r="N705" s="249"/>
      <c r="O705" s="249"/>
      <c r="P705" s="249"/>
      <c r="Q705" s="249"/>
      <c r="R705" s="249"/>
      <c r="S705" s="249"/>
      <c r="T705" s="25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1" t="s">
        <v>201</v>
      </c>
      <c r="AU705" s="251" t="s">
        <v>85</v>
      </c>
      <c r="AV705" s="13" t="s">
        <v>85</v>
      </c>
      <c r="AW705" s="13" t="s">
        <v>32</v>
      </c>
      <c r="AX705" s="13" t="s">
        <v>75</v>
      </c>
      <c r="AY705" s="251" t="s">
        <v>192</v>
      </c>
    </row>
    <row r="706" s="13" customFormat="1">
      <c r="A706" s="13"/>
      <c r="B706" s="240"/>
      <c r="C706" s="241"/>
      <c r="D706" s="242" t="s">
        <v>201</v>
      </c>
      <c r="E706" s="243" t="s">
        <v>1</v>
      </c>
      <c r="F706" s="244" t="s">
        <v>838</v>
      </c>
      <c r="G706" s="241"/>
      <c r="H706" s="245">
        <v>4.75</v>
      </c>
      <c r="I706" s="246"/>
      <c r="J706" s="241"/>
      <c r="K706" s="241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201</v>
      </c>
      <c r="AU706" s="251" t="s">
        <v>85</v>
      </c>
      <c r="AV706" s="13" t="s">
        <v>85</v>
      </c>
      <c r="AW706" s="13" t="s">
        <v>32</v>
      </c>
      <c r="AX706" s="13" t="s">
        <v>75</v>
      </c>
      <c r="AY706" s="251" t="s">
        <v>192</v>
      </c>
    </row>
    <row r="707" s="13" customFormat="1">
      <c r="A707" s="13"/>
      <c r="B707" s="240"/>
      <c r="C707" s="241"/>
      <c r="D707" s="242" t="s">
        <v>201</v>
      </c>
      <c r="E707" s="243" t="s">
        <v>1</v>
      </c>
      <c r="F707" s="244" t="s">
        <v>839</v>
      </c>
      <c r="G707" s="241"/>
      <c r="H707" s="245">
        <v>5.75</v>
      </c>
      <c r="I707" s="246"/>
      <c r="J707" s="241"/>
      <c r="K707" s="241"/>
      <c r="L707" s="247"/>
      <c r="M707" s="248"/>
      <c r="N707" s="249"/>
      <c r="O707" s="249"/>
      <c r="P707" s="249"/>
      <c r="Q707" s="249"/>
      <c r="R707" s="249"/>
      <c r="S707" s="249"/>
      <c r="T707" s="25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1" t="s">
        <v>201</v>
      </c>
      <c r="AU707" s="251" t="s">
        <v>85</v>
      </c>
      <c r="AV707" s="13" t="s">
        <v>85</v>
      </c>
      <c r="AW707" s="13" t="s">
        <v>32</v>
      </c>
      <c r="AX707" s="13" t="s">
        <v>75</v>
      </c>
      <c r="AY707" s="251" t="s">
        <v>192</v>
      </c>
    </row>
    <row r="708" s="13" customFormat="1">
      <c r="A708" s="13"/>
      <c r="B708" s="240"/>
      <c r="C708" s="241"/>
      <c r="D708" s="242" t="s">
        <v>201</v>
      </c>
      <c r="E708" s="243" t="s">
        <v>1</v>
      </c>
      <c r="F708" s="244" t="s">
        <v>840</v>
      </c>
      <c r="G708" s="241"/>
      <c r="H708" s="245">
        <v>4.75</v>
      </c>
      <c r="I708" s="246"/>
      <c r="J708" s="241"/>
      <c r="K708" s="241"/>
      <c r="L708" s="247"/>
      <c r="M708" s="248"/>
      <c r="N708" s="249"/>
      <c r="O708" s="249"/>
      <c r="P708" s="249"/>
      <c r="Q708" s="249"/>
      <c r="R708" s="249"/>
      <c r="S708" s="249"/>
      <c r="T708" s="25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1" t="s">
        <v>201</v>
      </c>
      <c r="AU708" s="251" t="s">
        <v>85</v>
      </c>
      <c r="AV708" s="13" t="s">
        <v>85</v>
      </c>
      <c r="AW708" s="13" t="s">
        <v>32</v>
      </c>
      <c r="AX708" s="13" t="s">
        <v>75</v>
      </c>
      <c r="AY708" s="251" t="s">
        <v>192</v>
      </c>
    </row>
    <row r="709" s="13" customFormat="1">
      <c r="A709" s="13"/>
      <c r="B709" s="240"/>
      <c r="C709" s="241"/>
      <c r="D709" s="242" t="s">
        <v>201</v>
      </c>
      <c r="E709" s="243" t="s">
        <v>1</v>
      </c>
      <c r="F709" s="244" t="s">
        <v>476</v>
      </c>
      <c r="G709" s="241"/>
      <c r="H709" s="245">
        <v>4.75</v>
      </c>
      <c r="I709" s="246"/>
      <c r="J709" s="241"/>
      <c r="K709" s="241"/>
      <c r="L709" s="247"/>
      <c r="M709" s="248"/>
      <c r="N709" s="249"/>
      <c r="O709" s="249"/>
      <c r="P709" s="249"/>
      <c r="Q709" s="249"/>
      <c r="R709" s="249"/>
      <c r="S709" s="249"/>
      <c r="T709" s="25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1" t="s">
        <v>201</v>
      </c>
      <c r="AU709" s="251" t="s">
        <v>85</v>
      </c>
      <c r="AV709" s="13" t="s">
        <v>85</v>
      </c>
      <c r="AW709" s="13" t="s">
        <v>32</v>
      </c>
      <c r="AX709" s="13" t="s">
        <v>75</v>
      </c>
      <c r="AY709" s="251" t="s">
        <v>192</v>
      </c>
    </row>
    <row r="710" s="13" customFormat="1">
      <c r="A710" s="13"/>
      <c r="B710" s="240"/>
      <c r="C710" s="241"/>
      <c r="D710" s="242" t="s">
        <v>201</v>
      </c>
      <c r="E710" s="243" t="s">
        <v>1</v>
      </c>
      <c r="F710" s="244" t="s">
        <v>841</v>
      </c>
      <c r="G710" s="241"/>
      <c r="H710" s="245">
        <v>1.875</v>
      </c>
      <c r="I710" s="246"/>
      <c r="J710" s="241"/>
      <c r="K710" s="241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201</v>
      </c>
      <c r="AU710" s="251" t="s">
        <v>85</v>
      </c>
      <c r="AV710" s="13" t="s">
        <v>85</v>
      </c>
      <c r="AW710" s="13" t="s">
        <v>32</v>
      </c>
      <c r="AX710" s="13" t="s">
        <v>75</v>
      </c>
      <c r="AY710" s="251" t="s">
        <v>192</v>
      </c>
    </row>
    <row r="711" s="13" customFormat="1">
      <c r="A711" s="13"/>
      <c r="B711" s="240"/>
      <c r="C711" s="241"/>
      <c r="D711" s="242" t="s">
        <v>201</v>
      </c>
      <c r="E711" s="243" t="s">
        <v>1</v>
      </c>
      <c r="F711" s="244" t="s">
        <v>842</v>
      </c>
      <c r="G711" s="241"/>
      <c r="H711" s="245">
        <v>3.3599999999999999</v>
      </c>
      <c r="I711" s="246"/>
      <c r="J711" s="241"/>
      <c r="K711" s="241"/>
      <c r="L711" s="247"/>
      <c r="M711" s="248"/>
      <c r="N711" s="249"/>
      <c r="O711" s="249"/>
      <c r="P711" s="249"/>
      <c r="Q711" s="249"/>
      <c r="R711" s="249"/>
      <c r="S711" s="249"/>
      <c r="T711" s="25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1" t="s">
        <v>201</v>
      </c>
      <c r="AU711" s="251" t="s">
        <v>85</v>
      </c>
      <c r="AV711" s="13" t="s">
        <v>85</v>
      </c>
      <c r="AW711" s="13" t="s">
        <v>32</v>
      </c>
      <c r="AX711" s="13" t="s">
        <v>75</v>
      </c>
      <c r="AY711" s="251" t="s">
        <v>192</v>
      </c>
    </row>
    <row r="712" s="13" customFormat="1">
      <c r="A712" s="13"/>
      <c r="B712" s="240"/>
      <c r="C712" s="241"/>
      <c r="D712" s="242" t="s">
        <v>201</v>
      </c>
      <c r="E712" s="243" t="s">
        <v>1</v>
      </c>
      <c r="F712" s="244" t="s">
        <v>843</v>
      </c>
      <c r="G712" s="241"/>
      <c r="H712" s="245">
        <v>2.3100000000000001</v>
      </c>
      <c r="I712" s="246"/>
      <c r="J712" s="241"/>
      <c r="K712" s="241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201</v>
      </c>
      <c r="AU712" s="251" t="s">
        <v>85</v>
      </c>
      <c r="AV712" s="13" t="s">
        <v>85</v>
      </c>
      <c r="AW712" s="13" t="s">
        <v>32</v>
      </c>
      <c r="AX712" s="13" t="s">
        <v>75</v>
      </c>
      <c r="AY712" s="251" t="s">
        <v>192</v>
      </c>
    </row>
    <row r="713" s="13" customFormat="1">
      <c r="A713" s="13"/>
      <c r="B713" s="240"/>
      <c r="C713" s="241"/>
      <c r="D713" s="242" t="s">
        <v>201</v>
      </c>
      <c r="E713" s="243" t="s">
        <v>1</v>
      </c>
      <c r="F713" s="244" t="s">
        <v>844</v>
      </c>
      <c r="G713" s="241"/>
      <c r="H713" s="245">
        <v>2.3100000000000001</v>
      </c>
      <c r="I713" s="246"/>
      <c r="J713" s="241"/>
      <c r="K713" s="241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201</v>
      </c>
      <c r="AU713" s="251" t="s">
        <v>85</v>
      </c>
      <c r="AV713" s="13" t="s">
        <v>85</v>
      </c>
      <c r="AW713" s="13" t="s">
        <v>32</v>
      </c>
      <c r="AX713" s="13" t="s">
        <v>75</v>
      </c>
      <c r="AY713" s="251" t="s">
        <v>192</v>
      </c>
    </row>
    <row r="714" s="13" customFormat="1">
      <c r="A714" s="13"/>
      <c r="B714" s="240"/>
      <c r="C714" s="241"/>
      <c r="D714" s="242" t="s">
        <v>201</v>
      </c>
      <c r="E714" s="243" t="s">
        <v>1</v>
      </c>
      <c r="F714" s="244" t="s">
        <v>845</v>
      </c>
      <c r="G714" s="241"/>
      <c r="H714" s="245">
        <v>1.8899999999999999</v>
      </c>
      <c r="I714" s="246"/>
      <c r="J714" s="241"/>
      <c r="K714" s="241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201</v>
      </c>
      <c r="AU714" s="251" t="s">
        <v>85</v>
      </c>
      <c r="AV714" s="13" t="s">
        <v>85</v>
      </c>
      <c r="AW714" s="13" t="s">
        <v>32</v>
      </c>
      <c r="AX714" s="13" t="s">
        <v>75</v>
      </c>
      <c r="AY714" s="251" t="s">
        <v>192</v>
      </c>
    </row>
    <row r="715" s="13" customFormat="1">
      <c r="A715" s="13"/>
      <c r="B715" s="240"/>
      <c r="C715" s="241"/>
      <c r="D715" s="242" t="s">
        <v>201</v>
      </c>
      <c r="E715" s="243" t="s">
        <v>1</v>
      </c>
      <c r="F715" s="244" t="s">
        <v>846</v>
      </c>
      <c r="G715" s="241"/>
      <c r="H715" s="245">
        <v>1.8899999999999999</v>
      </c>
      <c r="I715" s="246"/>
      <c r="J715" s="241"/>
      <c r="K715" s="241"/>
      <c r="L715" s="247"/>
      <c r="M715" s="248"/>
      <c r="N715" s="249"/>
      <c r="O715" s="249"/>
      <c r="P715" s="249"/>
      <c r="Q715" s="249"/>
      <c r="R715" s="249"/>
      <c r="S715" s="249"/>
      <c r="T715" s="25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1" t="s">
        <v>201</v>
      </c>
      <c r="AU715" s="251" t="s">
        <v>85</v>
      </c>
      <c r="AV715" s="13" t="s">
        <v>85</v>
      </c>
      <c r="AW715" s="13" t="s">
        <v>32</v>
      </c>
      <c r="AX715" s="13" t="s">
        <v>75</v>
      </c>
      <c r="AY715" s="251" t="s">
        <v>192</v>
      </c>
    </row>
    <row r="716" s="13" customFormat="1">
      <c r="A716" s="13"/>
      <c r="B716" s="240"/>
      <c r="C716" s="241"/>
      <c r="D716" s="242" t="s">
        <v>201</v>
      </c>
      <c r="E716" s="243" t="s">
        <v>1</v>
      </c>
      <c r="F716" s="244" t="s">
        <v>847</v>
      </c>
      <c r="G716" s="241"/>
      <c r="H716" s="245">
        <v>1.8899999999999999</v>
      </c>
      <c r="I716" s="246"/>
      <c r="J716" s="241"/>
      <c r="K716" s="241"/>
      <c r="L716" s="247"/>
      <c r="M716" s="248"/>
      <c r="N716" s="249"/>
      <c r="O716" s="249"/>
      <c r="P716" s="249"/>
      <c r="Q716" s="249"/>
      <c r="R716" s="249"/>
      <c r="S716" s="249"/>
      <c r="T716" s="25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1" t="s">
        <v>201</v>
      </c>
      <c r="AU716" s="251" t="s">
        <v>85</v>
      </c>
      <c r="AV716" s="13" t="s">
        <v>85</v>
      </c>
      <c r="AW716" s="13" t="s">
        <v>32</v>
      </c>
      <c r="AX716" s="13" t="s">
        <v>75</v>
      </c>
      <c r="AY716" s="251" t="s">
        <v>192</v>
      </c>
    </row>
    <row r="717" s="14" customFormat="1">
      <c r="A717" s="14"/>
      <c r="B717" s="252"/>
      <c r="C717" s="253"/>
      <c r="D717" s="242" t="s">
        <v>201</v>
      </c>
      <c r="E717" s="254" t="s">
        <v>1</v>
      </c>
      <c r="F717" s="255" t="s">
        <v>204</v>
      </c>
      <c r="G717" s="253"/>
      <c r="H717" s="256">
        <v>59.174999999999997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2" t="s">
        <v>201</v>
      </c>
      <c r="AU717" s="262" t="s">
        <v>85</v>
      </c>
      <c r="AV717" s="14" t="s">
        <v>199</v>
      </c>
      <c r="AW717" s="14" t="s">
        <v>32</v>
      </c>
      <c r="AX717" s="14" t="s">
        <v>83</v>
      </c>
      <c r="AY717" s="262" t="s">
        <v>192</v>
      </c>
    </row>
    <row r="718" s="2" customFormat="1" ht="21.75" customHeight="1">
      <c r="A718" s="39"/>
      <c r="B718" s="40"/>
      <c r="C718" s="227" t="s">
        <v>848</v>
      </c>
      <c r="D718" s="227" t="s">
        <v>194</v>
      </c>
      <c r="E718" s="228" t="s">
        <v>849</v>
      </c>
      <c r="F718" s="229" t="s">
        <v>850</v>
      </c>
      <c r="G718" s="230" t="s">
        <v>197</v>
      </c>
      <c r="H718" s="231">
        <v>32.317999999999998</v>
      </c>
      <c r="I718" s="232"/>
      <c r="J718" s="233">
        <f>ROUND(I718*H718,2)</f>
        <v>0</v>
      </c>
      <c r="K718" s="229" t="s">
        <v>198</v>
      </c>
      <c r="L718" s="45"/>
      <c r="M718" s="234" t="s">
        <v>1</v>
      </c>
      <c r="N718" s="235" t="s">
        <v>40</v>
      </c>
      <c r="O718" s="92"/>
      <c r="P718" s="236">
        <f>O718*H718</f>
        <v>0</v>
      </c>
      <c r="Q718" s="236">
        <v>0.0043800000000000002</v>
      </c>
      <c r="R718" s="236">
        <f>Q718*H718</f>
        <v>0.14155283999999999</v>
      </c>
      <c r="S718" s="236">
        <v>0</v>
      </c>
      <c r="T718" s="237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8" t="s">
        <v>199</v>
      </c>
      <c r="AT718" s="238" t="s">
        <v>194</v>
      </c>
      <c r="AU718" s="238" t="s">
        <v>85</v>
      </c>
      <c r="AY718" s="18" t="s">
        <v>192</v>
      </c>
      <c r="BE718" s="239">
        <f>IF(N718="základní",J718,0)</f>
        <v>0</v>
      </c>
      <c r="BF718" s="239">
        <f>IF(N718="snížená",J718,0)</f>
        <v>0</v>
      </c>
      <c r="BG718" s="239">
        <f>IF(N718="zákl. přenesená",J718,0)</f>
        <v>0</v>
      </c>
      <c r="BH718" s="239">
        <f>IF(N718="sníž. přenesená",J718,0)</f>
        <v>0</v>
      </c>
      <c r="BI718" s="239">
        <f>IF(N718="nulová",J718,0)</f>
        <v>0</v>
      </c>
      <c r="BJ718" s="18" t="s">
        <v>83</v>
      </c>
      <c r="BK718" s="239">
        <f>ROUND(I718*H718,2)</f>
        <v>0</v>
      </c>
      <c r="BL718" s="18" t="s">
        <v>199</v>
      </c>
      <c r="BM718" s="238" t="s">
        <v>851</v>
      </c>
    </row>
    <row r="719" s="16" customFormat="1">
      <c r="A719" s="16"/>
      <c r="B719" s="274"/>
      <c r="C719" s="275"/>
      <c r="D719" s="242" t="s">
        <v>201</v>
      </c>
      <c r="E719" s="276" t="s">
        <v>1</v>
      </c>
      <c r="F719" s="277" t="s">
        <v>852</v>
      </c>
      <c r="G719" s="275"/>
      <c r="H719" s="276" t="s">
        <v>1</v>
      </c>
      <c r="I719" s="278"/>
      <c r="J719" s="275"/>
      <c r="K719" s="275"/>
      <c r="L719" s="279"/>
      <c r="M719" s="280"/>
      <c r="N719" s="281"/>
      <c r="O719" s="281"/>
      <c r="P719" s="281"/>
      <c r="Q719" s="281"/>
      <c r="R719" s="281"/>
      <c r="S719" s="281"/>
      <c r="T719" s="282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83" t="s">
        <v>201</v>
      </c>
      <c r="AU719" s="283" t="s">
        <v>85</v>
      </c>
      <c r="AV719" s="16" t="s">
        <v>83</v>
      </c>
      <c r="AW719" s="16" t="s">
        <v>32</v>
      </c>
      <c r="AX719" s="16" t="s">
        <v>75</v>
      </c>
      <c r="AY719" s="283" t="s">
        <v>192</v>
      </c>
    </row>
    <row r="720" s="13" customFormat="1">
      <c r="A720" s="13"/>
      <c r="B720" s="240"/>
      <c r="C720" s="241"/>
      <c r="D720" s="242" t="s">
        <v>201</v>
      </c>
      <c r="E720" s="243" t="s">
        <v>1</v>
      </c>
      <c r="F720" s="244" t="s">
        <v>853</v>
      </c>
      <c r="G720" s="241"/>
      <c r="H720" s="245">
        <v>6.5</v>
      </c>
      <c r="I720" s="246"/>
      <c r="J720" s="241"/>
      <c r="K720" s="241"/>
      <c r="L720" s="247"/>
      <c r="M720" s="248"/>
      <c r="N720" s="249"/>
      <c r="O720" s="249"/>
      <c r="P720" s="249"/>
      <c r="Q720" s="249"/>
      <c r="R720" s="249"/>
      <c r="S720" s="249"/>
      <c r="T720" s="25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1" t="s">
        <v>201</v>
      </c>
      <c r="AU720" s="251" t="s">
        <v>85</v>
      </c>
      <c r="AV720" s="13" t="s">
        <v>85</v>
      </c>
      <c r="AW720" s="13" t="s">
        <v>32</v>
      </c>
      <c r="AX720" s="13" t="s">
        <v>75</v>
      </c>
      <c r="AY720" s="251" t="s">
        <v>192</v>
      </c>
    </row>
    <row r="721" s="13" customFormat="1">
      <c r="A721" s="13"/>
      <c r="B721" s="240"/>
      <c r="C721" s="241"/>
      <c r="D721" s="242" t="s">
        <v>201</v>
      </c>
      <c r="E721" s="243" t="s">
        <v>1</v>
      </c>
      <c r="F721" s="244" t="s">
        <v>854</v>
      </c>
      <c r="G721" s="241"/>
      <c r="H721" s="245">
        <v>5.2000000000000002</v>
      </c>
      <c r="I721" s="246"/>
      <c r="J721" s="241"/>
      <c r="K721" s="241"/>
      <c r="L721" s="247"/>
      <c r="M721" s="248"/>
      <c r="N721" s="249"/>
      <c r="O721" s="249"/>
      <c r="P721" s="249"/>
      <c r="Q721" s="249"/>
      <c r="R721" s="249"/>
      <c r="S721" s="249"/>
      <c r="T721" s="25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1" t="s">
        <v>201</v>
      </c>
      <c r="AU721" s="251" t="s">
        <v>85</v>
      </c>
      <c r="AV721" s="13" t="s">
        <v>85</v>
      </c>
      <c r="AW721" s="13" t="s">
        <v>32</v>
      </c>
      <c r="AX721" s="13" t="s">
        <v>75</v>
      </c>
      <c r="AY721" s="251" t="s">
        <v>192</v>
      </c>
    </row>
    <row r="722" s="13" customFormat="1">
      <c r="A722" s="13"/>
      <c r="B722" s="240"/>
      <c r="C722" s="241"/>
      <c r="D722" s="242" t="s">
        <v>201</v>
      </c>
      <c r="E722" s="243" t="s">
        <v>1</v>
      </c>
      <c r="F722" s="244" t="s">
        <v>855</v>
      </c>
      <c r="G722" s="241"/>
      <c r="H722" s="245">
        <v>6.4000000000000004</v>
      </c>
      <c r="I722" s="246"/>
      <c r="J722" s="241"/>
      <c r="K722" s="241"/>
      <c r="L722" s="247"/>
      <c r="M722" s="248"/>
      <c r="N722" s="249"/>
      <c r="O722" s="249"/>
      <c r="P722" s="249"/>
      <c r="Q722" s="249"/>
      <c r="R722" s="249"/>
      <c r="S722" s="249"/>
      <c r="T722" s="25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1" t="s">
        <v>201</v>
      </c>
      <c r="AU722" s="251" t="s">
        <v>85</v>
      </c>
      <c r="AV722" s="13" t="s">
        <v>85</v>
      </c>
      <c r="AW722" s="13" t="s">
        <v>32</v>
      </c>
      <c r="AX722" s="13" t="s">
        <v>75</v>
      </c>
      <c r="AY722" s="251" t="s">
        <v>192</v>
      </c>
    </row>
    <row r="723" s="13" customFormat="1">
      <c r="A723" s="13"/>
      <c r="B723" s="240"/>
      <c r="C723" s="241"/>
      <c r="D723" s="242" t="s">
        <v>201</v>
      </c>
      <c r="E723" s="243" t="s">
        <v>1</v>
      </c>
      <c r="F723" s="244" t="s">
        <v>856</v>
      </c>
      <c r="G723" s="241"/>
      <c r="H723" s="245">
        <v>6.2000000000000002</v>
      </c>
      <c r="I723" s="246"/>
      <c r="J723" s="241"/>
      <c r="K723" s="241"/>
      <c r="L723" s="247"/>
      <c r="M723" s="248"/>
      <c r="N723" s="249"/>
      <c r="O723" s="249"/>
      <c r="P723" s="249"/>
      <c r="Q723" s="249"/>
      <c r="R723" s="249"/>
      <c r="S723" s="249"/>
      <c r="T723" s="25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1" t="s">
        <v>201</v>
      </c>
      <c r="AU723" s="251" t="s">
        <v>85</v>
      </c>
      <c r="AV723" s="13" t="s">
        <v>85</v>
      </c>
      <c r="AW723" s="13" t="s">
        <v>32</v>
      </c>
      <c r="AX723" s="13" t="s">
        <v>75</v>
      </c>
      <c r="AY723" s="251" t="s">
        <v>192</v>
      </c>
    </row>
    <row r="724" s="13" customFormat="1">
      <c r="A724" s="13"/>
      <c r="B724" s="240"/>
      <c r="C724" s="241"/>
      <c r="D724" s="242" t="s">
        <v>201</v>
      </c>
      <c r="E724" s="243" t="s">
        <v>1</v>
      </c>
      <c r="F724" s="244" t="s">
        <v>857</v>
      </c>
      <c r="G724" s="241"/>
      <c r="H724" s="245">
        <v>6.2000000000000002</v>
      </c>
      <c r="I724" s="246"/>
      <c r="J724" s="241"/>
      <c r="K724" s="241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201</v>
      </c>
      <c r="AU724" s="251" t="s">
        <v>85</v>
      </c>
      <c r="AV724" s="13" t="s">
        <v>85</v>
      </c>
      <c r="AW724" s="13" t="s">
        <v>32</v>
      </c>
      <c r="AX724" s="13" t="s">
        <v>75</v>
      </c>
      <c r="AY724" s="251" t="s">
        <v>192</v>
      </c>
    </row>
    <row r="725" s="13" customFormat="1">
      <c r="A725" s="13"/>
      <c r="B725" s="240"/>
      <c r="C725" s="241"/>
      <c r="D725" s="242" t="s">
        <v>201</v>
      </c>
      <c r="E725" s="243" t="s">
        <v>1</v>
      </c>
      <c r="F725" s="244" t="s">
        <v>858</v>
      </c>
      <c r="G725" s="241"/>
      <c r="H725" s="245">
        <v>6.2000000000000002</v>
      </c>
      <c r="I725" s="246"/>
      <c r="J725" s="241"/>
      <c r="K725" s="241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201</v>
      </c>
      <c r="AU725" s="251" t="s">
        <v>85</v>
      </c>
      <c r="AV725" s="13" t="s">
        <v>85</v>
      </c>
      <c r="AW725" s="13" t="s">
        <v>32</v>
      </c>
      <c r="AX725" s="13" t="s">
        <v>75</v>
      </c>
      <c r="AY725" s="251" t="s">
        <v>192</v>
      </c>
    </row>
    <row r="726" s="13" customFormat="1">
      <c r="A726" s="13"/>
      <c r="B726" s="240"/>
      <c r="C726" s="241"/>
      <c r="D726" s="242" t="s">
        <v>201</v>
      </c>
      <c r="E726" s="243" t="s">
        <v>1</v>
      </c>
      <c r="F726" s="244" t="s">
        <v>859</v>
      </c>
      <c r="G726" s="241"/>
      <c r="H726" s="245">
        <v>8.8000000000000007</v>
      </c>
      <c r="I726" s="246"/>
      <c r="J726" s="241"/>
      <c r="K726" s="241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201</v>
      </c>
      <c r="AU726" s="251" t="s">
        <v>85</v>
      </c>
      <c r="AV726" s="13" t="s">
        <v>85</v>
      </c>
      <c r="AW726" s="13" t="s">
        <v>32</v>
      </c>
      <c r="AX726" s="13" t="s">
        <v>75</v>
      </c>
      <c r="AY726" s="251" t="s">
        <v>192</v>
      </c>
    </row>
    <row r="727" s="13" customFormat="1">
      <c r="A727" s="13"/>
      <c r="B727" s="240"/>
      <c r="C727" s="241"/>
      <c r="D727" s="242" t="s">
        <v>201</v>
      </c>
      <c r="E727" s="243" t="s">
        <v>1</v>
      </c>
      <c r="F727" s="244" t="s">
        <v>860</v>
      </c>
      <c r="G727" s="241"/>
      <c r="H727" s="245">
        <v>8.8000000000000007</v>
      </c>
      <c r="I727" s="246"/>
      <c r="J727" s="241"/>
      <c r="K727" s="241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201</v>
      </c>
      <c r="AU727" s="251" t="s">
        <v>85</v>
      </c>
      <c r="AV727" s="13" t="s">
        <v>85</v>
      </c>
      <c r="AW727" s="13" t="s">
        <v>32</v>
      </c>
      <c r="AX727" s="13" t="s">
        <v>75</v>
      </c>
      <c r="AY727" s="251" t="s">
        <v>192</v>
      </c>
    </row>
    <row r="728" s="13" customFormat="1">
      <c r="A728" s="13"/>
      <c r="B728" s="240"/>
      <c r="C728" s="241"/>
      <c r="D728" s="242" t="s">
        <v>201</v>
      </c>
      <c r="E728" s="243" t="s">
        <v>1</v>
      </c>
      <c r="F728" s="244" t="s">
        <v>861</v>
      </c>
      <c r="G728" s="241"/>
      <c r="H728" s="245">
        <v>8.8000000000000007</v>
      </c>
      <c r="I728" s="246"/>
      <c r="J728" s="241"/>
      <c r="K728" s="241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201</v>
      </c>
      <c r="AU728" s="251" t="s">
        <v>85</v>
      </c>
      <c r="AV728" s="13" t="s">
        <v>85</v>
      </c>
      <c r="AW728" s="13" t="s">
        <v>32</v>
      </c>
      <c r="AX728" s="13" t="s">
        <v>75</v>
      </c>
      <c r="AY728" s="251" t="s">
        <v>192</v>
      </c>
    </row>
    <row r="729" s="13" customFormat="1">
      <c r="A729" s="13"/>
      <c r="B729" s="240"/>
      <c r="C729" s="241"/>
      <c r="D729" s="242" t="s">
        <v>201</v>
      </c>
      <c r="E729" s="243" t="s">
        <v>1</v>
      </c>
      <c r="F729" s="244" t="s">
        <v>862</v>
      </c>
      <c r="G729" s="241"/>
      <c r="H729" s="245">
        <v>8.8000000000000007</v>
      </c>
      <c r="I729" s="246"/>
      <c r="J729" s="241"/>
      <c r="K729" s="241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201</v>
      </c>
      <c r="AU729" s="251" t="s">
        <v>85</v>
      </c>
      <c r="AV729" s="13" t="s">
        <v>85</v>
      </c>
      <c r="AW729" s="13" t="s">
        <v>32</v>
      </c>
      <c r="AX729" s="13" t="s">
        <v>75</v>
      </c>
      <c r="AY729" s="251" t="s">
        <v>192</v>
      </c>
    </row>
    <row r="730" s="13" customFormat="1">
      <c r="A730" s="13"/>
      <c r="B730" s="240"/>
      <c r="C730" s="241"/>
      <c r="D730" s="242" t="s">
        <v>201</v>
      </c>
      <c r="E730" s="243" t="s">
        <v>1</v>
      </c>
      <c r="F730" s="244" t="s">
        <v>863</v>
      </c>
      <c r="G730" s="241"/>
      <c r="H730" s="245">
        <v>9.5999999999999996</v>
      </c>
      <c r="I730" s="246"/>
      <c r="J730" s="241"/>
      <c r="K730" s="241"/>
      <c r="L730" s="247"/>
      <c r="M730" s="248"/>
      <c r="N730" s="249"/>
      <c r="O730" s="249"/>
      <c r="P730" s="249"/>
      <c r="Q730" s="249"/>
      <c r="R730" s="249"/>
      <c r="S730" s="249"/>
      <c r="T730" s="25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1" t="s">
        <v>201</v>
      </c>
      <c r="AU730" s="251" t="s">
        <v>85</v>
      </c>
      <c r="AV730" s="13" t="s">
        <v>85</v>
      </c>
      <c r="AW730" s="13" t="s">
        <v>32</v>
      </c>
      <c r="AX730" s="13" t="s">
        <v>75</v>
      </c>
      <c r="AY730" s="251" t="s">
        <v>192</v>
      </c>
    </row>
    <row r="731" s="13" customFormat="1">
      <c r="A731" s="13"/>
      <c r="B731" s="240"/>
      <c r="C731" s="241"/>
      <c r="D731" s="242" t="s">
        <v>201</v>
      </c>
      <c r="E731" s="243" t="s">
        <v>1</v>
      </c>
      <c r="F731" s="244" t="s">
        <v>864</v>
      </c>
      <c r="G731" s="241"/>
      <c r="H731" s="245">
        <v>8.8000000000000007</v>
      </c>
      <c r="I731" s="246"/>
      <c r="J731" s="241"/>
      <c r="K731" s="241"/>
      <c r="L731" s="247"/>
      <c r="M731" s="248"/>
      <c r="N731" s="249"/>
      <c r="O731" s="249"/>
      <c r="P731" s="249"/>
      <c r="Q731" s="249"/>
      <c r="R731" s="249"/>
      <c r="S731" s="249"/>
      <c r="T731" s="25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1" t="s">
        <v>201</v>
      </c>
      <c r="AU731" s="251" t="s">
        <v>85</v>
      </c>
      <c r="AV731" s="13" t="s">
        <v>85</v>
      </c>
      <c r="AW731" s="13" t="s">
        <v>32</v>
      </c>
      <c r="AX731" s="13" t="s">
        <v>75</v>
      </c>
      <c r="AY731" s="251" t="s">
        <v>192</v>
      </c>
    </row>
    <row r="732" s="13" customFormat="1">
      <c r="A732" s="13"/>
      <c r="B732" s="240"/>
      <c r="C732" s="241"/>
      <c r="D732" s="242" t="s">
        <v>201</v>
      </c>
      <c r="E732" s="243" t="s">
        <v>1</v>
      </c>
      <c r="F732" s="244" t="s">
        <v>865</v>
      </c>
      <c r="G732" s="241"/>
      <c r="H732" s="245">
        <v>8.8000000000000007</v>
      </c>
      <c r="I732" s="246"/>
      <c r="J732" s="241"/>
      <c r="K732" s="241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201</v>
      </c>
      <c r="AU732" s="251" t="s">
        <v>85</v>
      </c>
      <c r="AV732" s="13" t="s">
        <v>85</v>
      </c>
      <c r="AW732" s="13" t="s">
        <v>32</v>
      </c>
      <c r="AX732" s="13" t="s">
        <v>75</v>
      </c>
      <c r="AY732" s="251" t="s">
        <v>192</v>
      </c>
    </row>
    <row r="733" s="13" customFormat="1">
      <c r="A733" s="13"/>
      <c r="B733" s="240"/>
      <c r="C733" s="241"/>
      <c r="D733" s="242" t="s">
        <v>201</v>
      </c>
      <c r="E733" s="243" t="s">
        <v>1</v>
      </c>
      <c r="F733" s="244" t="s">
        <v>866</v>
      </c>
      <c r="G733" s="241"/>
      <c r="H733" s="245">
        <v>5.5</v>
      </c>
      <c r="I733" s="246"/>
      <c r="J733" s="241"/>
      <c r="K733" s="241"/>
      <c r="L733" s="247"/>
      <c r="M733" s="248"/>
      <c r="N733" s="249"/>
      <c r="O733" s="249"/>
      <c r="P733" s="249"/>
      <c r="Q733" s="249"/>
      <c r="R733" s="249"/>
      <c r="S733" s="249"/>
      <c r="T733" s="25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1" t="s">
        <v>201</v>
      </c>
      <c r="AU733" s="251" t="s">
        <v>85</v>
      </c>
      <c r="AV733" s="13" t="s">
        <v>85</v>
      </c>
      <c r="AW733" s="13" t="s">
        <v>32</v>
      </c>
      <c r="AX733" s="13" t="s">
        <v>75</v>
      </c>
      <c r="AY733" s="251" t="s">
        <v>192</v>
      </c>
    </row>
    <row r="734" s="13" customFormat="1">
      <c r="A734" s="13"/>
      <c r="B734" s="240"/>
      <c r="C734" s="241"/>
      <c r="D734" s="242" t="s">
        <v>201</v>
      </c>
      <c r="E734" s="243" t="s">
        <v>1</v>
      </c>
      <c r="F734" s="244" t="s">
        <v>867</v>
      </c>
      <c r="G734" s="241"/>
      <c r="H734" s="245">
        <v>8.8000000000000007</v>
      </c>
      <c r="I734" s="246"/>
      <c r="J734" s="241"/>
      <c r="K734" s="241"/>
      <c r="L734" s="247"/>
      <c r="M734" s="248"/>
      <c r="N734" s="249"/>
      <c r="O734" s="249"/>
      <c r="P734" s="249"/>
      <c r="Q734" s="249"/>
      <c r="R734" s="249"/>
      <c r="S734" s="249"/>
      <c r="T734" s="25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1" t="s">
        <v>201</v>
      </c>
      <c r="AU734" s="251" t="s">
        <v>85</v>
      </c>
      <c r="AV734" s="13" t="s">
        <v>85</v>
      </c>
      <c r="AW734" s="13" t="s">
        <v>32</v>
      </c>
      <c r="AX734" s="13" t="s">
        <v>75</v>
      </c>
      <c r="AY734" s="251" t="s">
        <v>192</v>
      </c>
    </row>
    <row r="735" s="15" customFormat="1">
      <c r="A735" s="15"/>
      <c r="B735" s="263"/>
      <c r="C735" s="264"/>
      <c r="D735" s="242" t="s">
        <v>201</v>
      </c>
      <c r="E735" s="265" t="s">
        <v>1</v>
      </c>
      <c r="F735" s="266" t="s">
        <v>211</v>
      </c>
      <c r="G735" s="264"/>
      <c r="H735" s="267">
        <v>113.40000000000001</v>
      </c>
      <c r="I735" s="268"/>
      <c r="J735" s="264"/>
      <c r="K735" s="264"/>
      <c r="L735" s="269"/>
      <c r="M735" s="270"/>
      <c r="N735" s="271"/>
      <c r="O735" s="271"/>
      <c r="P735" s="271"/>
      <c r="Q735" s="271"/>
      <c r="R735" s="271"/>
      <c r="S735" s="271"/>
      <c r="T735" s="272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3" t="s">
        <v>201</v>
      </c>
      <c r="AU735" s="273" t="s">
        <v>85</v>
      </c>
      <c r="AV735" s="15" t="s">
        <v>212</v>
      </c>
      <c r="AW735" s="15" t="s">
        <v>32</v>
      </c>
      <c r="AX735" s="15" t="s">
        <v>75</v>
      </c>
      <c r="AY735" s="273" t="s">
        <v>192</v>
      </c>
    </row>
    <row r="736" s="16" customFormat="1">
      <c r="A736" s="16"/>
      <c r="B736" s="274"/>
      <c r="C736" s="275"/>
      <c r="D736" s="242" t="s">
        <v>201</v>
      </c>
      <c r="E736" s="276" t="s">
        <v>1</v>
      </c>
      <c r="F736" s="277" t="s">
        <v>868</v>
      </c>
      <c r="G736" s="275"/>
      <c r="H736" s="276" t="s">
        <v>1</v>
      </c>
      <c r="I736" s="278"/>
      <c r="J736" s="275"/>
      <c r="K736" s="275"/>
      <c r="L736" s="279"/>
      <c r="M736" s="280"/>
      <c r="N736" s="281"/>
      <c r="O736" s="281"/>
      <c r="P736" s="281"/>
      <c r="Q736" s="281"/>
      <c r="R736" s="281"/>
      <c r="S736" s="281"/>
      <c r="T736" s="282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83" t="s">
        <v>201</v>
      </c>
      <c r="AU736" s="283" t="s">
        <v>85</v>
      </c>
      <c r="AV736" s="16" t="s">
        <v>83</v>
      </c>
      <c r="AW736" s="16" t="s">
        <v>32</v>
      </c>
      <c r="AX736" s="16" t="s">
        <v>75</v>
      </c>
      <c r="AY736" s="283" t="s">
        <v>192</v>
      </c>
    </row>
    <row r="737" s="13" customFormat="1">
      <c r="A737" s="13"/>
      <c r="B737" s="240"/>
      <c r="C737" s="241"/>
      <c r="D737" s="242" t="s">
        <v>201</v>
      </c>
      <c r="E737" s="243" t="s">
        <v>1</v>
      </c>
      <c r="F737" s="244" t="s">
        <v>869</v>
      </c>
      <c r="G737" s="241"/>
      <c r="H737" s="245">
        <v>5.7999999999999998</v>
      </c>
      <c r="I737" s="246"/>
      <c r="J737" s="241"/>
      <c r="K737" s="241"/>
      <c r="L737" s="247"/>
      <c r="M737" s="248"/>
      <c r="N737" s="249"/>
      <c r="O737" s="249"/>
      <c r="P737" s="249"/>
      <c r="Q737" s="249"/>
      <c r="R737" s="249"/>
      <c r="S737" s="249"/>
      <c r="T737" s="25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1" t="s">
        <v>201</v>
      </c>
      <c r="AU737" s="251" t="s">
        <v>85</v>
      </c>
      <c r="AV737" s="13" t="s">
        <v>85</v>
      </c>
      <c r="AW737" s="13" t="s">
        <v>32</v>
      </c>
      <c r="AX737" s="13" t="s">
        <v>75</v>
      </c>
      <c r="AY737" s="251" t="s">
        <v>192</v>
      </c>
    </row>
    <row r="738" s="13" customFormat="1">
      <c r="A738" s="13"/>
      <c r="B738" s="240"/>
      <c r="C738" s="241"/>
      <c r="D738" s="242" t="s">
        <v>201</v>
      </c>
      <c r="E738" s="243" t="s">
        <v>1</v>
      </c>
      <c r="F738" s="244" t="s">
        <v>870</v>
      </c>
      <c r="G738" s="241"/>
      <c r="H738" s="245">
        <v>5.2999999999999998</v>
      </c>
      <c r="I738" s="246"/>
      <c r="J738" s="241"/>
      <c r="K738" s="241"/>
      <c r="L738" s="247"/>
      <c r="M738" s="248"/>
      <c r="N738" s="249"/>
      <c r="O738" s="249"/>
      <c r="P738" s="249"/>
      <c r="Q738" s="249"/>
      <c r="R738" s="249"/>
      <c r="S738" s="249"/>
      <c r="T738" s="25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1" t="s">
        <v>201</v>
      </c>
      <c r="AU738" s="251" t="s">
        <v>85</v>
      </c>
      <c r="AV738" s="13" t="s">
        <v>85</v>
      </c>
      <c r="AW738" s="13" t="s">
        <v>32</v>
      </c>
      <c r="AX738" s="13" t="s">
        <v>75</v>
      </c>
      <c r="AY738" s="251" t="s">
        <v>192</v>
      </c>
    </row>
    <row r="739" s="13" customFormat="1">
      <c r="A739" s="13"/>
      <c r="B739" s="240"/>
      <c r="C739" s="241"/>
      <c r="D739" s="242" t="s">
        <v>201</v>
      </c>
      <c r="E739" s="243" t="s">
        <v>1</v>
      </c>
      <c r="F739" s="244" t="s">
        <v>871</v>
      </c>
      <c r="G739" s="241"/>
      <c r="H739" s="245">
        <v>5.2999999999999998</v>
      </c>
      <c r="I739" s="246"/>
      <c r="J739" s="241"/>
      <c r="K739" s="241"/>
      <c r="L739" s="247"/>
      <c r="M739" s="248"/>
      <c r="N739" s="249"/>
      <c r="O739" s="249"/>
      <c r="P739" s="249"/>
      <c r="Q739" s="249"/>
      <c r="R739" s="249"/>
      <c r="S739" s="249"/>
      <c r="T739" s="25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1" t="s">
        <v>201</v>
      </c>
      <c r="AU739" s="251" t="s">
        <v>85</v>
      </c>
      <c r="AV739" s="13" t="s">
        <v>85</v>
      </c>
      <c r="AW739" s="13" t="s">
        <v>32</v>
      </c>
      <c r="AX739" s="13" t="s">
        <v>75</v>
      </c>
      <c r="AY739" s="251" t="s">
        <v>192</v>
      </c>
    </row>
    <row r="740" s="13" customFormat="1">
      <c r="A740" s="13"/>
      <c r="B740" s="240"/>
      <c r="C740" s="241"/>
      <c r="D740" s="242" t="s">
        <v>201</v>
      </c>
      <c r="E740" s="243" t="s">
        <v>1</v>
      </c>
      <c r="F740" s="244" t="s">
        <v>872</v>
      </c>
      <c r="G740" s="241"/>
      <c r="H740" s="245">
        <v>5.9000000000000004</v>
      </c>
      <c r="I740" s="246"/>
      <c r="J740" s="241"/>
      <c r="K740" s="241"/>
      <c r="L740" s="247"/>
      <c r="M740" s="248"/>
      <c r="N740" s="249"/>
      <c r="O740" s="249"/>
      <c r="P740" s="249"/>
      <c r="Q740" s="249"/>
      <c r="R740" s="249"/>
      <c r="S740" s="249"/>
      <c r="T740" s="25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1" t="s">
        <v>201</v>
      </c>
      <c r="AU740" s="251" t="s">
        <v>85</v>
      </c>
      <c r="AV740" s="13" t="s">
        <v>85</v>
      </c>
      <c r="AW740" s="13" t="s">
        <v>32</v>
      </c>
      <c r="AX740" s="13" t="s">
        <v>75</v>
      </c>
      <c r="AY740" s="251" t="s">
        <v>192</v>
      </c>
    </row>
    <row r="741" s="13" customFormat="1">
      <c r="A741" s="13"/>
      <c r="B741" s="240"/>
      <c r="C741" s="241"/>
      <c r="D741" s="242" t="s">
        <v>201</v>
      </c>
      <c r="E741" s="243" t="s">
        <v>1</v>
      </c>
      <c r="F741" s="244" t="s">
        <v>873</v>
      </c>
      <c r="G741" s="241"/>
      <c r="H741" s="245">
        <v>5.0999999999999996</v>
      </c>
      <c r="I741" s="246"/>
      <c r="J741" s="241"/>
      <c r="K741" s="241"/>
      <c r="L741" s="247"/>
      <c r="M741" s="248"/>
      <c r="N741" s="249"/>
      <c r="O741" s="249"/>
      <c r="P741" s="249"/>
      <c r="Q741" s="249"/>
      <c r="R741" s="249"/>
      <c r="S741" s="249"/>
      <c r="T741" s="25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1" t="s">
        <v>201</v>
      </c>
      <c r="AU741" s="251" t="s">
        <v>85</v>
      </c>
      <c r="AV741" s="13" t="s">
        <v>85</v>
      </c>
      <c r="AW741" s="13" t="s">
        <v>32</v>
      </c>
      <c r="AX741" s="13" t="s">
        <v>75</v>
      </c>
      <c r="AY741" s="251" t="s">
        <v>192</v>
      </c>
    </row>
    <row r="742" s="13" customFormat="1">
      <c r="A742" s="13"/>
      <c r="B742" s="240"/>
      <c r="C742" s="241"/>
      <c r="D742" s="242" t="s">
        <v>201</v>
      </c>
      <c r="E742" s="243" t="s">
        <v>1</v>
      </c>
      <c r="F742" s="244" t="s">
        <v>874</v>
      </c>
      <c r="G742" s="241"/>
      <c r="H742" s="245">
        <v>6.0999999999999996</v>
      </c>
      <c r="I742" s="246"/>
      <c r="J742" s="241"/>
      <c r="K742" s="241"/>
      <c r="L742" s="247"/>
      <c r="M742" s="248"/>
      <c r="N742" s="249"/>
      <c r="O742" s="249"/>
      <c r="P742" s="249"/>
      <c r="Q742" s="249"/>
      <c r="R742" s="249"/>
      <c r="S742" s="249"/>
      <c r="T742" s="25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1" t="s">
        <v>201</v>
      </c>
      <c r="AU742" s="251" t="s">
        <v>85</v>
      </c>
      <c r="AV742" s="13" t="s">
        <v>85</v>
      </c>
      <c r="AW742" s="13" t="s">
        <v>32</v>
      </c>
      <c r="AX742" s="13" t="s">
        <v>75</v>
      </c>
      <c r="AY742" s="251" t="s">
        <v>192</v>
      </c>
    </row>
    <row r="743" s="15" customFormat="1">
      <c r="A743" s="15"/>
      <c r="B743" s="263"/>
      <c r="C743" s="264"/>
      <c r="D743" s="242" t="s">
        <v>201</v>
      </c>
      <c r="E743" s="265" t="s">
        <v>1</v>
      </c>
      <c r="F743" s="266" t="s">
        <v>211</v>
      </c>
      <c r="G743" s="264"/>
      <c r="H743" s="267">
        <v>33.5</v>
      </c>
      <c r="I743" s="268"/>
      <c r="J743" s="264"/>
      <c r="K743" s="264"/>
      <c r="L743" s="269"/>
      <c r="M743" s="270"/>
      <c r="N743" s="271"/>
      <c r="O743" s="271"/>
      <c r="P743" s="271"/>
      <c r="Q743" s="271"/>
      <c r="R743" s="271"/>
      <c r="S743" s="271"/>
      <c r="T743" s="272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3" t="s">
        <v>201</v>
      </c>
      <c r="AU743" s="273" t="s">
        <v>85</v>
      </c>
      <c r="AV743" s="15" t="s">
        <v>212</v>
      </c>
      <c r="AW743" s="15" t="s">
        <v>32</v>
      </c>
      <c r="AX743" s="15" t="s">
        <v>75</v>
      </c>
      <c r="AY743" s="273" t="s">
        <v>192</v>
      </c>
    </row>
    <row r="744" s="14" customFormat="1">
      <c r="A744" s="14"/>
      <c r="B744" s="252"/>
      <c r="C744" s="253"/>
      <c r="D744" s="242" t="s">
        <v>201</v>
      </c>
      <c r="E744" s="254" t="s">
        <v>1</v>
      </c>
      <c r="F744" s="255" t="s">
        <v>204</v>
      </c>
      <c r="G744" s="253"/>
      <c r="H744" s="256">
        <v>146.90000000000001</v>
      </c>
      <c r="I744" s="257"/>
      <c r="J744" s="253"/>
      <c r="K744" s="253"/>
      <c r="L744" s="258"/>
      <c r="M744" s="259"/>
      <c r="N744" s="260"/>
      <c r="O744" s="260"/>
      <c r="P744" s="260"/>
      <c r="Q744" s="260"/>
      <c r="R744" s="260"/>
      <c r="S744" s="260"/>
      <c r="T744" s="26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2" t="s">
        <v>201</v>
      </c>
      <c r="AU744" s="262" t="s">
        <v>85</v>
      </c>
      <c r="AV744" s="14" t="s">
        <v>199</v>
      </c>
      <c r="AW744" s="14" t="s">
        <v>32</v>
      </c>
      <c r="AX744" s="14" t="s">
        <v>75</v>
      </c>
      <c r="AY744" s="262" t="s">
        <v>192</v>
      </c>
    </row>
    <row r="745" s="13" customFormat="1">
      <c r="A745" s="13"/>
      <c r="B745" s="240"/>
      <c r="C745" s="241"/>
      <c r="D745" s="242" t="s">
        <v>201</v>
      </c>
      <c r="E745" s="243" t="s">
        <v>1</v>
      </c>
      <c r="F745" s="244" t="s">
        <v>875</v>
      </c>
      <c r="G745" s="241"/>
      <c r="H745" s="245">
        <v>32.317999999999998</v>
      </c>
      <c r="I745" s="246"/>
      <c r="J745" s="241"/>
      <c r="K745" s="241"/>
      <c r="L745" s="247"/>
      <c r="M745" s="248"/>
      <c r="N745" s="249"/>
      <c r="O745" s="249"/>
      <c r="P745" s="249"/>
      <c r="Q745" s="249"/>
      <c r="R745" s="249"/>
      <c r="S745" s="249"/>
      <c r="T745" s="25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1" t="s">
        <v>201</v>
      </c>
      <c r="AU745" s="251" t="s">
        <v>85</v>
      </c>
      <c r="AV745" s="13" t="s">
        <v>85</v>
      </c>
      <c r="AW745" s="13" t="s">
        <v>32</v>
      </c>
      <c r="AX745" s="13" t="s">
        <v>83</v>
      </c>
      <c r="AY745" s="251" t="s">
        <v>192</v>
      </c>
    </row>
    <row r="746" s="2" customFormat="1" ht="33" customHeight="1">
      <c r="A746" s="39"/>
      <c r="B746" s="40"/>
      <c r="C746" s="227" t="s">
        <v>876</v>
      </c>
      <c r="D746" s="227" t="s">
        <v>194</v>
      </c>
      <c r="E746" s="228" t="s">
        <v>877</v>
      </c>
      <c r="F746" s="229" t="s">
        <v>878</v>
      </c>
      <c r="G746" s="230" t="s">
        <v>282</v>
      </c>
      <c r="H746" s="231">
        <v>185.24500000000001</v>
      </c>
      <c r="I746" s="232"/>
      <c r="J746" s="233">
        <f>ROUND(I746*H746,2)</f>
        <v>0</v>
      </c>
      <c r="K746" s="229" t="s">
        <v>301</v>
      </c>
      <c r="L746" s="45"/>
      <c r="M746" s="234" t="s">
        <v>1</v>
      </c>
      <c r="N746" s="235" t="s">
        <v>40</v>
      </c>
      <c r="O746" s="92"/>
      <c r="P746" s="236">
        <f>O746*H746</f>
        <v>0</v>
      </c>
      <c r="Q746" s="236">
        <v>0</v>
      </c>
      <c r="R746" s="236">
        <f>Q746*H746</f>
        <v>0</v>
      </c>
      <c r="S746" s="236">
        <v>0</v>
      </c>
      <c r="T746" s="237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8" t="s">
        <v>199</v>
      </c>
      <c r="AT746" s="238" t="s">
        <v>194</v>
      </c>
      <c r="AU746" s="238" t="s">
        <v>85</v>
      </c>
      <c r="AY746" s="18" t="s">
        <v>192</v>
      </c>
      <c r="BE746" s="239">
        <f>IF(N746="základní",J746,0)</f>
        <v>0</v>
      </c>
      <c r="BF746" s="239">
        <f>IF(N746="snížená",J746,0)</f>
        <v>0</v>
      </c>
      <c r="BG746" s="239">
        <f>IF(N746="zákl. přenesená",J746,0)</f>
        <v>0</v>
      </c>
      <c r="BH746" s="239">
        <f>IF(N746="sníž. přenesená",J746,0)</f>
        <v>0</v>
      </c>
      <c r="BI746" s="239">
        <f>IF(N746="nulová",J746,0)</f>
        <v>0</v>
      </c>
      <c r="BJ746" s="18" t="s">
        <v>83</v>
      </c>
      <c r="BK746" s="239">
        <f>ROUND(I746*H746,2)</f>
        <v>0</v>
      </c>
      <c r="BL746" s="18" t="s">
        <v>199</v>
      </c>
      <c r="BM746" s="238" t="s">
        <v>879</v>
      </c>
    </row>
    <row r="747" s="13" customFormat="1">
      <c r="A747" s="13"/>
      <c r="B747" s="240"/>
      <c r="C747" s="241"/>
      <c r="D747" s="242" t="s">
        <v>201</v>
      </c>
      <c r="E747" s="243" t="s">
        <v>1</v>
      </c>
      <c r="F747" s="244" t="s">
        <v>880</v>
      </c>
      <c r="G747" s="241"/>
      <c r="H747" s="245">
        <v>38.344999999999999</v>
      </c>
      <c r="I747" s="246"/>
      <c r="J747" s="241"/>
      <c r="K747" s="241"/>
      <c r="L747" s="247"/>
      <c r="M747" s="248"/>
      <c r="N747" s="249"/>
      <c r="O747" s="249"/>
      <c r="P747" s="249"/>
      <c r="Q747" s="249"/>
      <c r="R747" s="249"/>
      <c r="S747" s="249"/>
      <c r="T747" s="25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1" t="s">
        <v>201</v>
      </c>
      <c r="AU747" s="251" t="s">
        <v>85</v>
      </c>
      <c r="AV747" s="13" t="s">
        <v>85</v>
      </c>
      <c r="AW747" s="13" t="s">
        <v>32</v>
      </c>
      <c r="AX747" s="13" t="s">
        <v>75</v>
      </c>
      <c r="AY747" s="251" t="s">
        <v>192</v>
      </c>
    </row>
    <row r="748" s="16" customFormat="1">
      <c r="A748" s="16"/>
      <c r="B748" s="274"/>
      <c r="C748" s="275"/>
      <c r="D748" s="242" t="s">
        <v>201</v>
      </c>
      <c r="E748" s="276" t="s">
        <v>1</v>
      </c>
      <c r="F748" s="277" t="s">
        <v>881</v>
      </c>
      <c r="G748" s="275"/>
      <c r="H748" s="276" t="s">
        <v>1</v>
      </c>
      <c r="I748" s="278"/>
      <c r="J748" s="275"/>
      <c r="K748" s="275"/>
      <c r="L748" s="279"/>
      <c r="M748" s="280"/>
      <c r="N748" s="281"/>
      <c r="O748" s="281"/>
      <c r="P748" s="281"/>
      <c r="Q748" s="281"/>
      <c r="R748" s="281"/>
      <c r="S748" s="281"/>
      <c r="T748" s="282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83" t="s">
        <v>201</v>
      </c>
      <c r="AU748" s="283" t="s">
        <v>85</v>
      </c>
      <c r="AV748" s="16" t="s">
        <v>83</v>
      </c>
      <c r="AW748" s="16" t="s">
        <v>32</v>
      </c>
      <c r="AX748" s="16" t="s">
        <v>75</v>
      </c>
      <c r="AY748" s="283" t="s">
        <v>192</v>
      </c>
    </row>
    <row r="749" s="16" customFormat="1">
      <c r="A749" s="16"/>
      <c r="B749" s="274"/>
      <c r="C749" s="275"/>
      <c r="D749" s="242" t="s">
        <v>201</v>
      </c>
      <c r="E749" s="276" t="s">
        <v>1</v>
      </c>
      <c r="F749" s="277" t="s">
        <v>852</v>
      </c>
      <c r="G749" s="275"/>
      <c r="H749" s="276" t="s">
        <v>1</v>
      </c>
      <c r="I749" s="278"/>
      <c r="J749" s="275"/>
      <c r="K749" s="275"/>
      <c r="L749" s="279"/>
      <c r="M749" s="280"/>
      <c r="N749" s="281"/>
      <c r="O749" s="281"/>
      <c r="P749" s="281"/>
      <c r="Q749" s="281"/>
      <c r="R749" s="281"/>
      <c r="S749" s="281"/>
      <c r="T749" s="282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283" t="s">
        <v>201</v>
      </c>
      <c r="AU749" s="283" t="s">
        <v>85</v>
      </c>
      <c r="AV749" s="16" t="s">
        <v>83</v>
      </c>
      <c r="AW749" s="16" t="s">
        <v>32</v>
      </c>
      <c r="AX749" s="16" t="s">
        <v>75</v>
      </c>
      <c r="AY749" s="283" t="s">
        <v>192</v>
      </c>
    </row>
    <row r="750" s="13" customFormat="1">
      <c r="A750" s="13"/>
      <c r="B750" s="240"/>
      <c r="C750" s="241"/>
      <c r="D750" s="242" t="s">
        <v>201</v>
      </c>
      <c r="E750" s="243" t="s">
        <v>1</v>
      </c>
      <c r="F750" s="244" t="s">
        <v>853</v>
      </c>
      <c r="G750" s="241"/>
      <c r="H750" s="245">
        <v>6.5</v>
      </c>
      <c r="I750" s="246"/>
      <c r="J750" s="241"/>
      <c r="K750" s="241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201</v>
      </c>
      <c r="AU750" s="251" t="s">
        <v>85</v>
      </c>
      <c r="AV750" s="13" t="s">
        <v>85</v>
      </c>
      <c r="AW750" s="13" t="s">
        <v>32</v>
      </c>
      <c r="AX750" s="13" t="s">
        <v>75</v>
      </c>
      <c r="AY750" s="251" t="s">
        <v>192</v>
      </c>
    </row>
    <row r="751" s="13" customFormat="1">
      <c r="A751" s="13"/>
      <c r="B751" s="240"/>
      <c r="C751" s="241"/>
      <c r="D751" s="242" t="s">
        <v>201</v>
      </c>
      <c r="E751" s="243" t="s">
        <v>1</v>
      </c>
      <c r="F751" s="244" t="s">
        <v>854</v>
      </c>
      <c r="G751" s="241"/>
      <c r="H751" s="245">
        <v>5.2000000000000002</v>
      </c>
      <c r="I751" s="246"/>
      <c r="J751" s="241"/>
      <c r="K751" s="241"/>
      <c r="L751" s="247"/>
      <c r="M751" s="248"/>
      <c r="N751" s="249"/>
      <c r="O751" s="249"/>
      <c r="P751" s="249"/>
      <c r="Q751" s="249"/>
      <c r="R751" s="249"/>
      <c r="S751" s="249"/>
      <c r="T751" s="25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1" t="s">
        <v>201</v>
      </c>
      <c r="AU751" s="251" t="s">
        <v>85</v>
      </c>
      <c r="AV751" s="13" t="s">
        <v>85</v>
      </c>
      <c r="AW751" s="13" t="s">
        <v>32</v>
      </c>
      <c r="AX751" s="13" t="s">
        <v>75</v>
      </c>
      <c r="AY751" s="251" t="s">
        <v>192</v>
      </c>
    </row>
    <row r="752" s="13" customFormat="1">
      <c r="A752" s="13"/>
      <c r="B752" s="240"/>
      <c r="C752" s="241"/>
      <c r="D752" s="242" t="s">
        <v>201</v>
      </c>
      <c r="E752" s="243" t="s">
        <v>1</v>
      </c>
      <c r="F752" s="244" t="s">
        <v>855</v>
      </c>
      <c r="G752" s="241"/>
      <c r="H752" s="245">
        <v>6.4000000000000004</v>
      </c>
      <c r="I752" s="246"/>
      <c r="J752" s="241"/>
      <c r="K752" s="241"/>
      <c r="L752" s="247"/>
      <c r="M752" s="248"/>
      <c r="N752" s="249"/>
      <c r="O752" s="249"/>
      <c r="P752" s="249"/>
      <c r="Q752" s="249"/>
      <c r="R752" s="249"/>
      <c r="S752" s="249"/>
      <c r="T752" s="25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1" t="s">
        <v>201</v>
      </c>
      <c r="AU752" s="251" t="s">
        <v>85</v>
      </c>
      <c r="AV752" s="13" t="s">
        <v>85</v>
      </c>
      <c r="AW752" s="13" t="s">
        <v>32</v>
      </c>
      <c r="AX752" s="13" t="s">
        <v>75</v>
      </c>
      <c r="AY752" s="251" t="s">
        <v>192</v>
      </c>
    </row>
    <row r="753" s="13" customFormat="1">
      <c r="A753" s="13"/>
      <c r="B753" s="240"/>
      <c r="C753" s="241"/>
      <c r="D753" s="242" t="s">
        <v>201</v>
      </c>
      <c r="E753" s="243" t="s">
        <v>1</v>
      </c>
      <c r="F753" s="244" t="s">
        <v>856</v>
      </c>
      <c r="G753" s="241"/>
      <c r="H753" s="245">
        <v>6.2000000000000002</v>
      </c>
      <c r="I753" s="246"/>
      <c r="J753" s="241"/>
      <c r="K753" s="241"/>
      <c r="L753" s="247"/>
      <c r="M753" s="248"/>
      <c r="N753" s="249"/>
      <c r="O753" s="249"/>
      <c r="P753" s="249"/>
      <c r="Q753" s="249"/>
      <c r="R753" s="249"/>
      <c r="S753" s="249"/>
      <c r="T753" s="25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1" t="s">
        <v>201</v>
      </c>
      <c r="AU753" s="251" t="s">
        <v>85</v>
      </c>
      <c r="AV753" s="13" t="s">
        <v>85</v>
      </c>
      <c r="AW753" s="13" t="s">
        <v>32</v>
      </c>
      <c r="AX753" s="13" t="s">
        <v>75</v>
      </c>
      <c r="AY753" s="251" t="s">
        <v>192</v>
      </c>
    </row>
    <row r="754" s="13" customFormat="1">
      <c r="A754" s="13"/>
      <c r="B754" s="240"/>
      <c r="C754" s="241"/>
      <c r="D754" s="242" t="s">
        <v>201</v>
      </c>
      <c r="E754" s="243" t="s">
        <v>1</v>
      </c>
      <c r="F754" s="244" t="s">
        <v>857</v>
      </c>
      <c r="G754" s="241"/>
      <c r="H754" s="245">
        <v>6.2000000000000002</v>
      </c>
      <c r="I754" s="246"/>
      <c r="J754" s="241"/>
      <c r="K754" s="241"/>
      <c r="L754" s="247"/>
      <c r="M754" s="248"/>
      <c r="N754" s="249"/>
      <c r="O754" s="249"/>
      <c r="P754" s="249"/>
      <c r="Q754" s="249"/>
      <c r="R754" s="249"/>
      <c r="S754" s="249"/>
      <c r="T754" s="25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1" t="s">
        <v>201</v>
      </c>
      <c r="AU754" s="251" t="s">
        <v>85</v>
      </c>
      <c r="AV754" s="13" t="s">
        <v>85</v>
      </c>
      <c r="AW754" s="13" t="s">
        <v>32</v>
      </c>
      <c r="AX754" s="13" t="s">
        <v>75</v>
      </c>
      <c r="AY754" s="251" t="s">
        <v>192</v>
      </c>
    </row>
    <row r="755" s="13" customFormat="1">
      <c r="A755" s="13"/>
      <c r="B755" s="240"/>
      <c r="C755" s="241"/>
      <c r="D755" s="242" t="s">
        <v>201</v>
      </c>
      <c r="E755" s="243" t="s">
        <v>1</v>
      </c>
      <c r="F755" s="244" t="s">
        <v>858</v>
      </c>
      <c r="G755" s="241"/>
      <c r="H755" s="245">
        <v>6.2000000000000002</v>
      </c>
      <c r="I755" s="246"/>
      <c r="J755" s="241"/>
      <c r="K755" s="241"/>
      <c r="L755" s="247"/>
      <c r="M755" s="248"/>
      <c r="N755" s="249"/>
      <c r="O755" s="249"/>
      <c r="P755" s="249"/>
      <c r="Q755" s="249"/>
      <c r="R755" s="249"/>
      <c r="S755" s="249"/>
      <c r="T755" s="25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1" t="s">
        <v>201</v>
      </c>
      <c r="AU755" s="251" t="s">
        <v>85</v>
      </c>
      <c r="AV755" s="13" t="s">
        <v>85</v>
      </c>
      <c r="AW755" s="13" t="s">
        <v>32</v>
      </c>
      <c r="AX755" s="13" t="s">
        <v>75</v>
      </c>
      <c r="AY755" s="251" t="s">
        <v>192</v>
      </c>
    </row>
    <row r="756" s="13" customFormat="1">
      <c r="A756" s="13"/>
      <c r="B756" s="240"/>
      <c r="C756" s="241"/>
      <c r="D756" s="242" t="s">
        <v>201</v>
      </c>
      <c r="E756" s="243" t="s">
        <v>1</v>
      </c>
      <c r="F756" s="244" t="s">
        <v>859</v>
      </c>
      <c r="G756" s="241"/>
      <c r="H756" s="245">
        <v>8.8000000000000007</v>
      </c>
      <c r="I756" s="246"/>
      <c r="J756" s="241"/>
      <c r="K756" s="241"/>
      <c r="L756" s="247"/>
      <c r="M756" s="248"/>
      <c r="N756" s="249"/>
      <c r="O756" s="249"/>
      <c r="P756" s="249"/>
      <c r="Q756" s="249"/>
      <c r="R756" s="249"/>
      <c r="S756" s="249"/>
      <c r="T756" s="25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1" t="s">
        <v>201</v>
      </c>
      <c r="AU756" s="251" t="s">
        <v>85</v>
      </c>
      <c r="AV756" s="13" t="s">
        <v>85</v>
      </c>
      <c r="AW756" s="13" t="s">
        <v>32</v>
      </c>
      <c r="AX756" s="13" t="s">
        <v>75</v>
      </c>
      <c r="AY756" s="251" t="s">
        <v>192</v>
      </c>
    </row>
    <row r="757" s="13" customFormat="1">
      <c r="A757" s="13"/>
      <c r="B757" s="240"/>
      <c r="C757" s="241"/>
      <c r="D757" s="242" t="s">
        <v>201</v>
      </c>
      <c r="E757" s="243" t="s">
        <v>1</v>
      </c>
      <c r="F757" s="244" t="s">
        <v>860</v>
      </c>
      <c r="G757" s="241"/>
      <c r="H757" s="245">
        <v>8.8000000000000007</v>
      </c>
      <c r="I757" s="246"/>
      <c r="J757" s="241"/>
      <c r="K757" s="241"/>
      <c r="L757" s="247"/>
      <c r="M757" s="248"/>
      <c r="N757" s="249"/>
      <c r="O757" s="249"/>
      <c r="P757" s="249"/>
      <c r="Q757" s="249"/>
      <c r="R757" s="249"/>
      <c r="S757" s="249"/>
      <c r="T757" s="25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1" t="s">
        <v>201</v>
      </c>
      <c r="AU757" s="251" t="s">
        <v>85</v>
      </c>
      <c r="AV757" s="13" t="s">
        <v>85</v>
      </c>
      <c r="AW757" s="13" t="s">
        <v>32</v>
      </c>
      <c r="AX757" s="13" t="s">
        <v>75</v>
      </c>
      <c r="AY757" s="251" t="s">
        <v>192</v>
      </c>
    </row>
    <row r="758" s="13" customFormat="1">
      <c r="A758" s="13"/>
      <c r="B758" s="240"/>
      <c r="C758" s="241"/>
      <c r="D758" s="242" t="s">
        <v>201</v>
      </c>
      <c r="E758" s="243" t="s">
        <v>1</v>
      </c>
      <c r="F758" s="244" t="s">
        <v>861</v>
      </c>
      <c r="G758" s="241"/>
      <c r="H758" s="245">
        <v>8.8000000000000007</v>
      </c>
      <c r="I758" s="246"/>
      <c r="J758" s="241"/>
      <c r="K758" s="241"/>
      <c r="L758" s="247"/>
      <c r="M758" s="248"/>
      <c r="N758" s="249"/>
      <c r="O758" s="249"/>
      <c r="P758" s="249"/>
      <c r="Q758" s="249"/>
      <c r="R758" s="249"/>
      <c r="S758" s="249"/>
      <c r="T758" s="25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1" t="s">
        <v>201</v>
      </c>
      <c r="AU758" s="251" t="s">
        <v>85</v>
      </c>
      <c r="AV758" s="13" t="s">
        <v>85</v>
      </c>
      <c r="AW758" s="13" t="s">
        <v>32</v>
      </c>
      <c r="AX758" s="13" t="s">
        <v>75</v>
      </c>
      <c r="AY758" s="251" t="s">
        <v>192</v>
      </c>
    </row>
    <row r="759" s="13" customFormat="1">
      <c r="A759" s="13"/>
      <c r="B759" s="240"/>
      <c r="C759" s="241"/>
      <c r="D759" s="242" t="s">
        <v>201</v>
      </c>
      <c r="E759" s="243" t="s">
        <v>1</v>
      </c>
      <c r="F759" s="244" t="s">
        <v>862</v>
      </c>
      <c r="G759" s="241"/>
      <c r="H759" s="245">
        <v>8.8000000000000007</v>
      </c>
      <c r="I759" s="246"/>
      <c r="J759" s="241"/>
      <c r="K759" s="241"/>
      <c r="L759" s="247"/>
      <c r="M759" s="248"/>
      <c r="N759" s="249"/>
      <c r="O759" s="249"/>
      <c r="P759" s="249"/>
      <c r="Q759" s="249"/>
      <c r="R759" s="249"/>
      <c r="S759" s="249"/>
      <c r="T759" s="25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1" t="s">
        <v>201</v>
      </c>
      <c r="AU759" s="251" t="s">
        <v>85</v>
      </c>
      <c r="AV759" s="13" t="s">
        <v>85</v>
      </c>
      <c r="AW759" s="13" t="s">
        <v>32</v>
      </c>
      <c r="AX759" s="13" t="s">
        <v>75</v>
      </c>
      <c r="AY759" s="251" t="s">
        <v>192</v>
      </c>
    </row>
    <row r="760" s="13" customFormat="1">
      <c r="A760" s="13"/>
      <c r="B760" s="240"/>
      <c r="C760" s="241"/>
      <c r="D760" s="242" t="s">
        <v>201</v>
      </c>
      <c r="E760" s="243" t="s">
        <v>1</v>
      </c>
      <c r="F760" s="244" t="s">
        <v>863</v>
      </c>
      <c r="G760" s="241"/>
      <c r="H760" s="245">
        <v>9.5999999999999996</v>
      </c>
      <c r="I760" s="246"/>
      <c r="J760" s="241"/>
      <c r="K760" s="241"/>
      <c r="L760" s="247"/>
      <c r="M760" s="248"/>
      <c r="N760" s="249"/>
      <c r="O760" s="249"/>
      <c r="P760" s="249"/>
      <c r="Q760" s="249"/>
      <c r="R760" s="249"/>
      <c r="S760" s="249"/>
      <c r="T760" s="25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1" t="s">
        <v>201</v>
      </c>
      <c r="AU760" s="251" t="s">
        <v>85</v>
      </c>
      <c r="AV760" s="13" t="s">
        <v>85</v>
      </c>
      <c r="AW760" s="13" t="s">
        <v>32</v>
      </c>
      <c r="AX760" s="13" t="s">
        <v>75</v>
      </c>
      <c r="AY760" s="251" t="s">
        <v>192</v>
      </c>
    </row>
    <row r="761" s="13" customFormat="1">
      <c r="A761" s="13"/>
      <c r="B761" s="240"/>
      <c r="C761" s="241"/>
      <c r="D761" s="242" t="s">
        <v>201</v>
      </c>
      <c r="E761" s="243" t="s">
        <v>1</v>
      </c>
      <c r="F761" s="244" t="s">
        <v>864</v>
      </c>
      <c r="G761" s="241"/>
      <c r="H761" s="245">
        <v>8.8000000000000007</v>
      </c>
      <c r="I761" s="246"/>
      <c r="J761" s="241"/>
      <c r="K761" s="241"/>
      <c r="L761" s="247"/>
      <c r="M761" s="248"/>
      <c r="N761" s="249"/>
      <c r="O761" s="249"/>
      <c r="P761" s="249"/>
      <c r="Q761" s="249"/>
      <c r="R761" s="249"/>
      <c r="S761" s="249"/>
      <c r="T761" s="25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1" t="s">
        <v>201</v>
      </c>
      <c r="AU761" s="251" t="s">
        <v>85</v>
      </c>
      <c r="AV761" s="13" t="s">
        <v>85</v>
      </c>
      <c r="AW761" s="13" t="s">
        <v>32</v>
      </c>
      <c r="AX761" s="13" t="s">
        <v>75</v>
      </c>
      <c r="AY761" s="251" t="s">
        <v>192</v>
      </c>
    </row>
    <row r="762" s="13" customFormat="1">
      <c r="A762" s="13"/>
      <c r="B762" s="240"/>
      <c r="C762" s="241"/>
      <c r="D762" s="242" t="s">
        <v>201</v>
      </c>
      <c r="E762" s="243" t="s">
        <v>1</v>
      </c>
      <c r="F762" s="244" t="s">
        <v>865</v>
      </c>
      <c r="G762" s="241"/>
      <c r="H762" s="245">
        <v>8.8000000000000007</v>
      </c>
      <c r="I762" s="246"/>
      <c r="J762" s="241"/>
      <c r="K762" s="241"/>
      <c r="L762" s="247"/>
      <c r="M762" s="248"/>
      <c r="N762" s="249"/>
      <c r="O762" s="249"/>
      <c r="P762" s="249"/>
      <c r="Q762" s="249"/>
      <c r="R762" s="249"/>
      <c r="S762" s="249"/>
      <c r="T762" s="25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1" t="s">
        <v>201</v>
      </c>
      <c r="AU762" s="251" t="s">
        <v>85</v>
      </c>
      <c r="AV762" s="13" t="s">
        <v>85</v>
      </c>
      <c r="AW762" s="13" t="s">
        <v>32</v>
      </c>
      <c r="AX762" s="13" t="s">
        <v>75</v>
      </c>
      <c r="AY762" s="251" t="s">
        <v>192</v>
      </c>
    </row>
    <row r="763" s="13" customFormat="1">
      <c r="A763" s="13"/>
      <c r="B763" s="240"/>
      <c r="C763" s="241"/>
      <c r="D763" s="242" t="s">
        <v>201</v>
      </c>
      <c r="E763" s="243" t="s">
        <v>1</v>
      </c>
      <c r="F763" s="244" t="s">
        <v>866</v>
      </c>
      <c r="G763" s="241"/>
      <c r="H763" s="245">
        <v>5.5</v>
      </c>
      <c r="I763" s="246"/>
      <c r="J763" s="241"/>
      <c r="K763" s="241"/>
      <c r="L763" s="247"/>
      <c r="M763" s="248"/>
      <c r="N763" s="249"/>
      <c r="O763" s="249"/>
      <c r="P763" s="249"/>
      <c r="Q763" s="249"/>
      <c r="R763" s="249"/>
      <c r="S763" s="249"/>
      <c r="T763" s="25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1" t="s">
        <v>201</v>
      </c>
      <c r="AU763" s="251" t="s">
        <v>85</v>
      </c>
      <c r="AV763" s="13" t="s">
        <v>85</v>
      </c>
      <c r="AW763" s="13" t="s">
        <v>32</v>
      </c>
      <c r="AX763" s="13" t="s">
        <v>75</v>
      </c>
      <c r="AY763" s="251" t="s">
        <v>192</v>
      </c>
    </row>
    <row r="764" s="13" customFormat="1">
      <c r="A764" s="13"/>
      <c r="B764" s="240"/>
      <c r="C764" s="241"/>
      <c r="D764" s="242" t="s">
        <v>201</v>
      </c>
      <c r="E764" s="243" t="s">
        <v>1</v>
      </c>
      <c r="F764" s="244" t="s">
        <v>867</v>
      </c>
      <c r="G764" s="241"/>
      <c r="H764" s="245">
        <v>8.8000000000000007</v>
      </c>
      <c r="I764" s="246"/>
      <c r="J764" s="241"/>
      <c r="K764" s="241"/>
      <c r="L764" s="247"/>
      <c r="M764" s="248"/>
      <c r="N764" s="249"/>
      <c r="O764" s="249"/>
      <c r="P764" s="249"/>
      <c r="Q764" s="249"/>
      <c r="R764" s="249"/>
      <c r="S764" s="249"/>
      <c r="T764" s="25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1" t="s">
        <v>201</v>
      </c>
      <c r="AU764" s="251" t="s">
        <v>85</v>
      </c>
      <c r="AV764" s="13" t="s">
        <v>85</v>
      </c>
      <c r="AW764" s="13" t="s">
        <v>32</v>
      </c>
      <c r="AX764" s="13" t="s">
        <v>75</v>
      </c>
      <c r="AY764" s="251" t="s">
        <v>192</v>
      </c>
    </row>
    <row r="765" s="15" customFormat="1">
      <c r="A765" s="15"/>
      <c r="B765" s="263"/>
      <c r="C765" s="264"/>
      <c r="D765" s="242" t="s">
        <v>201</v>
      </c>
      <c r="E765" s="265" t="s">
        <v>1</v>
      </c>
      <c r="F765" s="266" t="s">
        <v>211</v>
      </c>
      <c r="G765" s="264"/>
      <c r="H765" s="267">
        <v>151.74500000000001</v>
      </c>
      <c r="I765" s="268"/>
      <c r="J765" s="264"/>
      <c r="K765" s="264"/>
      <c r="L765" s="269"/>
      <c r="M765" s="270"/>
      <c r="N765" s="271"/>
      <c r="O765" s="271"/>
      <c r="P765" s="271"/>
      <c r="Q765" s="271"/>
      <c r="R765" s="271"/>
      <c r="S765" s="271"/>
      <c r="T765" s="27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3" t="s">
        <v>201</v>
      </c>
      <c r="AU765" s="273" t="s">
        <v>85</v>
      </c>
      <c r="AV765" s="15" t="s">
        <v>212</v>
      </c>
      <c r="AW765" s="15" t="s">
        <v>32</v>
      </c>
      <c r="AX765" s="15" t="s">
        <v>75</v>
      </c>
      <c r="AY765" s="273" t="s">
        <v>192</v>
      </c>
    </row>
    <row r="766" s="16" customFormat="1">
      <c r="A766" s="16"/>
      <c r="B766" s="274"/>
      <c r="C766" s="275"/>
      <c r="D766" s="242" t="s">
        <v>201</v>
      </c>
      <c r="E766" s="276" t="s">
        <v>1</v>
      </c>
      <c r="F766" s="277" t="s">
        <v>868</v>
      </c>
      <c r="G766" s="275"/>
      <c r="H766" s="276" t="s">
        <v>1</v>
      </c>
      <c r="I766" s="278"/>
      <c r="J766" s="275"/>
      <c r="K766" s="275"/>
      <c r="L766" s="279"/>
      <c r="M766" s="280"/>
      <c r="N766" s="281"/>
      <c r="O766" s="281"/>
      <c r="P766" s="281"/>
      <c r="Q766" s="281"/>
      <c r="R766" s="281"/>
      <c r="S766" s="281"/>
      <c r="T766" s="282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283" t="s">
        <v>201</v>
      </c>
      <c r="AU766" s="283" t="s">
        <v>85</v>
      </c>
      <c r="AV766" s="16" t="s">
        <v>83</v>
      </c>
      <c r="AW766" s="16" t="s">
        <v>32</v>
      </c>
      <c r="AX766" s="16" t="s">
        <v>75</v>
      </c>
      <c r="AY766" s="283" t="s">
        <v>192</v>
      </c>
    </row>
    <row r="767" s="13" customFormat="1">
      <c r="A767" s="13"/>
      <c r="B767" s="240"/>
      <c r="C767" s="241"/>
      <c r="D767" s="242" t="s">
        <v>201</v>
      </c>
      <c r="E767" s="243" t="s">
        <v>1</v>
      </c>
      <c r="F767" s="244" t="s">
        <v>869</v>
      </c>
      <c r="G767" s="241"/>
      <c r="H767" s="245">
        <v>5.7999999999999998</v>
      </c>
      <c r="I767" s="246"/>
      <c r="J767" s="241"/>
      <c r="K767" s="241"/>
      <c r="L767" s="247"/>
      <c r="M767" s="248"/>
      <c r="N767" s="249"/>
      <c r="O767" s="249"/>
      <c r="P767" s="249"/>
      <c r="Q767" s="249"/>
      <c r="R767" s="249"/>
      <c r="S767" s="249"/>
      <c r="T767" s="25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1" t="s">
        <v>201</v>
      </c>
      <c r="AU767" s="251" t="s">
        <v>85</v>
      </c>
      <c r="AV767" s="13" t="s">
        <v>85</v>
      </c>
      <c r="AW767" s="13" t="s">
        <v>32</v>
      </c>
      <c r="AX767" s="13" t="s">
        <v>75</v>
      </c>
      <c r="AY767" s="251" t="s">
        <v>192</v>
      </c>
    </row>
    <row r="768" s="13" customFormat="1">
      <c r="A768" s="13"/>
      <c r="B768" s="240"/>
      <c r="C768" s="241"/>
      <c r="D768" s="242" t="s">
        <v>201</v>
      </c>
      <c r="E768" s="243" t="s">
        <v>1</v>
      </c>
      <c r="F768" s="244" t="s">
        <v>870</v>
      </c>
      <c r="G768" s="241"/>
      <c r="H768" s="245">
        <v>5.2999999999999998</v>
      </c>
      <c r="I768" s="246"/>
      <c r="J768" s="241"/>
      <c r="K768" s="241"/>
      <c r="L768" s="247"/>
      <c r="M768" s="248"/>
      <c r="N768" s="249"/>
      <c r="O768" s="249"/>
      <c r="P768" s="249"/>
      <c r="Q768" s="249"/>
      <c r="R768" s="249"/>
      <c r="S768" s="249"/>
      <c r="T768" s="25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1" t="s">
        <v>201</v>
      </c>
      <c r="AU768" s="251" t="s">
        <v>85</v>
      </c>
      <c r="AV768" s="13" t="s">
        <v>85</v>
      </c>
      <c r="AW768" s="13" t="s">
        <v>32</v>
      </c>
      <c r="AX768" s="13" t="s">
        <v>75</v>
      </c>
      <c r="AY768" s="251" t="s">
        <v>192</v>
      </c>
    </row>
    <row r="769" s="13" customFormat="1">
      <c r="A769" s="13"/>
      <c r="B769" s="240"/>
      <c r="C769" s="241"/>
      <c r="D769" s="242" t="s">
        <v>201</v>
      </c>
      <c r="E769" s="243" t="s">
        <v>1</v>
      </c>
      <c r="F769" s="244" t="s">
        <v>871</v>
      </c>
      <c r="G769" s="241"/>
      <c r="H769" s="245">
        <v>5.2999999999999998</v>
      </c>
      <c r="I769" s="246"/>
      <c r="J769" s="241"/>
      <c r="K769" s="241"/>
      <c r="L769" s="247"/>
      <c r="M769" s="248"/>
      <c r="N769" s="249"/>
      <c r="O769" s="249"/>
      <c r="P769" s="249"/>
      <c r="Q769" s="249"/>
      <c r="R769" s="249"/>
      <c r="S769" s="249"/>
      <c r="T769" s="25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1" t="s">
        <v>201</v>
      </c>
      <c r="AU769" s="251" t="s">
        <v>85</v>
      </c>
      <c r="AV769" s="13" t="s">
        <v>85</v>
      </c>
      <c r="AW769" s="13" t="s">
        <v>32</v>
      </c>
      <c r="AX769" s="13" t="s">
        <v>75</v>
      </c>
      <c r="AY769" s="251" t="s">
        <v>192</v>
      </c>
    </row>
    <row r="770" s="13" customFormat="1">
      <c r="A770" s="13"/>
      <c r="B770" s="240"/>
      <c r="C770" s="241"/>
      <c r="D770" s="242" t="s">
        <v>201</v>
      </c>
      <c r="E770" s="243" t="s">
        <v>1</v>
      </c>
      <c r="F770" s="244" t="s">
        <v>872</v>
      </c>
      <c r="G770" s="241"/>
      <c r="H770" s="245">
        <v>5.9000000000000004</v>
      </c>
      <c r="I770" s="246"/>
      <c r="J770" s="241"/>
      <c r="K770" s="241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201</v>
      </c>
      <c r="AU770" s="251" t="s">
        <v>85</v>
      </c>
      <c r="AV770" s="13" t="s">
        <v>85</v>
      </c>
      <c r="AW770" s="13" t="s">
        <v>32</v>
      </c>
      <c r="AX770" s="13" t="s">
        <v>75</v>
      </c>
      <c r="AY770" s="251" t="s">
        <v>192</v>
      </c>
    </row>
    <row r="771" s="13" customFormat="1">
      <c r="A771" s="13"/>
      <c r="B771" s="240"/>
      <c r="C771" s="241"/>
      <c r="D771" s="242" t="s">
        <v>201</v>
      </c>
      <c r="E771" s="243" t="s">
        <v>1</v>
      </c>
      <c r="F771" s="244" t="s">
        <v>873</v>
      </c>
      <c r="G771" s="241"/>
      <c r="H771" s="245">
        <v>5.0999999999999996</v>
      </c>
      <c r="I771" s="246"/>
      <c r="J771" s="241"/>
      <c r="K771" s="241"/>
      <c r="L771" s="247"/>
      <c r="M771" s="248"/>
      <c r="N771" s="249"/>
      <c r="O771" s="249"/>
      <c r="P771" s="249"/>
      <c r="Q771" s="249"/>
      <c r="R771" s="249"/>
      <c r="S771" s="249"/>
      <c r="T771" s="25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1" t="s">
        <v>201</v>
      </c>
      <c r="AU771" s="251" t="s">
        <v>85</v>
      </c>
      <c r="AV771" s="13" t="s">
        <v>85</v>
      </c>
      <c r="AW771" s="13" t="s">
        <v>32</v>
      </c>
      <c r="AX771" s="13" t="s">
        <v>75</v>
      </c>
      <c r="AY771" s="251" t="s">
        <v>192</v>
      </c>
    </row>
    <row r="772" s="13" customFormat="1">
      <c r="A772" s="13"/>
      <c r="B772" s="240"/>
      <c r="C772" s="241"/>
      <c r="D772" s="242" t="s">
        <v>201</v>
      </c>
      <c r="E772" s="243" t="s">
        <v>1</v>
      </c>
      <c r="F772" s="244" t="s">
        <v>874</v>
      </c>
      <c r="G772" s="241"/>
      <c r="H772" s="245">
        <v>6.0999999999999996</v>
      </c>
      <c r="I772" s="246"/>
      <c r="J772" s="241"/>
      <c r="K772" s="241"/>
      <c r="L772" s="247"/>
      <c r="M772" s="248"/>
      <c r="N772" s="249"/>
      <c r="O772" s="249"/>
      <c r="P772" s="249"/>
      <c r="Q772" s="249"/>
      <c r="R772" s="249"/>
      <c r="S772" s="249"/>
      <c r="T772" s="25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1" t="s">
        <v>201</v>
      </c>
      <c r="AU772" s="251" t="s">
        <v>85</v>
      </c>
      <c r="AV772" s="13" t="s">
        <v>85</v>
      </c>
      <c r="AW772" s="13" t="s">
        <v>32</v>
      </c>
      <c r="AX772" s="13" t="s">
        <v>75</v>
      </c>
      <c r="AY772" s="251" t="s">
        <v>192</v>
      </c>
    </row>
    <row r="773" s="15" customFormat="1">
      <c r="A773" s="15"/>
      <c r="B773" s="263"/>
      <c r="C773" s="264"/>
      <c r="D773" s="242" t="s">
        <v>201</v>
      </c>
      <c r="E773" s="265" t="s">
        <v>1</v>
      </c>
      <c r="F773" s="266" t="s">
        <v>211</v>
      </c>
      <c r="G773" s="264"/>
      <c r="H773" s="267">
        <v>33.5</v>
      </c>
      <c r="I773" s="268"/>
      <c r="J773" s="264"/>
      <c r="K773" s="264"/>
      <c r="L773" s="269"/>
      <c r="M773" s="270"/>
      <c r="N773" s="271"/>
      <c r="O773" s="271"/>
      <c r="P773" s="271"/>
      <c r="Q773" s="271"/>
      <c r="R773" s="271"/>
      <c r="S773" s="271"/>
      <c r="T773" s="272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3" t="s">
        <v>201</v>
      </c>
      <c r="AU773" s="273" t="s">
        <v>85</v>
      </c>
      <c r="AV773" s="15" t="s">
        <v>212</v>
      </c>
      <c r="AW773" s="15" t="s">
        <v>32</v>
      </c>
      <c r="AX773" s="15" t="s">
        <v>75</v>
      </c>
      <c r="AY773" s="273" t="s">
        <v>192</v>
      </c>
    </row>
    <row r="774" s="14" customFormat="1">
      <c r="A774" s="14"/>
      <c r="B774" s="252"/>
      <c r="C774" s="253"/>
      <c r="D774" s="242" t="s">
        <v>201</v>
      </c>
      <c r="E774" s="254" t="s">
        <v>1</v>
      </c>
      <c r="F774" s="255" t="s">
        <v>204</v>
      </c>
      <c r="G774" s="253"/>
      <c r="H774" s="256">
        <v>185.24500000000001</v>
      </c>
      <c r="I774" s="257"/>
      <c r="J774" s="253"/>
      <c r="K774" s="253"/>
      <c r="L774" s="258"/>
      <c r="M774" s="259"/>
      <c r="N774" s="260"/>
      <c r="O774" s="260"/>
      <c r="P774" s="260"/>
      <c r="Q774" s="260"/>
      <c r="R774" s="260"/>
      <c r="S774" s="260"/>
      <c r="T774" s="26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2" t="s">
        <v>201</v>
      </c>
      <c r="AU774" s="262" t="s">
        <v>85</v>
      </c>
      <c r="AV774" s="14" t="s">
        <v>199</v>
      </c>
      <c r="AW774" s="14" t="s">
        <v>32</v>
      </c>
      <c r="AX774" s="14" t="s">
        <v>83</v>
      </c>
      <c r="AY774" s="262" t="s">
        <v>192</v>
      </c>
    </row>
    <row r="775" s="2" customFormat="1" ht="21.75" customHeight="1">
      <c r="A775" s="39"/>
      <c r="B775" s="40"/>
      <c r="C775" s="284" t="s">
        <v>882</v>
      </c>
      <c r="D775" s="284" t="s">
        <v>311</v>
      </c>
      <c r="E775" s="285" t="s">
        <v>883</v>
      </c>
      <c r="F775" s="286" t="s">
        <v>884</v>
      </c>
      <c r="G775" s="287" t="s">
        <v>282</v>
      </c>
      <c r="H775" s="288">
        <v>203.77000000000001</v>
      </c>
      <c r="I775" s="289"/>
      <c r="J775" s="290">
        <f>ROUND(I775*H775,2)</f>
        <v>0</v>
      </c>
      <c r="K775" s="286" t="s">
        <v>198</v>
      </c>
      <c r="L775" s="291"/>
      <c r="M775" s="292" t="s">
        <v>1</v>
      </c>
      <c r="N775" s="293" t="s">
        <v>40</v>
      </c>
      <c r="O775" s="92"/>
      <c r="P775" s="236">
        <f>O775*H775</f>
        <v>0</v>
      </c>
      <c r="Q775" s="236">
        <v>0.00010000000000000001</v>
      </c>
      <c r="R775" s="236">
        <f>Q775*H775</f>
        <v>0.020377000000000003</v>
      </c>
      <c r="S775" s="236">
        <v>0</v>
      </c>
      <c r="T775" s="237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8" t="s">
        <v>244</v>
      </c>
      <c r="AT775" s="238" t="s">
        <v>311</v>
      </c>
      <c r="AU775" s="238" t="s">
        <v>85</v>
      </c>
      <c r="AY775" s="18" t="s">
        <v>192</v>
      </c>
      <c r="BE775" s="239">
        <f>IF(N775="základní",J775,0)</f>
        <v>0</v>
      </c>
      <c r="BF775" s="239">
        <f>IF(N775="snížená",J775,0)</f>
        <v>0</v>
      </c>
      <c r="BG775" s="239">
        <f>IF(N775="zákl. přenesená",J775,0)</f>
        <v>0</v>
      </c>
      <c r="BH775" s="239">
        <f>IF(N775="sníž. přenesená",J775,0)</f>
        <v>0</v>
      </c>
      <c r="BI775" s="239">
        <f>IF(N775="nulová",J775,0)</f>
        <v>0</v>
      </c>
      <c r="BJ775" s="18" t="s">
        <v>83</v>
      </c>
      <c r="BK775" s="239">
        <f>ROUND(I775*H775,2)</f>
        <v>0</v>
      </c>
      <c r="BL775" s="18" t="s">
        <v>199</v>
      </c>
      <c r="BM775" s="238" t="s">
        <v>885</v>
      </c>
    </row>
    <row r="776" s="13" customFormat="1">
      <c r="A776" s="13"/>
      <c r="B776" s="240"/>
      <c r="C776" s="241"/>
      <c r="D776" s="242" t="s">
        <v>201</v>
      </c>
      <c r="E776" s="243" t="s">
        <v>1</v>
      </c>
      <c r="F776" s="244" t="s">
        <v>886</v>
      </c>
      <c r="G776" s="241"/>
      <c r="H776" s="245">
        <v>203.77000000000001</v>
      </c>
      <c r="I776" s="246"/>
      <c r="J776" s="241"/>
      <c r="K776" s="241"/>
      <c r="L776" s="247"/>
      <c r="M776" s="248"/>
      <c r="N776" s="249"/>
      <c r="O776" s="249"/>
      <c r="P776" s="249"/>
      <c r="Q776" s="249"/>
      <c r="R776" s="249"/>
      <c r="S776" s="249"/>
      <c r="T776" s="25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1" t="s">
        <v>201</v>
      </c>
      <c r="AU776" s="251" t="s">
        <v>85</v>
      </c>
      <c r="AV776" s="13" t="s">
        <v>85</v>
      </c>
      <c r="AW776" s="13" t="s">
        <v>32</v>
      </c>
      <c r="AX776" s="13" t="s">
        <v>83</v>
      </c>
      <c r="AY776" s="251" t="s">
        <v>192</v>
      </c>
    </row>
    <row r="777" s="2" customFormat="1" ht="33" customHeight="1">
      <c r="A777" s="39"/>
      <c r="B777" s="40"/>
      <c r="C777" s="227" t="s">
        <v>887</v>
      </c>
      <c r="D777" s="227" t="s">
        <v>194</v>
      </c>
      <c r="E777" s="228" t="s">
        <v>888</v>
      </c>
      <c r="F777" s="229" t="s">
        <v>889</v>
      </c>
      <c r="G777" s="230" t="s">
        <v>282</v>
      </c>
      <c r="H777" s="231">
        <v>89.061999999999998</v>
      </c>
      <c r="I777" s="232"/>
      <c r="J777" s="233">
        <f>ROUND(I777*H777,2)</f>
        <v>0</v>
      </c>
      <c r="K777" s="229" t="s">
        <v>301</v>
      </c>
      <c r="L777" s="45"/>
      <c r="M777" s="234" t="s">
        <v>1</v>
      </c>
      <c r="N777" s="235" t="s">
        <v>40</v>
      </c>
      <c r="O777" s="92"/>
      <c r="P777" s="236">
        <f>O777*H777</f>
        <v>0</v>
      </c>
      <c r="Q777" s="236">
        <v>0</v>
      </c>
      <c r="R777" s="236">
        <f>Q777*H777</f>
        <v>0</v>
      </c>
      <c r="S777" s="236">
        <v>0</v>
      </c>
      <c r="T777" s="237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8" t="s">
        <v>199</v>
      </c>
      <c r="AT777" s="238" t="s">
        <v>194</v>
      </c>
      <c r="AU777" s="238" t="s">
        <v>85</v>
      </c>
      <c r="AY777" s="18" t="s">
        <v>192</v>
      </c>
      <c r="BE777" s="239">
        <f>IF(N777="základní",J777,0)</f>
        <v>0</v>
      </c>
      <c r="BF777" s="239">
        <f>IF(N777="snížená",J777,0)</f>
        <v>0</v>
      </c>
      <c r="BG777" s="239">
        <f>IF(N777="zákl. přenesená",J777,0)</f>
        <v>0</v>
      </c>
      <c r="BH777" s="239">
        <f>IF(N777="sníž. přenesená",J777,0)</f>
        <v>0</v>
      </c>
      <c r="BI777" s="239">
        <f>IF(N777="nulová",J777,0)</f>
        <v>0</v>
      </c>
      <c r="BJ777" s="18" t="s">
        <v>83</v>
      </c>
      <c r="BK777" s="239">
        <f>ROUND(I777*H777,2)</f>
        <v>0</v>
      </c>
      <c r="BL777" s="18" t="s">
        <v>199</v>
      </c>
      <c r="BM777" s="238" t="s">
        <v>890</v>
      </c>
    </row>
    <row r="778" s="13" customFormat="1">
      <c r="A778" s="13"/>
      <c r="B778" s="240"/>
      <c r="C778" s="241"/>
      <c r="D778" s="242" t="s">
        <v>201</v>
      </c>
      <c r="E778" s="243" t="s">
        <v>1</v>
      </c>
      <c r="F778" s="244" t="s">
        <v>891</v>
      </c>
      <c r="G778" s="241"/>
      <c r="H778" s="245">
        <v>89.061999999999998</v>
      </c>
      <c r="I778" s="246"/>
      <c r="J778" s="241"/>
      <c r="K778" s="241"/>
      <c r="L778" s="247"/>
      <c r="M778" s="248"/>
      <c r="N778" s="249"/>
      <c r="O778" s="249"/>
      <c r="P778" s="249"/>
      <c r="Q778" s="249"/>
      <c r="R778" s="249"/>
      <c r="S778" s="249"/>
      <c r="T778" s="25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1" t="s">
        <v>201</v>
      </c>
      <c r="AU778" s="251" t="s">
        <v>85</v>
      </c>
      <c r="AV778" s="13" t="s">
        <v>85</v>
      </c>
      <c r="AW778" s="13" t="s">
        <v>32</v>
      </c>
      <c r="AX778" s="13" t="s">
        <v>83</v>
      </c>
      <c r="AY778" s="251" t="s">
        <v>192</v>
      </c>
    </row>
    <row r="779" s="2" customFormat="1" ht="24.15" customHeight="1">
      <c r="A779" s="39"/>
      <c r="B779" s="40"/>
      <c r="C779" s="284" t="s">
        <v>892</v>
      </c>
      <c r="D779" s="284" t="s">
        <v>311</v>
      </c>
      <c r="E779" s="285" t="s">
        <v>893</v>
      </c>
      <c r="F779" s="286" t="s">
        <v>894</v>
      </c>
      <c r="G779" s="287" t="s">
        <v>282</v>
      </c>
      <c r="H779" s="288">
        <v>97.968000000000004</v>
      </c>
      <c r="I779" s="289"/>
      <c r="J779" s="290">
        <f>ROUND(I779*H779,2)</f>
        <v>0</v>
      </c>
      <c r="K779" s="286" t="s">
        <v>198</v>
      </c>
      <c r="L779" s="291"/>
      <c r="M779" s="292" t="s">
        <v>1</v>
      </c>
      <c r="N779" s="293" t="s">
        <v>40</v>
      </c>
      <c r="O779" s="92"/>
      <c r="P779" s="236">
        <f>O779*H779</f>
        <v>0</v>
      </c>
      <c r="Q779" s="236">
        <v>4.0000000000000003E-05</v>
      </c>
      <c r="R779" s="236">
        <f>Q779*H779</f>
        <v>0.0039187200000000005</v>
      </c>
      <c r="S779" s="236">
        <v>0</v>
      </c>
      <c r="T779" s="237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8" t="s">
        <v>244</v>
      </c>
      <c r="AT779" s="238" t="s">
        <v>311</v>
      </c>
      <c r="AU779" s="238" t="s">
        <v>85</v>
      </c>
      <c r="AY779" s="18" t="s">
        <v>192</v>
      </c>
      <c r="BE779" s="239">
        <f>IF(N779="základní",J779,0)</f>
        <v>0</v>
      </c>
      <c r="BF779" s="239">
        <f>IF(N779="snížená",J779,0)</f>
        <v>0</v>
      </c>
      <c r="BG779" s="239">
        <f>IF(N779="zákl. přenesená",J779,0)</f>
        <v>0</v>
      </c>
      <c r="BH779" s="239">
        <f>IF(N779="sníž. přenesená",J779,0)</f>
        <v>0</v>
      </c>
      <c r="BI779" s="239">
        <f>IF(N779="nulová",J779,0)</f>
        <v>0</v>
      </c>
      <c r="BJ779" s="18" t="s">
        <v>83</v>
      </c>
      <c r="BK779" s="239">
        <f>ROUND(I779*H779,2)</f>
        <v>0</v>
      </c>
      <c r="BL779" s="18" t="s">
        <v>199</v>
      </c>
      <c r="BM779" s="238" t="s">
        <v>895</v>
      </c>
    </row>
    <row r="780" s="13" customFormat="1">
      <c r="A780" s="13"/>
      <c r="B780" s="240"/>
      <c r="C780" s="241"/>
      <c r="D780" s="242" t="s">
        <v>201</v>
      </c>
      <c r="E780" s="243" t="s">
        <v>1</v>
      </c>
      <c r="F780" s="244" t="s">
        <v>896</v>
      </c>
      <c r="G780" s="241"/>
      <c r="H780" s="245">
        <v>89.061999999999998</v>
      </c>
      <c r="I780" s="246"/>
      <c r="J780" s="241"/>
      <c r="K780" s="241"/>
      <c r="L780" s="247"/>
      <c r="M780" s="248"/>
      <c r="N780" s="249"/>
      <c r="O780" s="249"/>
      <c r="P780" s="249"/>
      <c r="Q780" s="249"/>
      <c r="R780" s="249"/>
      <c r="S780" s="249"/>
      <c r="T780" s="25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1" t="s">
        <v>201</v>
      </c>
      <c r="AU780" s="251" t="s">
        <v>85</v>
      </c>
      <c r="AV780" s="13" t="s">
        <v>85</v>
      </c>
      <c r="AW780" s="13" t="s">
        <v>32</v>
      </c>
      <c r="AX780" s="13" t="s">
        <v>75</v>
      </c>
      <c r="AY780" s="251" t="s">
        <v>192</v>
      </c>
    </row>
    <row r="781" s="13" customFormat="1">
      <c r="A781" s="13"/>
      <c r="B781" s="240"/>
      <c r="C781" s="241"/>
      <c r="D781" s="242" t="s">
        <v>201</v>
      </c>
      <c r="E781" s="243" t="s">
        <v>1</v>
      </c>
      <c r="F781" s="244" t="s">
        <v>897</v>
      </c>
      <c r="G781" s="241"/>
      <c r="H781" s="245">
        <v>97.968000000000004</v>
      </c>
      <c r="I781" s="246"/>
      <c r="J781" s="241"/>
      <c r="K781" s="241"/>
      <c r="L781" s="247"/>
      <c r="M781" s="248"/>
      <c r="N781" s="249"/>
      <c r="O781" s="249"/>
      <c r="P781" s="249"/>
      <c r="Q781" s="249"/>
      <c r="R781" s="249"/>
      <c r="S781" s="249"/>
      <c r="T781" s="25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1" t="s">
        <v>201</v>
      </c>
      <c r="AU781" s="251" t="s">
        <v>85</v>
      </c>
      <c r="AV781" s="13" t="s">
        <v>85</v>
      </c>
      <c r="AW781" s="13" t="s">
        <v>32</v>
      </c>
      <c r="AX781" s="13" t="s">
        <v>83</v>
      </c>
      <c r="AY781" s="251" t="s">
        <v>192</v>
      </c>
    </row>
    <row r="782" s="2" customFormat="1" ht="24.15" customHeight="1">
      <c r="A782" s="39"/>
      <c r="B782" s="40"/>
      <c r="C782" s="227" t="s">
        <v>898</v>
      </c>
      <c r="D782" s="227" t="s">
        <v>194</v>
      </c>
      <c r="E782" s="228" t="s">
        <v>899</v>
      </c>
      <c r="F782" s="229" t="s">
        <v>900</v>
      </c>
      <c r="G782" s="230" t="s">
        <v>197</v>
      </c>
      <c r="H782" s="231">
        <v>566.35500000000002</v>
      </c>
      <c r="I782" s="232"/>
      <c r="J782" s="233">
        <f>ROUND(I782*H782,2)</f>
        <v>0</v>
      </c>
      <c r="K782" s="229" t="s">
        <v>198</v>
      </c>
      <c r="L782" s="45"/>
      <c r="M782" s="234" t="s">
        <v>1</v>
      </c>
      <c r="N782" s="235" t="s">
        <v>40</v>
      </c>
      <c r="O782" s="92"/>
      <c r="P782" s="236">
        <f>O782*H782</f>
        <v>0</v>
      </c>
      <c r="Q782" s="236">
        <v>0.00013999999999999999</v>
      </c>
      <c r="R782" s="236">
        <f>Q782*H782</f>
        <v>0.079289699999999991</v>
      </c>
      <c r="S782" s="236">
        <v>0</v>
      </c>
      <c r="T782" s="237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8" t="s">
        <v>199</v>
      </c>
      <c r="AT782" s="238" t="s">
        <v>194</v>
      </c>
      <c r="AU782" s="238" t="s">
        <v>85</v>
      </c>
      <c r="AY782" s="18" t="s">
        <v>192</v>
      </c>
      <c r="BE782" s="239">
        <f>IF(N782="základní",J782,0)</f>
        <v>0</v>
      </c>
      <c r="BF782" s="239">
        <f>IF(N782="snížená",J782,0)</f>
        <v>0</v>
      </c>
      <c r="BG782" s="239">
        <f>IF(N782="zákl. přenesená",J782,0)</f>
        <v>0</v>
      </c>
      <c r="BH782" s="239">
        <f>IF(N782="sníž. přenesená",J782,0)</f>
        <v>0</v>
      </c>
      <c r="BI782" s="239">
        <f>IF(N782="nulová",J782,0)</f>
        <v>0</v>
      </c>
      <c r="BJ782" s="18" t="s">
        <v>83</v>
      </c>
      <c r="BK782" s="239">
        <f>ROUND(I782*H782,2)</f>
        <v>0</v>
      </c>
      <c r="BL782" s="18" t="s">
        <v>199</v>
      </c>
      <c r="BM782" s="238" t="s">
        <v>901</v>
      </c>
    </row>
    <row r="783" s="16" customFormat="1">
      <c r="A783" s="16"/>
      <c r="B783" s="274"/>
      <c r="C783" s="275"/>
      <c r="D783" s="242" t="s">
        <v>201</v>
      </c>
      <c r="E783" s="276" t="s">
        <v>1</v>
      </c>
      <c r="F783" s="277" t="s">
        <v>902</v>
      </c>
      <c r="G783" s="275"/>
      <c r="H783" s="276" t="s">
        <v>1</v>
      </c>
      <c r="I783" s="278"/>
      <c r="J783" s="275"/>
      <c r="K783" s="275"/>
      <c r="L783" s="279"/>
      <c r="M783" s="280"/>
      <c r="N783" s="281"/>
      <c r="O783" s="281"/>
      <c r="P783" s="281"/>
      <c r="Q783" s="281"/>
      <c r="R783" s="281"/>
      <c r="S783" s="281"/>
      <c r="T783" s="282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83" t="s">
        <v>201</v>
      </c>
      <c r="AU783" s="283" t="s">
        <v>85</v>
      </c>
      <c r="AV783" s="16" t="s">
        <v>83</v>
      </c>
      <c r="AW783" s="16" t="s">
        <v>32</v>
      </c>
      <c r="AX783" s="16" t="s">
        <v>75</v>
      </c>
      <c r="AY783" s="283" t="s">
        <v>192</v>
      </c>
    </row>
    <row r="784" s="13" customFormat="1">
      <c r="A784" s="13"/>
      <c r="B784" s="240"/>
      <c r="C784" s="241"/>
      <c r="D784" s="242" t="s">
        <v>201</v>
      </c>
      <c r="E784" s="243" t="s">
        <v>1</v>
      </c>
      <c r="F784" s="244" t="s">
        <v>903</v>
      </c>
      <c r="G784" s="241"/>
      <c r="H784" s="245">
        <v>36.409999999999997</v>
      </c>
      <c r="I784" s="246"/>
      <c r="J784" s="241"/>
      <c r="K784" s="241"/>
      <c r="L784" s="247"/>
      <c r="M784" s="248"/>
      <c r="N784" s="249"/>
      <c r="O784" s="249"/>
      <c r="P784" s="249"/>
      <c r="Q784" s="249"/>
      <c r="R784" s="249"/>
      <c r="S784" s="249"/>
      <c r="T784" s="25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1" t="s">
        <v>201</v>
      </c>
      <c r="AU784" s="251" t="s">
        <v>85</v>
      </c>
      <c r="AV784" s="13" t="s">
        <v>85</v>
      </c>
      <c r="AW784" s="13" t="s">
        <v>32</v>
      </c>
      <c r="AX784" s="13" t="s">
        <v>75</v>
      </c>
      <c r="AY784" s="251" t="s">
        <v>192</v>
      </c>
    </row>
    <row r="785" s="13" customFormat="1">
      <c r="A785" s="13"/>
      <c r="B785" s="240"/>
      <c r="C785" s="241"/>
      <c r="D785" s="242" t="s">
        <v>201</v>
      </c>
      <c r="E785" s="243" t="s">
        <v>1</v>
      </c>
      <c r="F785" s="244" t="s">
        <v>904</v>
      </c>
      <c r="G785" s="241"/>
      <c r="H785" s="245">
        <v>65.969999999999999</v>
      </c>
      <c r="I785" s="246"/>
      <c r="J785" s="241"/>
      <c r="K785" s="241"/>
      <c r="L785" s="247"/>
      <c r="M785" s="248"/>
      <c r="N785" s="249"/>
      <c r="O785" s="249"/>
      <c r="P785" s="249"/>
      <c r="Q785" s="249"/>
      <c r="R785" s="249"/>
      <c r="S785" s="249"/>
      <c r="T785" s="25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1" t="s">
        <v>201</v>
      </c>
      <c r="AU785" s="251" t="s">
        <v>85</v>
      </c>
      <c r="AV785" s="13" t="s">
        <v>85</v>
      </c>
      <c r="AW785" s="13" t="s">
        <v>32</v>
      </c>
      <c r="AX785" s="13" t="s">
        <v>75</v>
      </c>
      <c r="AY785" s="251" t="s">
        <v>192</v>
      </c>
    </row>
    <row r="786" s="13" customFormat="1">
      <c r="A786" s="13"/>
      <c r="B786" s="240"/>
      <c r="C786" s="241"/>
      <c r="D786" s="242" t="s">
        <v>201</v>
      </c>
      <c r="E786" s="243" t="s">
        <v>1</v>
      </c>
      <c r="F786" s="244" t="s">
        <v>905</v>
      </c>
      <c r="G786" s="241"/>
      <c r="H786" s="245">
        <v>33.740000000000002</v>
      </c>
      <c r="I786" s="246"/>
      <c r="J786" s="241"/>
      <c r="K786" s="241"/>
      <c r="L786" s="247"/>
      <c r="M786" s="248"/>
      <c r="N786" s="249"/>
      <c r="O786" s="249"/>
      <c r="P786" s="249"/>
      <c r="Q786" s="249"/>
      <c r="R786" s="249"/>
      <c r="S786" s="249"/>
      <c r="T786" s="25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1" t="s">
        <v>201</v>
      </c>
      <c r="AU786" s="251" t="s">
        <v>85</v>
      </c>
      <c r="AV786" s="13" t="s">
        <v>85</v>
      </c>
      <c r="AW786" s="13" t="s">
        <v>32</v>
      </c>
      <c r="AX786" s="13" t="s">
        <v>75</v>
      </c>
      <c r="AY786" s="251" t="s">
        <v>192</v>
      </c>
    </row>
    <row r="787" s="13" customFormat="1">
      <c r="A787" s="13"/>
      <c r="B787" s="240"/>
      <c r="C787" s="241"/>
      <c r="D787" s="242" t="s">
        <v>201</v>
      </c>
      <c r="E787" s="243" t="s">
        <v>1</v>
      </c>
      <c r="F787" s="244" t="s">
        <v>906</v>
      </c>
      <c r="G787" s="241"/>
      <c r="H787" s="245">
        <v>35.57</v>
      </c>
      <c r="I787" s="246"/>
      <c r="J787" s="241"/>
      <c r="K787" s="241"/>
      <c r="L787" s="247"/>
      <c r="M787" s="248"/>
      <c r="N787" s="249"/>
      <c r="O787" s="249"/>
      <c r="P787" s="249"/>
      <c r="Q787" s="249"/>
      <c r="R787" s="249"/>
      <c r="S787" s="249"/>
      <c r="T787" s="25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1" t="s">
        <v>201</v>
      </c>
      <c r="AU787" s="251" t="s">
        <v>85</v>
      </c>
      <c r="AV787" s="13" t="s">
        <v>85</v>
      </c>
      <c r="AW787" s="13" t="s">
        <v>32</v>
      </c>
      <c r="AX787" s="13" t="s">
        <v>75</v>
      </c>
      <c r="AY787" s="251" t="s">
        <v>192</v>
      </c>
    </row>
    <row r="788" s="15" customFormat="1">
      <c r="A788" s="15"/>
      <c r="B788" s="263"/>
      <c r="C788" s="264"/>
      <c r="D788" s="242" t="s">
        <v>201</v>
      </c>
      <c r="E788" s="265" t="s">
        <v>1</v>
      </c>
      <c r="F788" s="266" t="s">
        <v>907</v>
      </c>
      <c r="G788" s="264"/>
      <c r="H788" s="267">
        <v>171.69</v>
      </c>
      <c r="I788" s="268"/>
      <c r="J788" s="264"/>
      <c r="K788" s="264"/>
      <c r="L788" s="269"/>
      <c r="M788" s="270"/>
      <c r="N788" s="271"/>
      <c r="O788" s="271"/>
      <c r="P788" s="271"/>
      <c r="Q788" s="271"/>
      <c r="R788" s="271"/>
      <c r="S788" s="271"/>
      <c r="T788" s="272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3" t="s">
        <v>201</v>
      </c>
      <c r="AU788" s="273" t="s">
        <v>85</v>
      </c>
      <c r="AV788" s="15" t="s">
        <v>212</v>
      </c>
      <c r="AW788" s="15" t="s">
        <v>32</v>
      </c>
      <c r="AX788" s="15" t="s">
        <v>75</v>
      </c>
      <c r="AY788" s="273" t="s">
        <v>192</v>
      </c>
    </row>
    <row r="789" s="13" customFormat="1">
      <c r="A789" s="13"/>
      <c r="B789" s="240"/>
      <c r="C789" s="241"/>
      <c r="D789" s="242" t="s">
        <v>201</v>
      </c>
      <c r="E789" s="243" t="s">
        <v>1</v>
      </c>
      <c r="F789" s="244" t="s">
        <v>908</v>
      </c>
      <c r="G789" s="241"/>
      <c r="H789" s="245">
        <v>66.719999999999999</v>
      </c>
      <c r="I789" s="246"/>
      <c r="J789" s="241"/>
      <c r="K789" s="241"/>
      <c r="L789" s="247"/>
      <c r="M789" s="248"/>
      <c r="N789" s="249"/>
      <c r="O789" s="249"/>
      <c r="P789" s="249"/>
      <c r="Q789" s="249"/>
      <c r="R789" s="249"/>
      <c r="S789" s="249"/>
      <c r="T789" s="25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1" t="s">
        <v>201</v>
      </c>
      <c r="AU789" s="251" t="s">
        <v>85</v>
      </c>
      <c r="AV789" s="13" t="s">
        <v>85</v>
      </c>
      <c r="AW789" s="13" t="s">
        <v>32</v>
      </c>
      <c r="AX789" s="13" t="s">
        <v>75</v>
      </c>
      <c r="AY789" s="251" t="s">
        <v>192</v>
      </c>
    </row>
    <row r="790" s="13" customFormat="1">
      <c r="A790" s="13"/>
      <c r="B790" s="240"/>
      <c r="C790" s="241"/>
      <c r="D790" s="242" t="s">
        <v>201</v>
      </c>
      <c r="E790" s="243" t="s">
        <v>1</v>
      </c>
      <c r="F790" s="244" t="s">
        <v>909</v>
      </c>
      <c r="G790" s="241"/>
      <c r="H790" s="245">
        <v>87.430000000000007</v>
      </c>
      <c r="I790" s="246"/>
      <c r="J790" s="241"/>
      <c r="K790" s="241"/>
      <c r="L790" s="247"/>
      <c r="M790" s="248"/>
      <c r="N790" s="249"/>
      <c r="O790" s="249"/>
      <c r="P790" s="249"/>
      <c r="Q790" s="249"/>
      <c r="R790" s="249"/>
      <c r="S790" s="249"/>
      <c r="T790" s="25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1" t="s">
        <v>201</v>
      </c>
      <c r="AU790" s="251" t="s">
        <v>85</v>
      </c>
      <c r="AV790" s="13" t="s">
        <v>85</v>
      </c>
      <c r="AW790" s="13" t="s">
        <v>32</v>
      </c>
      <c r="AX790" s="13" t="s">
        <v>75</v>
      </c>
      <c r="AY790" s="251" t="s">
        <v>192</v>
      </c>
    </row>
    <row r="791" s="13" customFormat="1">
      <c r="A791" s="13"/>
      <c r="B791" s="240"/>
      <c r="C791" s="241"/>
      <c r="D791" s="242" t="s">
        <v>201</v>
      </c>
      <c r="E791" s="243" t="s">
        <v>1</v>
      </c>
      <c r="F791" s="244" t="s">
        <v>910</v>
      </c>
      <c r="G791" s="241"/>
      <c r="H791" s="245">
        <v>73.519999999999996</v>
      </c>
      <c r="I791" s="246"/>
      <c r="J791" s="241"/>
      <c r="K791" s="241"/>
      <c r="L791" s="247"/>
      <c r="M791" s="248"/>
      <c r="N791" s="249"/>
      <c r="O791" s="249"/>
      <c r="P791" s="249"/>
      <c r="Q791" s="249"/>
      <c r="R791" s="249"/>
      <c r="S791" s="249"/>
      <c r="T791" s="25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1" t="s">
        <v>201</v>
      </c>
      <c r="AU791" s="251" t="s">
        <v>85</v>
      </c>
      <c r="AV791" s="13" t="s">
        <v>85</v>
      </c>
      <c r="AW791" s="13" t="s">
        <v>32</v>
      </c>
      <c r="AX791" s="13" t="s">
        <v>75</v>
      </c>
      <c r="AY791" s="251" t="s">
        <v>192</v>
      </c>
    </row>
    <row r="792" s="13" customFormat="1">
      <c r="A792" s="13"/>
      <c r="B792" s="240"/>
      <c r="C792" s="241"/>
      <c r="D792" s="242" t="s">
        <v>201</v>
      </c>
      <c r="E792" s="243" t="s">
        <v>1</v>
      </c>
      <c r="F792" s="244" t="s">
        <v>911</v>
      </c>
      <c r="G792" s="241"/>
      <c r="H792" s="245">
        <v>69.420000000000002</v>
      </c>
      <c r="I792" s="246"/>
      <c r="J792" s="241"/>
      <c r="K792" s="241"/>
      <c r="L792" s="247"/>
      <c r="M792" s="248"/>
      <c r="N792" s="249"/>
      <c r="O792" s="249"/>
      <c r="P792" s="249"/>
      <c r="Q792" s="249"/>
      <c r="R792" s="249"/>
      <c r="S792" s="249"/>
      <c r="T792" s="25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1" t="s">
        <v>201</v>
      </c>
      <c r="AU792" s="251" t="s">
        <v>85</v>
      </c>
      <c r="AV792" s="13" t="s">
        <v>85</v>
      </c>
      <c r="AW792" s="13" t="s">
        <v>32</v>
      </c>
      <c r="AX792" s="13" t="s">
        <v>75</v>
      </c>
      <c r="AY792" s="251" t="s">
        <v>192</v>
      </c>
    </row>
    <row r="793" s="15" customFormat="1">
      <c r="A793" s="15"/>
      <c r="B793" s="263"/>
      <c r="C793" s="264"/>
      <c r="D793" s="242" t="s">
        <v>201</v>
      </c>
      <c r="E793" s="265" t="s">
        <v>1</v>
      </c>
      <c r="F793" s="266" t="s">
        <v>912</v>
      </c>
      <c r="G793" s="264"/>
      <c r="H793" s="267">
        <v>297.08999999999997</v>
      </c>
      <c r="I793" s="268"/>
      <c r="J793" s="264"/>
      <c r="K793" s="264"/>
      <c r="L793" s="269"/>
      <c r="M793" s="270"/>
      <c r="N793" s="271"/>
      <c r="O793" s="271"/>
      <c r="P793" s="271"/>
      <c r="Q793" s="271"/>
      <c r="R793" s="271"/>
      <c r="S793" s="271"/>
      <c r="T793" s="272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3" t="s">
        <v>201</v>
      </c>
      <c r="AU793" s="273" t="s">
        <v>85</v>
      </c>
      <c r="AV793" s="15" t="s">
        <v>212</v>
      </c>
      <c r="AW793" s="15" t="s">
        <v>32</v>
      </c>
      <c r="AX793" s="15" t="s">
        <v>75</v>
      </c>
      <c r="AY793" s="273" t="s">
        <v>192</v>
      </c>
    </row>
    <row r="794" s="13" customFormat="1">
      <c r="A794" s="13"/>
      <c r="B794" s="240"/>
      <c r="C794" s="241"/>
      <c r="D794" s="242" t="s">
        <v>201</v>
      </c>
      <c r="E794" s="243" t="s">
        <v>1</v>
      </c>
      <c r="F794" s="244" t="s">
        <v>913</v>
      </c>
      <c r="G794" s="241"/>
      <c r="H794" s="245">
        <v>147.25</v>
      </c>
      <c r="I794" s="246"/>
      <c r="J794" s="241"/>
      <c r="K794" s="241"/>
      <c r="L794" s="247"/>
      <c r="M794" s="248"/>
      <c r="N794" s="249"/>
      <c r="O794" s="249"/>
      <c r="P794" s="249"/>
      <c r="Q794" s="249"/>
      <c r="R794" s="249"/>
      <c r="S794" s="249"/>
      <c r="T794" s="25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1" t="s">
        <v>201</v>
      </c>
      <c r="AU794" s="251" t="s">
        <v>85</v>
      </c>
      <c r="AV794" s="13" t="s">
        <v>85</v>
      </c>
      <c r="AW794" s="13" t="s">
        <v>32</v>
      </c>
      <c r="AX794" s="13" t="s">
        <v>75</v>
      </c>
      <c r="AY794" s="251" t="s">
        <v>192</v>
      </c>
    </row>
    <row r="795" s="13" customFormat="1">
      <c r="A795" s="13"/>
      <c r="B795" s="240"/>
      <c r="C795" s="241"/>
      <c r="D795" s="242" t="s">
        <v>201</v>
      </c>
      <c r="E795" s="243" t="s">
        <v>1</v>
      </c>
      <c r="F795" s="244" t="s">
        <v>914</v>
      </c>
      <c r="G795" s="241"/>
      <c r="H795" s="245">
        <v>-49.674999999999997</v>
      </c>
      <c r="I795" s="246"/>
      <c r="J795" s="241"/>
      <c r="K795" s="241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201</v>
      </c>
      <c r="AU795" s="251" t="s">
        <v>85</v>
      </c>
      <c r="AV795" s="13" t="s">
        <v>85</v>
      </c>
      <c r="AW795" s="13" t="s">
        <v>32</v>
      </c>
      <c r="AX795" s="13" t="s">
        <v>75</v>
      </c>
      <c r="AY795" s="251" t="s">
        <v>192</v>
      </c>
    </row>
    <row r="796" s="15" customFormat="1">
      <c r="A796" s="15"/>
      <c r="B796" s="263"/>
      <c r="C796" s="264"/>
      <c r="D796" s="242" t="s">
        <v>201</v>
      </c>
      <c r="E796" s="265" t="s">
        <v>1</v>
      </c>
      <c r="F796" s="266" t="s">
        <v>211</v>
      </c>
      <c r="G796" s="264"/>
      <c r="H796" s="267">
        <v>97.575000000000003</v>
      </c>
      <c r="I796" s="268"/>
      <c r="J796" s="264"/>
      <c r="K796" s="264"/>
      <c r="L796" s="269"/>
      <c r="M796" s="270"/>
      <c r="N796" s="271"/>
      <c r="O796" s="271"/>
      <c r="P796" s="271"/>
      <c r="Q796" s="271"/>
      <c r="R796" s="271"/>
      <c r="S796" s="271"/>
      <c r="T796" s="272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3" t="s">
        <v>201</v>
      </c>
      <c r="AU796" s="273" t="s">
        <v>85</v>
      </c>
      <c r="AV796" s="15" t="s">
        <v>212</v>
      </c>
      <c r="AW796" s="15" t="s">
        <v>32</v>
      </c>
      <c r="AX796" s="15" t="s">
        <v>75</v>
      </c>
      <c r="AY796" s="273" t="s">
        <v>192</v>
      </c>
    </row>
    <row r="797" s="14" customFormat="1">
      <c r="A797" s="14"/>
      <c r="B797" s="252"/>
      <c r="C797" s="253"/>
      <c r="D797" s="242" t="s">
        <v>201</v>
      </c>
      <c r="E797" s="254" t="s">
        <v>1</v>
      </c>
      <c r="F797" s="255" t="s">
        <v>204</v>
      </c>
      <c r="G797" s="253"/>
      <c r="H797" s="256">
        <v>566.35500000000002</v>
      </c>
      <c r="I797" s="257"/>
      <c r="J797" s="253"/>
      <c r="K797" s="253"/>
      <c r="L797" s="258"/>
      <c r="M797" s="259"/>
      <c r="N797" s="260"/>
      <c r="O797" s="260"/>
      <c r="P797" s="260"/>
      <c r="Q797" s="260"/>
      <c r="R797" s="260"/>
      <c r="S797" s="260"/>
      <c r="T797" s="26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2" t="s">
        <v>201</v>
      </c>
      <c r="AU797" s="262" t="s">
        <v>85</v>
      </c>
      <c r="AV797" s="14" t="s">
        <v>199</v>
      </c>
      <c r="AW797" s="14" t="s">
        <v>32</v>
      </c>
      <c r="AX797" s="14" t="s">
        <v>83</v>
      </c>
      <c r="AY797" s="262" t="s">
        <v>192</v>
      </c>
    </row>
    <row r="798" s="2" customFormat="1" ht="44.25" customHeight="1">
      <c r="A798" s="39"/>
      <c r="B798" s="40"/>
      <c r="C798" s="227" t="s">
        <v>915</v>
      </c>
      <c r="D798" s="227" t="s">
        <v>194</v>
      </c>
      <c r="E798" s="228" t="s">
        <v>916</v>
      </c>
      <c r="F798" s="229" t="s">
        <v>917</v>
      </c>
      <c r="G798" s="230" t="s">
        <v>197</v>
      </c>
      <c r="H798" s="231">
        <v>318.94</v>
      </c>
      <c r="I798" s="232"/>
      <c r="J798" s="233">
        <f>ROUND(I798*H798,2)</f>
        <v>0</v>
      </c>
      <c r="K798" s="229" t="s">
        <v>198</v>
      </c>
      <c r="L798" s="45"/>
      <c r="M798" s="234" t="s">
        <v>1</v>
      </c>
      <c r="N798" s="235" t="s">
        <v>40</v>
      </c>
      <c r="O798" s="92"/>
      <c r="P798" s="236">
        <f>O798*H798</f>
        <v>0</v>
      </c>
      <c r="Q798" s="236">
        <v>0.0086800000000000002</v>
      </c>
      <c r="R798" s="236">
        <f>Q798*H798</f>
        <v>2.7683992000000002</v>
      </c>
      <c r="S798" s="236">
        <v>0</v>
      </c>
      <c r="T798" s="237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8" t="s">
        <v>199</v>
      </c>
      <c r="AT798" s="238" t="s">
        <v>194</v>
      </c>
      <c r="AU798" s="238" t="s">
        <v>85</v>
      </c>
      <c r="AY798" s="18" t="s">
        <v>192</v>
      </c>
      <c r="BE798" s="239">
        <f>IF(N798="základní",J798,0)</f>
        <v>0</v>
      </c>
      <c r="BF798" s="239">
        <f>IF(N798="snížená",J798,0)</f>
        <v>0</v>
      </c>
      <c r="BG798" s="239">
        <f>IF(N798="zákl. přenesená",J798,0)</f>
        <v>0</v>
      </c>
      <c r="BH798" s="239">
        <f>IF(N798="sníž. přenesená",J798,0)</f>
        <v>0</v>
      </c>
      <c r="BI798" s="239">
        <f>IF(N798="nulová",J798,0)</f>
        <v>0</v>
      </c>
      <c r="BJ798" s="18" t="s">
        <v>83</v>
      </c>
      <c r="BK798" s="239">
        <f>ROUND(I798*H798,2)</f>
        <v>0</v>
      </c>
      <c r="BL798" s="18" t="s">
        <v>199</v>
      </c>
      <c r="BM798" s="238" t="s">
        <v>918</v>
      </c>
    </row>
    <row r="799" s="16" customFormat="1">
      <c r="A799" s="16"/>
      <c r="B799" s="274"/>
      <c r="C799" s="275"/>
      <c r="D799" s="242" t="s">
        <v>201</v>
      </c>
      <c r="E799" s="276" t="s">
        <v>1</v>
      </c>
      <c r="F799" s="277" t="s">
        <v>919</v>
      </c>
      <c r="G799" s="275"/>
      <c r="H799" s="276" t="s">
        <v>1</v>
      </c>
      <c r="I799" s="278"/>
      <c r="J799" s="275"/>
      <c r="K799" s="275"/>
      <c r="L799" s="279"/>
      <c r="M799" s="280"/>
      <c r="N799" s="281"/>
      <c r="O799" s="281"/>
      <c r="P799" s="281"/>
      <c r="Q799" s="281"/>
      <c r="R799" s="281"/>
      <c r="S799" s="281"/>
      <c r="T799" s="282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83" t="s">
        <v>201</v>
      </c>
      <c r="AU799" s="283" t="s">
        <v>85</v>
      </c>
      <c r="AV799" s="16" t="s">
        <v>83</v>
      </c>
      <c r="AW799" s="16" t="s">
        <v>32</v>
      </c>
      <c r="AX799" s="16" t="s">
        <v>75</v>
      </c>
      <c r="AY799" s="283" t="s">
        <v>192</v>
      </c>
    </row>
    <row r="800" s="13" customFormat="1">
      <c r="A800" s="13"/>
      <c r="B800" s="240"/>
      <c r="C800" s="241"/>
      <c r="D800" s="242" t="s">
        <v>201</v>
      </c>
      <c r="E800" s="243" t="s">
        <v>1</v>
      </c>
      <c r="F800" s="244" t="s">
        <v>903</v>
      </c>
      <c r="G800" s="241"/>
      <c r="H800" s="245">
        <v>36.409999999999997</v>
      </c>
      <c r="I800" s="246"/>
      <c r="J800" s="241"/>
      <c r="K800" s="241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201</v>
      </c>
      <c r="AU800" s="251" t="s">
        <v>85</v>
      </c>
      <c r="AV800" s="13" t="s">
        <v>85</v>
      </c>
      <c r="AW800" s="13" t="s">
        <v>32</v>
      </c>
      <c r="AX800" s="13" t="s">
        <v>75</v>
      </c>
      <c r="AY800" s="251" t="s">
        <v>192</v>
      </c>
    </row>
    <row r="801" s="13" customFormat="1">
      <c r="A801" s="13"/>
      <c r="B801" s="240"/>
      <c r="C801" s="241"/>
      <c r="D801" s="242" t="s">
        <v>201</v>
      </c>
      <c r="E801" s="243" t="s">
        <v>1</v>
      </c>
      <c r="F801" s="244" t="s">
        <v>904</v>
      </c>
      <c r="G801" s="241"/>
      <c r="H801" s="245">
        <v>65.969999999999999</v>
      </c>
      <c r="I801" s="246"/>
      <c r="J801" s="241"/>
      <c r="K801" s="241"/>
      <c r="L801" s="247"/>
      <c r="M801" s="248"/>
      <c r="N801" s="249"/>
      <c r="O801" s="249"/>
      <c r="P801" s="249"/>
      <c r="Q801" s="249"/>
      <c r="R801" s="249"/>
      <c r="S801" s="249"/>
      <c r="T801" s="25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1" t="s">
        <v>201</v>
      </c>
      <c r="AU801" s="251" t="s">
        <v>85</v>
      </c>
      <c r="AV801" s="13" t="s">
        <v>85</v>
      </c>
      <c r="AW801" s="13" t="s">
        <v>32</v>
      </c>
      <c r="AX801" s="13" t="s">
        <v>75</v>
      </c>
      <c r="AY801" s="251" t="s">
        <v>192</v>
      </c>
    </row>
    <row r="802" s="13" customFormat="1">
      <c r="A802" s="13"/>
      <c r="B802" s="240"/>
      <c r="C802" s="241"/>
      <c r="D802" s="242" t="s">
        <v>201</v>
      </c>
      <c r="E802" s="243" t="s">
        <v>1</v>
      </c>
      <c r="F802" s="244" t="s">
        <v>905</v>
      </c>
      <c r="G802" s="241"/>
      <c r="H802" s="245">
        <v>33.740000000000002</v>
      </c>
      <c r="I802" s="246"/>
      <c r="J802" s="241"/>
      <c r="K802" s="241"/>
      <c r="L802" s="247"/>
      <c r="M802" s="248"/>
      <c r="N802" s="249"/>
      <c r="O802" s="249"/>
      <c r="P802" s="249"/>
      <c r="Q802" s="249"/>
      <c r="R802" s="249"/>
      <c r="S802" s="249"/>
      <c r="T802" s="25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1" t="s">
        <v>201</v>
      </c>
      <c r="AU802" s="251" t="s">
        <v>85</v>
      </c>
      <c r="AV802" s="13" t="s">
        <v>85</v>
      </c>
      <c r="AW802" s="13" t="s">
        <v>32</v>
      </c>
      <c r="AX802" s="13" t="s">
        <v>75</v>
      </c>
      <c r="AY802" s="251" t="s">
        <v>192</v>
      </c>
    </row>
    <row r="803" s="13" customFormat="1">
      <c r="A803" s="13"/>
      <c r="B803" s="240"/>
      <c r="C803" s="241"/>
      <c r="D803" s="242" t="s">
        <v>201</v>
      </c>
      <c r="E803" s="243" t="s">
        <v>1</v>
      </c>
      <c r="F803" s="244" t="s">
        <v>906</v>
      </c>
      <c r="G803" s="241"/>
      <c r="H803" s="245">
        <v>35.57</v>
      </c>
      <c r="I803" s="246"/>
      <c r="J803" s="241"/>
      <c r="K803" s="241"/>
      <c r="L803" s="247"/>
      <c r="M803" s="248"/>
      <c r="N803" s="249"/>
      <c r="O803" s="249"/>
      <c r="P803" s="249"/>
      <c r="Q803" s="249"/>
      <c r="R803" s="249"/>
      <c r="S803" s="249"/>
      <c r="T803" s="25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1" t="s">
        <v>201</v>
      </c>
      <c r="AU803" s="251" t="s">
        <v>85</v>
      </c>
      <c r="AV803" s="13" t="s">
        <v>85</v>
      </c>
      <c r="AW803" s="13" t="s">
        <v>32</v>
      </c>
      <c r="AX803" s="13" t="s">
        <v>75</v>
      </c>
      <c r="AY803" s="251" t="s">
        <v>192</v>
      </c>
    </row>
    <row r="804" s="15" customFormat="1">
      <c r="A804" s="15"/>
      <c r="B804" s="263"/>
      <c r="C804" s="264"/>
      <c r="D804" s="242" t="s">
        <v>201</v>
      </c>
      <c r="E804" s="265" t="s">
        <v>1</v>
      </c>
      <c r="F804" s="266" t="s">
        <v>211</v>
      </c>
      <c r="G804" s="264"/>
      <c r="H804" s="267">
        <v>171.69</v>
      </c>
      <c r="I804" s="268"/>
      <c r="J804" s="264"/>
      <c r="K804" s="264"/>
      <c r="L804" s="269"/>
      <c r="M804" s="270"/>
      <c r="N804" s="271"/>
      <c r="O804" s="271"/>
      <c r="P804" s="271"/>
      <c r="Q804" s="271"/>
      <c r="R804" s="271"/>
      <c r="S804" s="271"/>
      <c r="T804" s="272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3" t="s">
        <v>201</v>
      </c>
      <c r="AU804" s="273" t="s">
        <v>85</v>
      </c>
      <c r="AV804" s="15" t="s">
        <v>212</v>
      </c>
      <c r="AW804" s="15" t="s">
        <v>32</v>
      </c>
      <c r="AX804" s="15" t="s">
        <v>75</v>
      </c>
      <c r="AY804" s="273" t="s">
        <v>192</v>
      </c>
    </row>
    <row r="805" s="13" customFormat="1">
      <c r="A805" s="13"/>
      <c r="B805" s="240"/>
      <c r="C805" s="241"/>
      <c r="D805" s="242" t="s">
        <v>201</v>
      </c>
      <c r="E805" s="243" t="s">
        <v>1</v>
      </c>
      <c r="F805" s="244" t="s">
        <v>920</v>
      </c>
      <c r="G805" s="241"/>
      <c r="H805" s="245">
        <v>147.25</v>
      </c>
      <c r="I805" s="246"/>
      <c r="J805" s="241"/>
      <c r="K805" s="241"/>
      <c r="L805" s="247"/>
      <c r="M805" s="248"/>
      <c r="N805" s="249"/>
      <c r="O805" s="249"/>
      <c r="P805" s="249"/>
      <c r="Q805" s="249"/>
      <c r="R805" s="249"/>
      <c r="S805" s="249"/>
      <c r="T805" s="25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1" t="s">
        <v>201</v>
      </c>
      <c r="AU805" s="251" t="s">
        <v>85</v>
      </c>
      <c r="AV805" s="13" t="s">
        <v>85</v>
      </c>
      <c r="AW805" s="13" t="s">
        <v>32</v>
      </c>
      <c r="AX805" s="13" t="s">
        <v>75</v>
      </c>
      <c r="AY805" s="251" t="s">
        <v>192</v>
      </c>
    </row>
    <row r="806" s="14" customFormat="1">
      <c r="A806" s="14"/>
      <c r="B806" s="252"/>
      <c r="C806" s="253"/>
      <c r="D806" s="242" t="s">
        <v>201</v>
      </c>
      <c r="E806" s="254" t="s">
        <v>1</v>
      </c>
      <c r="F806" s="255" t="s">
        <v>204</v>
      </c>
      <c r="G806" s="253"/>
      <c r="H806" s="256">
        <v>318.94</v>
      </c>
      <c r="I806" s="257"/>
      <c r="J806" s="253"/>
      <c r="K806" s="253"/>
      <c r="L806" s="258"/>
      <c r="M806" s="259"/>
      <c r="N806" s="260"/>
      <c r="O806" s="260"/>
      <c r="P806" s="260"/>
      <c r="Q806" s="260"/>
      <c r="R806" s="260"/>
      <c r="S806" s="260"/>
      <c r="T806" s="26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2" t="s">
        <v>201</v>
      </c>
      <c r="AU806" s="262" t="s">
        <v>85</v>
      </c>
      <c r="AV806" s="14" t="s">
        <v>199</v>
      </c>
      <c r="AW806" s="14" t="s">
        <v>32</v>
      </c>
      <c r="AX806" s="14" t="s">
        <v>83</v>
      </c>
      <c r="AY806" s="262" t="s">
        <v>192</v>
      </c>
    </row>
    <row r="807" s="2" customFormat="1" ht="24.15" customHeight="1">
      <c r="A807" s="39"/>
      <c r="B807" s="40"/>
      <c r="C807" s="284" t="s">
        <v>921</v>
      </c>
      <c r="D807" s="284" t="s">
        <v>311</v>
      </c>
      <c r="E807" s="285" t="s">
        <v>922</v>
      </c>
      <c r="F807" s="286" t="s">
        <v>923</v>
      </c>
      <c r="G807" s="287" t="s">
        <v>197</v>
      </c>
      <c r="H807" s="288">
        <v>350.834</v>
      </c>
      <c r="I807" s="289"/>
      <c r="J807" s="290">
        <f>ROUND(I807*H807,2)</f>
        <v>0</v>
      </c>
      <c r="K807" s="286" t="s">
        <v>198</v>
      </c>
      <c r="L807" s="291"/>
      <c r="M807" s="292" t="s">
        <v>1</v>
      </c>
      <c r="N807" s="293" t="s">
        <v>40</v>
      </c>
      <c r="O807" s="92"/>
      <c r="P807" s="236">
        <f>O807*H807</f>
        <v>0</v>
      </c>
      <c r="Q807" s="236">
        <v>0.0070000000000000001</v>
      </c>
      <c r="R807" s="236">
        <f>Q807*H807</f>
        <v>2.455838</v>
      </c>
      <c r="S807" s="236">
        <v>0</v>
      </c>
      <c r="T807" s="237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8" t="s">
        <v>244</v>
      </c>
      <c r="AT807" s="238" t="s">
        <v>311</v>
      </c>
      <c r="AU807" s="238" t="s">
        <v>85</v>
      </c>
      <c r="AY807" s="18" t="s">
        <v>192</v>
      </c>
      <c r="BE807" s="239">
        <f>IF(N807="základní",J807,0)</f>
        <v>0</v>
      </c>
      <c r="BF807" s="239">
        <f>IF(N807="snížená",J807,0)</f>
        <v>0</v>
      </c>
      <c r="BG807" s="239">
        <f>IF(N807="zákl. přenesená",J807,0)</f>
        <v>0</v>
      </c>
      <c r="BH807" s="239">
        <f>IF(N807="sníž. přenesená",J807,0)</f>
        <v>0</v>
      </c>
      <c r="BI807" s="239">
        <f>IF(N807="nulová",J807,0)</f>
        <v>0</v>
      </c>
      <c r="BJ807" s="18" t="s">
        <v>83</v>
      </c>
      <c r="BK807" s="239">
        <f>ROUND(I807*H807,2)</f>
        <v>0</v>
      </c>
      <c r="BL807" s="18" t="s">
        <v>199</v>
      </c>
      <c r="BM807" s="238" t="s">
        <v>924</v>
      </c>
    </row>
    <row r="808" s="13" customFormat="1">
      <c r="A808" s="13"/>
      <c r="B808" s="240"/>
      <c r="C808" s="241"/>
      <c r="D808" s="242" t="s">
        <v>201</v>
      </c>
      <c r="E808" s="243" t="s">
        <v>1</v>
      </c>
      <c r="F808" s="244" t="s">
        <v>925</v>
      </c>
      <c r="G808" s="241"/>
      <c r="H808" s="245">
        <v>350.834</v>
      </c>
      <c r="I808" s="246"/>
      <c r="J808" s="241"/>
      <c r="K808" s="241"/>
      <c r="L808" s="247"/>
      <c r="M808" s="248"/>
      <c r="N808" s="249"/>
      <c r="O808" s="249"/>
      <c r="P808" s="249"/>
      <c r="Q808" s="249"/>
      <c r="R808" s="249"/>
      <c r="S808" s="249"/>
      <c r="T808" s="25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1" t="s">
        <v>201</v>
      </c>
      <c r="AU808" s="251" t="s">
        <v>85</v>
      </c>
      <c r="AV808" s="13" t="s">
        <v>85</v>
      </c>
      <c r="AW808" s="13" t="s">
        <v>32</v>
      </c>
      <c r="AX808" s="13" t="s">
        <v>83</v>
      </c>
      <c r="AY808" s="251" t="s">
        <v>192</v>
      </c>
    </row>
    <row r="809" s="2" customFormat="1" ht="33" customHeight="1">
      <c r="A809" s="39"/>
      <c r="B809" s="40"/>
      <c r="C809" s="227" t="s">
        <v>926</v>
      </c>
      <c r="D809" s="227" t="s">
        <v>194</v>
      </c>
      <c r="E809" s="228" t="s">
        <v>927</v>
      </c>
      <c r="F809" s="229" t="s">
        <v>928</v>
      </c>
      <c r="G809" s="230" t="s">
        <v>282</v>
      </c>
      <c r="H809" s="231">
        <v>317</v>
      </c>
      <c r="I809" s="232"/>
      <c r="J809" s="233">
        <f>ROUND(I809*H809,2)</f>
        <v>0</v>
      </c>
      <c r="K809" s="229" t="s">
        <v>301</v>
      </c>
      <c r="L809" s="45"/>
      <c r="M809" s="234" t="s">
        <v>1</v>
      </c>
      <c r="N809" s="235" t="s">
        <v>40</v>
      </c>
      <c r="O809" s="92"/>
      <c r="P809" s="236">
        <f>O809*H809</f>
        <v>0</v>
      </c>
      <c r="Q809" s="236">
        <v>0</v>
      </c>
      <c r="R809" s="236">
        <f>Q809*H809</f>
        <v>0</v>
      </c>
      <c r="S809" s="236">
        <v>0</v>
      </c>
      <c r="T809" s="237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8" t="s">
        <v>199</v>
      </c>
      <c r="AT809" s="238" t="s">
        <v>194</v>
      </c>
      <c r="AU809" s="238" t="s">
        <v>85</v>
      </c>
      <c r="AY809" s="18" t="s">
        <v>192</v>
      </c>
      <c r="BE809" s="239">
        <f>IF(N809="základní",J809,0)</f>
        <v>0</v>
      </c>
      <c r="BF809" s="239">
        <f>IF(N809="snížená",J809,0)</f>
        <v>0</v>
      </c>
      <c r="BG809" s="239">
        <f>IF(N809="zákl. přenesená",J809,0)</f>
        <v>0</v>
      </c>
      <c r="BH809" s="239">
        <f>IF(N809="sníž. přenesená",J809,0)</f>
        <v>0</v>
      </c>
      <c r="BI809" s="239">
        <f>IF(N809="nulová",J809,0)</f>
        <v>0</v>
      </c>
      <c r="BJ809" s="18" t="s">
        <v>83</v>
      </c>
      <c r="BK809" s="239">
        <f>ROUND(I809*H809,2)</f>
        <v>0</v>
      </c>
      <c r="BL809" s="18" t="s">
        <v>199</v>
      </c>
      <c r="BM809" s="238" t="s">
        <v>929</v>
      </c>
    </row>
    <row r="810" s="16" customFormat="1">
      <c r="A810" s="16"/>
      <c r="B810" s="274"/>
      <c r="C810" s="275"/>
      <c r="D810" s="242" t="s">
        <v>201</v>
      </c>
      <c r="E810" s="276" t="s">
        <v>1</v>
      </c>
      <c r="F810" s="277" t="s">
        <v>852</v>
      </c>
      <c r="G810" s="275"/>
      <c r="H810" s="276" t="s">
        <v>1</v>
      </c>
      <c r="I810" s="278"/>
      <c r="J810" s="275"/>
      <c r="K810" s="275"/>
      <c r="L810" s="279"/>
      <c r="M810" s="280"/>
      <c r="N810" s="281"/>
      <c r="O810" s="281"/>
      <c r="P810" s="281"/>
      <c r="Q810" s="281"/>
      <c r="R810" s="281"/>
      <c r="S810" s="281"/>
      <c r="T810" s="282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83" t="s">
        <v>201</v>
      </c>
      <c r="AU810" s="283" t="s">
        <v>85</v>
      </c>
      <c r="AV810" s="16" t="s">
        <v>83</v>
      </c>
      <c r="AW810" s="16" t="s">
        <v>32</v>
      </c>
      <c r="AX810" s="16" t="s">
        <v>75</v>
      </c>
      <c r="AY810" s="283" t="s">
        <v>192</v>
      </c>
    </row>
    <row r="811" s="13" customFormat="1">
      <c r="A811" s="13"/>
      <c r="B811" s="240"/>
      <c r="C811" s="241"/>
      <c r="D811" s="242" t="s">
        <v>201</v>
      </c>
      <c r="E811" s="243" t="s">
        <v>1</v>
      </c>
      <c r="F811" s="244" t="s">
        <v>853</v>
      </c>
      <c r="G811" s="241"/>
      <c r="H811" s="245">
        <v>6.5</v>
      </c>
      <c r="I811" s="246"/>
      <c r="J811" s="241"/>
      <c r="K811" s="241"/>
      <c r="L811" s="247"/>
      <c r="M811" s="248"/>
      <c r="N811" s="249"/>
      <c r="O811" s="249"/>
      <c r="P811" s="249"/>
      <c r="Q811" s="249"/>
      <c r="R811" s="249"/>
      <c r="S811" s="249"/>
      <c r="T811" s="25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1" t="s">
        <v>201</v>
      </c>
      <c r="AU811" s="251" t="s">
        <v>85</v>
      </c>
      <c r="AV811" s="13" t="s">
        <v>85</v>
      </c>
      <c r="AW811" s="13" t="s">
        <v>32</v>
      </c>
      <c r="AX811" s="13" t="s">
        <v>75</v>
      </c>
      <c r="AY811" s="251" t="s">
        <v>192</v>
      </c>
    </row>
    <row r="812" s="13" customFormat="1">
      <c r="A812" s="13"/>
      <c r="B812" s="240"/>
      <c r="C812" s="241"/>
      <c r="D812" s="242" t="s">
        <v>201</v>
      </c>
      <c r="E812" s="243" t="s">
        <v>1</v>
      </c>
      <c r="F812" s="244" t="s">
        <v>854</v>
      </c>
      <c r="G812" s="241"/>
      <c r="H812" s="245">
        <v>5.2000000000000002</v>
      </c>
      <c r="I812" s="246"/>
      <c r="J812" s="241"/>
      <c r="K812" s="241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201</v>
      </c>
      <c r="AU812" s="251" t="s">
        <v>85</v>
      </c>
      <c r="AV812" s="13" t="s">
        <v>85</v>
      </c>
      <c r="AW812" s="13" t="s">
        <v>32</v>
      </c>
      <c r="AX812" s="13" t="s">
        <v>75</v>
      </c>
      <c r="AY812" s="251" t="s">
        <v>192</v>
      </c>
    </row>
    <row r="813" s="13" customFormat="1">
      <c r="A813" s="13"/>
      <c r="B813" s="240"/>
      <c r="C813" s="241"/>
      <c r="D813" s="242" t="s">
        <v>201</v>
      </c>
      <c r="E813" s="243" t="s">
        <v>1</v>
      </c>
      <c r="F813" s="244" t="s">
        <v>855</v>
      </c>
      <c r="G813" s="241"/>
      <c r="H813" s="245">
        <v>6.4000000000000004</v>
      </c>
      <c r="I813" s="246"/>
      <c r="J813" s="241"/>
      <c r="K813" s="241"/>
      <c r="L813" s="247"/>
      <c r="M813" s="248"/>
      <c r="N813" s="249"/>
      <c r="O813" s="249"/>
      <c r="P813" s="249"/>
      <c r="Q813" s="249"/>
      <c r="R813" s="249"/>
      <c r="S813" s="249"/>
      <c r="T813" s="25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1" t="s">
        <v>201</v>
      </c>
      <c r="AU813" s="251" t="s">
        <v>85</v>
      </c>
      <c r="AV813" s="13" t="s">
        <v>85</v>
      </c>
      <c r="AW813" s="13" t="s">
        <v>32</v>
      </c>
      <c r="AX813" s="13" t="s">
        <v>75</v>
      </c>
      <c r="AY813" s="251" t="s">
        <v>192</v>
      </c>
    </row>
    <row r="814" s="13" customFormat="1">
      <c r="A814" s="13"/>
      <c r="B814" s="240"/>
      <c r="C814" s="241"/>
      <c r="D814" s="242" t="s">
        <v>201</v>
      </c>
      <c r="E814" s="243" t="s">
        <v>1</v>
      </c>
      <c r="F814" s="244" t="s">
        <v>856</v>
      </c>
      <c r="G814" s="241"/>
      <c r="H814" s="245">
        <v>6.2000000000000002</v>
      </c>
      <c r="I814" s="246"/>
      <c r="J814" s="241"/>
      <c r="K814" s="241"/>
      <c r="L814" s="247"/>
      <c r="M814" s="248"/>
      <c r="N814" s="249"/>
      <c r="O814" s="249"/>
      <c r="P814" s="249"/>
      <c r="Q814" s="249"/>
      <c r="R814" s="249"/>
      <c r="S814" s="249"/>
      <c r="T814" s="25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1" t="s">
        <v>201</v>
      </c>
      <c r="AU814" s="251" t="s">
        <v>85</v>
      </c>
      <c r="AV814" s="13" t="s">
        <v>85</v>
      </c>
      <c r="AW814" s="13" t="s">
        <v>32</v>
      </c>
      <c r="AX814" s="13" t="s">
        <v>75</v>
      </c>
      <c r="AY814" s="251" t="s">
        <v>192</v>
      </c>
    </row>
    <row r="815" s="13" customFormat="1">
      <c r="A815" s="13"/>
      <c r="B815" s="240"/>
      <c r="C815" s="241"/>
      <c r="D815" s="242" t="s">
        <v>201</v>
      </c>
      <c r="E815" s="243" t="s">
        <v>1</v>
      </c>
      <c r="F815" s="244" t="s">
        <v>857</v>
      </c>
      <c r="G815" s="241"/>
      <c r="H815" s="245">
        <v>6.2000000000000002</v>
      </c>
      <c r="I815" s="246"/>
      <c r="J815" s="241"/>
      <c r="K815" s="241"/>
      <c r="L815" s="247"/>
      <c r="M815" s="248"/>
      <c r="N815" s="249"/>
      <c r="O815" s="249"/>
      <c r="P815" s="249"/>
      <c r="Q815" s="249"/>
      <c r="R815" s="249"/>
      <c r="S815" s="249"/>
      <c r="T815" s="25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1" t="s">
        <v>201</v>
      </c>
      <c r="AU815" s="251" t="s">
        <v>85</v>
      </c>
      <c r="AV815" s="13" t="s">
        <v>85</v>
      </c>
      <c r="AW815" s="13" t="s">
        <v>32</v>
      </c>
      <c r="AX815" s="13" t="s">
        <v>75</v>
      </c>
      <c r="AY815" s="251" t="s">
        <v>192</v>
      </c>
    </row>
    <row r="816" s="13" customFormat="1">
      <c r="A816" s="13"/>
      <c r="B816" s="240"/>
      <c r="C816" s="241"/>
      <c r="D816" s="242" t="s">
        <v>201</v>
      </c>
      <c r="E816" s="243" t="s">
        <v>1</v>
      </c>
      <c r="F816" s="244" t="s">
        <v>858</v>
      </c>
      <c r="G816" s="241"/>
      <c r="H816" s="245">
        <v>6.2000000000000002</v>
      </c>
      <c r="I816" s="246"/>
      <c r="J816" s="241"/>
      <c r="K816" s="241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201</v>
      </c>
      <c r="AU816" s="251" t="s">
        <v>85</v>
      </c>
      <c r="AV816" s="13" t="s">
        <v>85</v>
      </c>
      <c r="AW816" s="13" t="s">
        <v>32</v>
      </c>
      <c r="AX816" s="13" t="s">
        <v>75</v>
      </c>
      <c r="AY816" s="251" t="s">
        <v>192</v>
      </c>
    </row>
    <row r="817" s="13" customFormat="1">
      <c r="A817" s="13"/>
      <c r="B817" s="240"/>
      <c r="C817" s="241"/>
      <c r="D817" s="242" t="s">
        <v>201</v>
      </c>
      <c r="E817" s="243" t="s">
        <v>1</v>
      </c>
      <c r="F817" s="244" t="s">
        <v>859</v>
      </c>
      <c r="G817" s="241"/>
      <c r="H817" s="245">
        <v>8.8000000000000007</v>
      </c>
      <c r="I817" s="246"/>
      <c r="J817" s="241"/>
      <c r="K817" s="241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201</v>
      </c>
      <c r="AU817" s="251" t="s">
        <v>85</v>
      </c>
      <c r="AV817" s="13" t="s">
        <v>85</v>
      </c>
      <c r="AW817" s="13" t="s">
        <v>32</v>
      </c>
      <c r="AX817" s="13" t="s">
        <v>75</v>
      </c>
      <c r="AY817" s="251" t="s">
        <v>192</v>
      </c>
    </row>
    <row r="818" s="13" customFormat="1">
      <c r="A818" s="13"/>
      <c r="B818" s="240"/>
      <c r="C818" s="241"/>
      <c r="D818" s="242" t="s">
        <v>201</v>
      </c>
      <c r="E818" s="243" t="s">
        <v>1</v>
      </c>
      <c r="F818" s="244" t="s">
        <v>860</v>
      </c>
      <c r="G818" s="241"/>
      <c r="H818" s="245">
        <v>8.8000000000000007</v>
      </c>
      <c r="I818" s="246"/>
      <c r="J818" s="241"/>
      <c r="K818" s="241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201</v>
      </c>
      <c r="AU818" s="251" t="s">
        <v>85</v>
      </c>
      <c r="AV818" s="13" t="s">
        <v>85</v>
      </c>
      <c r="AW818" s="13" t="s">
        <v>32</v>
      </c>
      <c r="AX818" s="13" t="s">
        <v>75</v>
      </c>
      <c r="AY818" s="251" t="s">
        <v>192</v>
      </c>
    </row>
    <row r="819" s="13" customFormat="1">
      <c r="A819" s="13"/>
      <c r="B819" s="240"/>
      <c r="C819" s="241"/>
      <c r="D819" s="242" t="s">
        <v>201</v>
      </c>
      <c r="E819" s="243" t="s">
        <v>1</v>
      </c>
      <c r="F819" s="244" t="s">
        <v>861</v>
      </c>
      <c r="G819" s="241"/>
      <c r="H819" s="245">
        <v>8.8000000000000007</v>
      </c>
      <c r="I819" s="246"/>
      <c r="J819" s="241"/>
      <c r="K819" s="241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201</v>
      </c>
      <c r="AU819" s="251" t="s">
        <v>85</v>
      </c>
      <c r="AV819" s="13" t="s">
        <v>85</v>
      </c>
      <c r="AW819" s="13" t="s">
        <v>32</v>
      </c>
      <c r="AX819" s="13" t="s">
        <v>75</v>
      </c>
      <c r="AY819" s="251" t="s">
        <v>192</v>
      </c>
    </row>
    <row r="820" s="13" customFormat="1">
      <c r="A820" s="13"/>
      <c r="B820" s="240"/>
      <c r="C820" s="241"/>
      <c r="D820" s="242" t="s">
        <v>201</v>
      </c>
      <c r="E820" s="243" t="s">
        <v>1</v>
      </c>
      <c r="F820" s="244" t="s">
        <v>862</v>
      </c>
      <c r="G820" s="241"/>
      <c r="H820" s="245">
        <v>8.8000000000000007</v>
      </c>
      <c r="I820" s="246"/>
      <c r="J820" s="241"/>
      <c r="K820" s="241"/>
      <c r="L820" s="247"/>
      <c r="M820" s="248"/>
      <c r="N820" s="249"/>
      <c r="O820" s="249"/>
      <c r="P820" s="249"/>
      <c r="Q820" s="249"/>
      <c r="R820" s="249"/>
      <c r="S820" s="249"/>
      <c r="T820" s="25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1" t="s">
        <v>201</v>
      </c>
      <c r="AU820" s="251" t="s">
        <v>85</v>
      </c>
      <c r="AV820" s="13" t="s">
        <v>85</v>
      </c>
      <c r="AW820" s="13" t="s">
        <v>32</v>
      </c>
      <c r="AX820" s="13" t="s">
        <v>75</v>
      </c>
      <c r="AY820" s="251" t="s">
        <v>192</v>
      </c>
    </row>
    <row r="821" s="13" customFormat="1">
      <c r="A821" s="13"/>
      <c r="B821" s="240"/>
      <c r="C821" s="241"/>
      <c r="D821" s="242" t="s">
        <v>201</v>
      </c>
      <c r="E821" s="243" t="s">
        <v>1</v>
      </c>
      <c r="F821" s="244" t="s">
        <v>863</v>
      </c>
      <c r="G821" s="241"/>
      <c r="H821" s="245">
        <v>9.5999999999999996</v>
      </c>
      <c r="I821" s="246"/>
      <c r="J821" s="241"/>
      <c r="K821" s="241"/>
      <c r="L821" s="247"/>
      <c r="M821" s="248"/>
      <c r="N821" s="249"/>
      <c r="O821" s="249"/>
      <c r="P821" s="249"/>
      <c r="Q821" s="249"/>
      <c r="R821" s="249"/>
      <c r="S821" s="249"/>
      <c r="T821" s="25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1" t="s">
        <v>201</v>
      </c>
      <c r="AU821" s="251" t="s">
        <v>85</v>
      </c>
      <c r="AV821" s="13" t="s">
        <v>85</v>
      </c>
      <c r="AW821" s="13" t="s">
        <v>32</v>
      </c>
      <c r="AX821" s="13" t="s">
        <v>75</v>
      </c>
      <c r="AY821" s="251" t="s">
        <v>192</v>
      </c>
    </row>
    <row r="822" s="13" customFormat="1">
      <c r="A822" s="13"/>
      <c r="B822" s="240"/>
      <c r="C822" s="241"/>
      <c r="D822" s="242" t="s">
        <v>201</v>
      </c>
      <c r="E822" s="243" t="s">
        <v>1</v>
      </c>
      <c r="F822" s="244" t="s">
        <v>864</v>
      </c>
      <c r="G822" s="241"/>
      <c r="H822" s="245">
        <v>8.8000000000000007</v>
      </c>
      <c r="I822" s="246"/>
      <c r="J822" s="241"/>
      <c r="K822" s="241"/>
      <c r="L822" s="247"/>
      <c r="M822" s="248"/>
      <c r="N822" s="249"/>
      <c r="O822" s="249"/>
      <c r="P822" s="249"/>
      <c r="Q822" s="249"/>
      <c r="R822" s="249"/>
      <c r="S822" s="249"/>
      <c r="T822" s="25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1" t="s">
        <v>201</v>
      </c>
      <c r="AU822" s="251" t="s">
        <v>85</v>
      </c>
      <c r="AV822" s="13" t="s">
        <v>85</v>
      </c>
      <c r="AW822" s="13" t="s">
        <v>32</v>
      </c>
      <c r="AX822" s="13" t="s">
        <v>75</v>
      </c>
      <c r="AY822" s="251" t="s">
        <v>192</v>
      </c>
    </row>
    <row r="823" s="13" customFormat="1">
      <c r="A823" s="13"/>
      <c r="B823" s="240"/>
      <c r="C823" s="241"/>
      <c r="D823" s="242" t="s">
        <v>201</v>
      </c>
      <c r="E823" s="243" t="s">
        <v>1</v>
      </c>
      <c r="F823" s="244" t="s">
        <v>865</v>
      </c>
      <c r="G823" s="241"/>
      <c r="H823" s="245">
        <v>8.8000000000000007</v>
      </c>
      <c r="I823" s="246"/>
      <c r="J823" s="241"/>
      <c r="K823" s="241"/>
      <c r="L823" s="247"/>
      <c r="M823" s="248"/>
      <c r="N823" s="249"/>
      <c r="O823" s="249"/>
      <c r="P823" s="249"/>
      <c r="Q823" s="249"/>
      <c r="R823" s="249"/>
      <c r="S823" s="249"/>
      <c r="T823" s="25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1" t="s">
        <v>201</v>
      </c>
      <c r="AU823" s="251" t="s">
        <v>85</v>
      </c>
      <c r="AV823" s="13" t="s">
        <v>85</v>
      </c>
      <c r="AW823" s="13" t="s">
        <v>32</v>
      </c>
      <c r="AX823" s="13" t="s">
        <v>75</v>
      </c>
      <c r="AY823" s="251" t="s">
        <v>192</v>
      </c>
    </row>
    <row r="824" s="13" customFormat="1">
      <c r="A824" s="13"/>
      <c r="B824" s="240"/>
      <c r="C824" s="241"/>
      <c r="D824" s="242" t="s">
        <v>201</v>
      </c>
      <c r="E824" s="243" t="s">
        <v>1</v>
      </c>
      <c r="F824" s="244" t="s">
        <v>866</v>
      </c>
      <c r="G824" s="241"/>
      <c r="H824" s="245">
        <v>5.5</v>
      </c>
      <c r="I824" s="246"/>
      <c r="J824" s="241"/>
      <c r="K824" s="241"/>
      <c r="L824" s="247"/>
      <c r="M824" s="248"/>
      <c r="N824" s="249"/>
      <c r="O824" s="249"/>
      <c r="P824" s="249"/>
      <c r="Q824" s="249"/>
      <c r="R824" s="249"/>
      <c r="S824" s="249"/>
      <c r="T824" s="25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1" t="s">
        <v>201</v>
      </c>
      <c r="AU824" s="251" t="s">
        <v>85</v>
      </c>
      <c r="AV824" s="13" t="s">
        <v>85</v>
      </c>
      <c r="AW824" s="13" t="s">
        <v>32</v>
      </c>
      <c r="AX824" s="13" t="s">
        <v>75</v>
      </c>
      <c r="AY824" s="251" t="s">
        <v>192</v>
      </c>
    </row>
    <row r="825" s="13" customFormat="1">
      <c r="A825" s="13"/>
      <c r="B825" s="240"/>
      <c r="C825" s="241"/>
      <c r="D825" s="242" t="s">
        <v>201</v>
      </c>
      <c r="E825" s="243" t="s">
        <v>1</v>
      </c>
      <c r="F825" s="244" t="s">
        <v>867</v>
      </c>
      <c r="G825" s="241"/>
      <c r="H825" s="245">
        <v>8.8000000000000007</v>
      </c>
      <c r="I825" s="246"/>
      <c r="J825" s="241"/>
      <c r="K825" s="241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201</v>
      </c>
      <c r="AU825" s="251" t="s">
        <v>85</v>
      </c>
      <c r="AV825" s="13" t="s">
        <v>85</v>
      </c>
      <c r="AW825" s="13" t="s">
        <v>32</v>
      </c>
      <c r="AX825" s="13" t="s">
        <v>75</v>
      </c>
      <c r="AY825" s="251" t="s">
        <v>192</v>
      </c>
    </row>
    <row r="826" s="15" customFormat="1">
      <c r="A826" s="15"/>
      <c r="B826" s="263"/>
      <c r="C826" s="264"/>
      <c r="D826" s="242" t="s">
        <v>201</v>
      </c>
      <c r="E826" s="265" t="s">
        <v>1</v>
      </c>
      <c r="F826" s="266" t="s">
        <v>211</v>
      </c>
      <c r="G826" s="264"/>
      <c r="H826" s="267">
        <v>113.40000000000001</v>
      </c>
      <c r="I826" s="268"/>
      <c r="J826" s="264"/>
      <c r="K826" s="264"/>
      <c r="L826" s="269"/>
      <c r="M826" s="270"/>
      <c r="N826" s="271"/>
      <c r="O826" s="271"/>
      <c r="P826" s="271"/>
      <c r="Q826" s="271"/>
      <c r="R826" s="271"/>
      <c r="S826" s="271"/>
      <c r="T826" s="272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73" t="s">
        <v>201</v>
      </c>
      <c r="AU826" s="273" t="s">
        <v>85</v>
      </c>
      <c r="AV826" s="15" t="s">
        <v>212</v>
      </c>
      <c r="AW826" s="15" t="s">
        <v>32</v>
      </c>
      <c r="AX826" s="15" t="s">
        <v>75</v>
      </c>
      <c r="AY826" s="273" t="s">
        <v>192</v>
      </c>
    </row>
    <row r="827" s="16" customFormat="1">
      <c r="A827" s="16"/>
      <c r="B827" s="274"/>
      <c r="C827" s="275"/>
      <c r="D827" s="242" t="s">
        <v>201</v>
      </c>
      <c r="E827" s="276" t="s">
        <v>1</v>
      </c>
      <c r="F827" s="277" t="s">
        <v>868</v>
      </c>
      <c r="G827" s="275"/>
      <c r="H827" s="276" t="s">
        <v>1</v>
      </c>
      <c r="I827" s="278"/>
      <c r="J827" s="275"/>
      <c r="K827" s="275"/>
      <c r="L827" s="279"/>
      <c r="M827" s="280"/>
      <c r="N827" s="281"/>
      <c r="O827" s="281"/>
      <c r="P827" s="281"/>
      <c r="Q827" s="281"/>
      <c r="R827" s="281"/>
      <c r="S827" s="281"/>
      <c r="T827" s="282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T827" s="283" t="s">
        <v>201</v>
      </c>
      <c r="AU827" s="283" t="s">
        <v>85</v>
      </c>
      <c r="AV827" s="16" t="s">
        <v>83</v>
      </c>
      <c r="AW827" s="16" t="s">
        <v>32</v>
      </c>
      <c r="AX827" s="16" t="s">
        <v>75</v>
      </c>
      <c r="AY827" s="283" t="s">
        <v>192</v>
      </c>
    </row>
    <row r="828" s="13" customFormat="1">
      <c r="A828" s="13"/>
      <c r="B828" s="240"/>
      <c r="C828" s="241"/>
      <c r="D828" s="242" t="s">
        <v>201</v>
      </c>
      <c r="E828" s="243" t="s">
        <v>1</v>
      </c>
      <c r="F828" s="244" t="s">
        <v>869</v>
      </c>
      <c r="G828" s="241"/>
      <c r="H828" s="245">
        <v>5.7999999999999998</v>
      </c>
      <c r="I828" s="246"/>
      <c r="J828" s="241"/>
      <c r="K828" s="241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201</v>
      </c>
      <c r="AU828" s="251" t="s">
        <v>85</v>
      </c>
      <c r="AV828" s="13" t="s">
        <v>85</v>
      </c>
      <c r="AW828" s="13" t="s">
        <v>32</v>
      </c>
      <c r="AX828" s="13" t="s">
        <v>75</v>
      </c>
      <c r="AY828" s="251" t="s">
        <v>192</v>
      </c>
    </row>
    <row r="829" s="13" customFormat="1">
      <c r="A829" s="13"/>
      <c r="B829" s="240"/>
      <c r="C829" s="241"/>
      <c r="D829" s="242" t="s">
        <v>201</v>
      </c>
      <c r="E829" s="243" t="s">
        <v>1</v>
      </c>
      <c r="F829" s="244" t="s">
        <v>870</v>
      </c>
      <c r="G829" s="241"/>
      <c r="H829" s="245">
        <v>5.2999999999999998</v>
      </c>
      <c r="I829" s="246"/>
      <c r="J829" s="241"/>
      <c r="K829" s="241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201</v>
      </c>
      <c r="AU829" s="251" t="s">
        <v>85</v>
      </c>
      <c r="AV829" s="13" t="s">
        <v>85</v>
      </c>
      <c r="AW829" s="13" t="s">
        <v>32</v>
      </c>
      <c r="AX829" s="13" t="s">
        <v>75</v>
      </c>
      <c r="AY829" s="251" t="s">
        <v>192</v>
      </c>
    </row>
    <row r="830" s="13" customFormat="1">
      <c r="A830" s="13"/>
      <c r="B830" s="240"/>
      <c r="C830" s="241"/>
      <c r="D830" s="242" t="s">
        <v>201</v>
      </c>
      <c r="E830" s="243" t="s">
        <v>1</v>
      </c>
      <c r="F830" s="244" t="s">
        <v>871</v>
      </c>
      <c r="G830" s="241"/>
      <c r="H830" s="245">
        <v>5.2999999999999998</v>
      </c>
      <c r="I830" s="246"/>
      <c r="J830" s="241"/>
      <c r="K830" s="241"/>
      <c r="L830" s="247"/>
      <c r="M830" s="248"/>
      <c r="N830" s="249"/>
      <c r="O830" s="249"/>
      <c r="P830" s="249"/>
      <c r="Q830" s="249"/>
      <c r="R830" s="249"/>
      <c r="S830" s="249"/>
      <c r="T830" s="25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1" t="s">
        <v>201</v>
      </c>
      <c r="AU830" s="251" t="s">
        <v>85</v>
      </c>
      <c r="AV830" s="13" t="s">
        <v>85</v>
      </c>
      <c r="AW830" s="13" t="s">
        <v>32</v>
      </c>
      <c r="AX830" s="13" t="s">
        <v>75</v>
      </c>
      <c r="AY830" s="251" t="s">
        <v>192</v>
      </c>
    </row>
    <row r="831" s="13" customFormat="1">
      <c r="A831" s="13"/>
      <c r="B831" s="240"/>
      <c r="C831" s="241"/>
      <c r="D831" s="242" t="s">
        <v>201</v>
      </c>
      <c r="E831" s="243" t="s">
        <v>1</v>
      </c>
      <c r="F831" s="244" t="s">
        <v>872</v>
      </c>
      <c r="G831" s="241"/>
      <c r="H831" s="245">
        <v>5.9000000000000004</v>
      </c>
      <c r="I831" s="246"/>
      <c r="J831" s="241"/>
      <c r="K831" s="241"/>
      <c r="L831" s="247"/>
      <c r="M831" s="248"/>
      <c r="N831" s="249"/>
      <c r="O831" s="249"/>
      <c r="P831" s="249"/>
      <c r="Q831" s="249"/>
      <c r="R831" s="249"/>
      <c r="S831" s="249"/>
      <c r="T831" s="25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1" t="s">
        <v>201</v>
      </c>
      <c r="AU831" s="251" t="s">
        <v>85</v>
      </c>
      <c r="AV831" s="13" t="s">
        <v>85</v>
      </c>
      <c r="AW831" s="13" t="s">
        <v>32</v>
      </c>
      <c r="AX831" s="13" t="s">
        <v>75</v>
      </c>
      <c r="AY831" s="251" t="s">
        <v>192</v>
      </c>
    </row>
    <row r="832" s="13" customFormat="1">
      <c r="A832" s="13"/>
      <c r="B832" s="240"/>
      <c r="C832" s="241"/>
      <c r="D832" s="242" t="s">
        <v>201</v>
      </c>
      <c r="E832" s="243" t="s">
        <v>1</v>
      </c>
      <c r="F832" s="244" t="s">
        <v>873</v>
      </c>
      <c r="G832" s="241"/>
      <c r="H832" s="245">
        <v>5.0999999999999996</v>
      </c>
      <c r="I832" s="246"/>
      <c r="J832" s="241"/>
      <c r="K832" s="241"/>
      <c r="L832" s="247"/>
      <c r="M832" s="248"/>
      <c r="N832" s="249"/>
      <c r="O832" s="249"/>
      <c r="P832" s="249"/>
      <c r="Q832" s="249"/>
      <c r="R832" s="249"/>
      <c r="S832" s="249"/>
      <c r="T832" s="25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1" t="s">
        <v>201</v>
      </c>
      <c r="AU832" s="251" t="s">
        <v>85</v>
      </c>
      <c r="AV832" s="13" t="s">
        <v>85</v>
      </c>
      <c r="AW832" s="13" t="s">
        <v>32</v>
      </c>
      <c r="AX832" s="13" t="s">
        <v>75</v>
      </c>
      <c r="AY832" s="251" t="s">
        <v>192</v>
      </c>
    </row>
    <row r="833" s="13" customFormat="1">
      <c r="A833" s="13"/>
      <c r="B833" s="240"/>
      <c r="C833" s="241"/>
      <c r="D833" s="242" t="s">
        <v>201</v>
      </c>
      <c r="E833" s="243" t="s">
        <v>1</v>
      </c>
      <c r="F833" s="244" t="s">
        <v>874</v>
      </c>
      <c r="G833" s="241"/>
      <c r="H833" s="245">
        <v>6.0999999999999996</v>
      </c>
      <c r="I833" s="246"/>
      <c r="J833" s="241"/>
      <c r="K833" s="241"/>
      <c r="L833" s="247"/>
      <c r="M833" s="248"/>
      <c r="N833" s="249"/>
      <c r="O833" s="249"/>
      <c r="P833" s="249"/>
      <c r="Q833" s="249"/>
      <c r="R833" s="249"/>
      <c r="S833" s="249"/>
      <c r="T833" s="25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1" t="s">
        <v>201</v>
      </c>
      <c r="AU833" s="251" t="s">
        <v>85</v>
      </c>
      <c r="AV833" s="13" t="s">
        <v>85</v>
      </c>
      <c r="AW833" s="13" t="s">
        <v>32</v>
      </c>
      <c r="AX833" s="13" t="s">
        <v>75</v>
      </c>
      <c r="AY833" s="251" t="s">
        <v>192</v>
      </c>
    </row>
    <row r="834" s="15" customFormat="1">
      <c r="A834" s="15"/>
      <c r="B834" s="263"/>
      <c r="C834" s="264"/>
      <c r="D834" s="242" t="s">
        <v>201</v>
      </c>
      <c r="E834" s="265" t="s">
        <v>1</v>
      </c>
      <c r="F834" s="266" t="s">
        <v>211</v>
      </c>
      <c r="G834" s="264"/>
      <c r="H834" s="267">
        <v>33.5</v>
      </c>
      <c r="I834" s="268"/>
      <c r="J834" s="264"/>
      <c r="K834" s="264"/>
      <c r="L834" s="269"/>
      <c r="M834" s="270"/>
      <c r="N834" s="271"/>
      <c r="O834" s="271"/>
      <c r="P834" s="271"/>
      <c r="Q834" s="271"/>
      <c r="R834" s="271"/>
      <c r="S834" s="271"/>
      <c r="T834" s="272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3" t="s">
        <v>201</v>
      </c>
      <c r="AU834" s="273" t="s">
        <v>85</v>
      </c>
      <c r="AV834" s="15" t="s">
        <v>212</v>
      </c>
      <c r="AW834" s="15" t="s">
        <v>32</v>
      </c>
      <c r="AX834" s="15" t="s">
        <v>75</v>
      </c>
      <c r="AY834" s="273" t="s">
        <v>192</v>
      </c>
    </row>
    <row r="835" s="16" customFormat="1">
      <c r="A835" s="16"/>
      <c r="B835" s="274"/>
      <c r="C835" s="275"/>
      <c r="D835" s="242" t="s">
        <v>201</v>
      </c>
      <c r="E835" s="276" t="s">
        <v>1</v>
      </c>
      <c r="F835" s="277" t="s">
        <v>930</v>
      </c>
      <c r="G835" s="275"/>
      <c r="H835" s="276" t="s">
        <v>1</v>
      </c>
      <c r="I835" s="278"/>
      <c r="J835" s="275"/>
      <c r="K835" s="275"/>
      <c r="L835" s="279"/>
      <c r="M835" s="280"/>
      <c r="N835" s="281"/>
      <c r="O835" s="281"/>
      <c r="P835" s="281"/>
      <c r="Q835" s="281"/>
      <c r="R835" s="281"/>
      <c r="S835" s="281"/>
      <c r="T835" s="282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83" t="s">
        <v>201</v>
      </c>
      <c r="AU835" s="283" t="s">
        <v>85</v>
      </c>
      <c r="AV835" s="16" t="s">
        <v>83</v>
      </c>
      <c r="AW835" s="16" t="s">
        <v>32</v>
      </c>
      <c r="AX835" s="16" t="s">
        <v>75</v>
      </c>
      <c r="AY835" s="283" t="s">
        <v>192</v>
      </c>
    </row>
    <row r="836" s="13" customFormat="1">
      <c r="A836" s="13"/>
      <c r="B836" s="240"/>
      <c r="C836" s="241"/>
      <c r="D836" s="242" t="s">
        <v>201</v>
      </c>
      <c r="E836" s="243" t="s">
        <v>1</v>
      </c>
      <c r="F836" s="244" t="s">
        <v>931</v>
      </c>
      <c r="G836" s="241"/>
      <c r="H836" s="245">
        <v>5.7999999999999998</v>
      </c>
      <c r="I836" s="246"/>
      <c r="J836" s="241"/>
      <c r="K836" s="241"/>
      <c r="L836" s="247"/>
      <c r="M836" s="248"/>
      <c r="N836" s="249"/>
      <c r="O836" s="249"/>
      <c r="P836" s="249"/>
      <c r="Q836" s="249"/>
      <c r="R836" s="249"/>
      <c r="S836" s="249"/>
      <c r="T836" s="25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1" t="s">
        <v>201</v>
      </c>
      <c r="AU836" s="251" t="s">
        <v>85</v>
      </c>
      <c r="AV836" s="13" t="s">
        <v>85</v>
      </c>
      <c r="AW836" s="13" t="s">
        <v>32</v>
      </c>
      <c r="AX836" s="13" t="s">
        <v>75</v>
      </c>
      <c r="AY836" s="251" t="s">
        <v>192</v>
      </c>
    </row>
    <row r="837" s="13" customFormat="1">
      <c r="A837" s="13"/>
      <c r="B837" s="240"/>
      <c r="C837" s="241"/>
      <c r="D837" s="242" t="s">
        <v>201</v>
      </c>
      <c r="E837" s="243" t="s">
        <v>1</v>
      </c>
      <c r="F837" s="244" t="s">
        <v>932</v>
      </c>
      <c r="G837" s="241"/>
      <c r="H837" s="245">
        <v>5.7999999999999998</v>
      </c>
      <c r="I837" s="246"/>
      <c r="J837" s="241"/>
      <c r="K837" s="241"/>
      <c r="L837" s="247"/>
      <c r="M837" s="248"/>
      <c r="N837" s="249"/>
      <c r="O837" s="249"/>
      <c r="P837" s="249"/>
      <c r="Q837" s="249"/>
      <c r="R837" s="249"/>
      <c r="S837" s="249"/>
      <c r="T837" s="25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1" t="s">
        <v>201</v>
      </c>
      <c r="AU837" s="251" t="s">
        <v>85</v>
      </c>
      <c r="AV837" s="13" t="s">
        <v>85</v>
      </c>
      <c r="AW837" s="13" t="s">
        <v>32</v>
      </c>
      <c r="AX837" s="13" t="s">
        <v>75</v>
      </c>
      <c r="AY837" s="251" t="s">
        <v>192</v>
      </c>
    </row>
    <row r="838" s="14" customFormat="1">
      <c r="A838" s="14"/>
      <c r="B838" s="252"/>
      <c r="C838" s="253"/>
      <c r="D838" s="242" t="s">
        <v>201</v>
      </c>
      <c r="E838" s="254" t="s">
        <v>1</v>
      </c>
      <c r="F838" s="255" t="s">
        <v>204</v>
      </c>
      <c r="G838" s="253"/>
      <c r="H838" s="256">
        <v>158.5</v>
      </c>
      <c r="I838" s="257"/>
      <c r="J838" s="253"/>
      <c r="K838" s="253"/>
      <c r="L838" s="258"/>
      <c r="M838" s="259"/>
      <c r="N838" s="260"/>
      <c r="O838" s="260"/>
      <c r="P838" s="260"/>
      <c r="Q838" s="260"/>
      <c r="R838" s="260"/>
      <c r="S838" s="260"/>
      <c r="T838" s="26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2" t="s">
        <v>201</v>
      </c>
      <c r="AU838" s="262" t="s">
        <v>85</v>
      </c>
      <c r="AV838" s="14" t="s">
        <v>199</v>
      </c>
      <c r="AW838" s="14" t="s">
        <v>32</v>
      </c>
      <c r="AX838" s="14" t="s">
        <v>75</v>
      </c>
      <c r="AY838" s="262" t="s">
        <v>192</v>
      </c>
    </row>
    <row r="839" s="13" customFormat="1">
      <c r="A839" s="13"/>
      <c r="B839" s="240"/>
      <c r="C839" s="241"/>
      <c r="D839" s="242" t="s">
        <v>201</v>
      </c>
      <c r="E839" s="243" t="s">
        <v>1</v>
      </c>
      <c r="F839" s="244" t="s">
        <v>933</v>
      </c>
      <c r="G839" s="241"/>
      <c r="H839" s="245">
        <v>317</v>
      </c>
      <c r="I839" s="246"/>
      <c r="J839" s="241"/>
      <c r="K839" s="241"/>
      <c r="L839" s="247"/>
      <c r="M839" s="248"/>
      <c r="N839" s="249"/>
      <c r="O839" s="249"/>
      <c r="P839" s="249"/>
      <c r="Q839" s="249"/>
      <c r="R839" s="249"/>
      <c r="S839" s="249"/>
      <c r="T839" s="25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1" t="s">
        <v>201</v>
      </c>
      <c r="AU839" s="251" t="s">
        <v>85</v>
      </c>
      <c r="AV839" s="13" t="s">
        <v>85</v>
      </c>
      <c r="AW839" s="13" t="s">
        <v>32</v>
      </c>
      <c r="AX839" s="13" t="s">
        <v>83</v>
      </c>
      <c r="AY839" s="251" t="s">
        <v>192</v>
      </c>
    </row>
    <row r="840" s="2" customFormat="1" ht="24.15" customHeight="1">
      <c r="A840" s="39"/>
      <c r="B840" s="40"/>
      <c r="C840" s="284" t="s">
        <v>934</v>
      </c>
      <c r="D840" s="284" t="s">
        <v>311</v>
      </c>
      <c r="E840" s="285" t="s">
        <v>893</v>
      </c>
      <c r="F840" s="286" t="s">
        <v>894</v>
      </c>
      <c r="G840" s="287" t="s">
        <v>282</v>
      </c>
      <c r="H840" s="288">
        <v>332.85000000000002</v>
      </c>
      <c r="I840" s="289"/>
      <c r="J840" s="290">
        <f>ROUND(I840*H840,2)</f>
        <v>0</v>
      </c>
      <c r="K840" s="286" t="s">
        <v>198</v>
      </c>
      <c r="L840" s="291"/>
      <c r="M840" s="292" t="s">
        <v>1</v>
      </c>
      <c r="N840" s="293" t="s">
        <v>40</v>
      </c>
      <c r="O840" s="92"/>
      <c r="P840" s="236">
        <f>O840*H840</f>
        <v>0</v>
      </c>
      <c r="Q840" s="236">
        <v>4.0000000000000003E-05</v>
      </c>
      <c r="R840" s="236">
        <f>Q840*H840</f>
        <v>0.013314000000000001</v>
      </c>
      <c r="S840" s="236">
        <v>0</v>
      </c>
      <c r="T840" s="237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8" t="s">
        <v>244</v>
      </c>
      <c r="AT840" s="238" t="s">
        <v>311</v>
      </c>
      <c r="AU840" s="238" t="s">
        <v>85</v>
      </c>
      <c r="AY840" s="18" t="s">
        <v>192</v>
      </c>
      <c r="BE840" s="239">
        <f>IF(N840="základní",J840,0)</f>
        <v>0</v>
      </c>
      <c r="BF840" s="239">
        <f>IF(N840="snížená",J840,0)</f>
        <v>0</v>
      </c>
      <c r="BG840" s="239">
        <f>IF(N840="zákl. přenesená",J840,0)</f>
        <v>0</v>
      </c>
      <c r="BH840" s="239">
        <f>IF(N840="sníž. přenesená",J840,0)</f>
        <v>0</v>
      </c>
      <c r="BI840" s="239">
        <f>IF(N840="nulová",J840,0)</f>
        <v>0</v>
      </c>
      <c r="BJ840" s="18" t="s">
        <v>83</v>
      </c>
      <c r="BK840" s="239">
        <f>ROUND(I840*H840,2)</f>
        <v>0</v>
      </c>
      <c r="BL840" s="18" t="s">
        <v>199</v>
      </c>
      <c r="BM840" s="238" t="s">
        <v>935</v>
      </c>
    </row>
    <row r="841" s="13" customFormat="1">
      <c r="A841" s="13"/>
      <c r="B841" s="240"/>
      <c r="C841" s="241"/>
      <c r="D841" s="242" t="s">
        <v>201</v>
      </c>
      <c r="E841" s="243" t="s">
        <v>1</v>
      </c>
      <c r="F841" s="244" t="s">
        <v>936</v>
      </c>
      <c r="G841" s="241"/>
      <c r="H841" s="245">
        <v>332.85000000000002</v>
      </c>
      <c r="I841" s="246"/>
      <c r="J841" s="241"/>
      <c r="K841" s="241"/>
      <c r="L841" s="247"/>
      <c r="M841" s="248"/>
      <c r="N841" s="249"/>
      <c r="O841" s="249"/>
      <c r="P841" s="249"/>
      <c r="Q841" s="249"/>
      <c r="R841" s="249"/>
      <c r="S841" s="249"/>
      <c r="T841" s="25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1" t="s">
        <v>201</v>
      </c>
      <c r="AU841" s="251" t="s">
        <v>85</v>
      </c>
      <c r="AV841" s="13" t="s">
        <v>85</v>
      </c>
      <c r="AW841" s="13" t="s">
        <v>32</v>
      </c>
      <c r="AX841" s="13" t="s">
        <v>83</v>
      </c>
      <c r="AY841" s="251" t="s">
        <v>192</v>
      </c>
    </row>
    <row r="842" s="2" customFormat="1" ht="49.05" customHeight="1">
      <c r="A842" s="39"/>
      <c r="B842" s="40"/>
      <c r="C842" s="227" t="s">
        <v>937</v>
      </c>
      <c r="D842" s="227" t="s">
        <v>194</v>
      </c>
      <c r="E842" s="228" t="s">
        <v>938</v>
      </c>
      <c r="F842" s="229" t="s">
        <v>939</v>
      </c>
      <c r="G842" s="230" t="s">
        <v>197</v>
      </c>
      <c r="H842" s="231">
        <v>297.08999999999997</v>
      </c>
      <c r="I842" s="232"/>
      <c r="J842" s="233">
        <f>ROUND(I842*H842,2)</f>
        <v>0</v>
      </c>
      <c r="K842" s="229" t="s">
        <v>198</v>
      </c>
      <c r="L842" s="45"/>
      <c r="M842" s="234" t="s">
        <v>1</v>
      </c>
      <c r="N842" s="235" t="s">
        <v>40</v>
      </c>
      <c r="O842" s="92"/>
      <c r="P842" s="236">
        <f>O842*H842</f>
        <v>0</v>
      </c>
      <c r="Q842" s="236">
        <v>0.011679999999999999</v>
      </c>
      <c r="R842" s="236">
        <f>Q842*H842</f>
        <v>3.4700111999999996</v>
      </c>
      <c r="S842" s="236">
        <v>0</v>
      </c>
      <c r="T842" s="237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8" t="s">
        <v>199</v>
      </c>
      <c r="AT842" s="238" t="s">
        <v>194</v>
      </c>
      <c r="AU842" s="238" t="s">
        <v>85</v>
      </c>
      <c r="AY842" s="18" t="s">
        <v>192</v>
      </c>
      <c r="BE842" s="239">
        <f>IF(N842="základní",J842,0)</f>
        <v>0</v>
      </c>
      <c r="BF842" s="239">
        <f>IF(N842="snížená",J842,0)</f>
        <v>0</v>
      </c>
      <c r="BG842" s="239">
        <f>IF(N842="zákl. přenesená",J842,0)</f>
        <v>0</v>
      </c>
      <c r="BH842" s="239">
        <f>IF(N842="sníž. přenesená",J842,0)</f>
        <v>0</v>
      </c>
      <c r="BI842" s="239">
        <f>IF(N842="nulová",J842,0)</f>
        <v>0</v>
      </c>
      <c r="BJ842" s="18" t="s">
        <v>83</v>
      </c>
      <c r="BK842" s="239">
        <f>ROUND(I842*H842,2)</f>
        <v>0</v>
      </c>
      <c r="BL842" s="18" t="s">
        <v>199</v>
      </c>
      <c r="BM842" s="238" t="s">
        <v>940</v>
      </c>
    </row>
    <row r="843" s="16" customFormat="1">
      <c r="A843" s="16"/>
      <c r="B843" s="274"/>
      <c r="C843" s="275"/>
      <c r="D843" s="242" t="s">
        <v>201</v>
      </c>
      <c r="E843" s="276" t="s">
        <v>1</v>
      </c>
      <c r="F843" s="277" t="s">
        <v>919</v>
      </c>
      <c r="G843" s="275"/>
      <c r="H843" s="276" t="s">
        <v>1</v>
      </c>
      <c r="I843" s="278"/>
      <c r="J843" s="275"/>
      <c r="K843" s="275"/>
      <c r="L843" s="279"/>
      <c r="M843" s="280"/>
      <c r="N843" s="281"/>
      <c r="O843" s="281"/>
      <c r="P843" s="281"/>
      <c r="Q843" s="281"/>
      <c r="R843" s="281"/>
      <c r="S843" s="281"/>
      <c r="T843" s="282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83" t="s">
        <v>201</v>
      </c>
      <c r="AU843" s="283" t="s">
        <v>85</v>
      </c>
      <c r="AV843" s="16" t="s">
        <v>83</v>
      </c>
      <c r="AW843" s="16" t="s">
        <v>32</v>
      </c>
      <c r="AX843" s="16" t="s">
        <v>75</v>
      </c>
      <c r="AY843" s="283" t="s">
        <v>192</v>
      </c>
    </row>
    <row r="844" s="16" customFormat="1">
      <c r="A844" s="16"/>
      <c r="B844" s="274"/>
      <c r="C844" s="275"/>
      <c r="D844" s="242" t="s">
        <v>201</v>
      </c>
      <c r="E844" s="276" t="s">
        <v>1</v>
      </c>
      <c r="F844" s="277" t="s">
        <v>941</v>
      </c>
      <c r="G844" s="275"/>
      <c r="H844" s="276" t="s">
        <v>1</v>
      </c>
      <c r="I844" s="278"/>
      <c r="J844" s="275"/>
      <c r="K844" s="275"/>
      <c r="L844" s="279"/>
      <c r="M844" s="280"/>
      <c r="N844" s="281"/>
      <c r="O844" s="281"/>
      <c r="P844" s="281"/>
      <c r="Q844" s="281"/>
      <c r="R844" s="281"/>
      <c r="S844" s="281"/>
      <c r="T844" s="282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283" t="s">
        <v>201</v>
      </c>
      <c r="AU844" s="283" t="s">
        <v>85</v>
      </c>
      <c r="AV844" s="16" t="s">
        <v>83</v>
      </c>
      <c r="AW844" s="16" t="s">
        <v>32</v>
      </c>
      <c r="AX844" s="16" t="s">
        <v>75</v>
      </c>
      <c r="AY844" s="283" t="s">
        <v>192</v>
      </c>
    </row>
    <row r="845" s="13" customFormat="1">
      <c r="A845" s="13"/>
      <c r="B845" s="240"/>
      <c r="C845" s="241"/>
      <c r="D845" s="242" t="s">
        <v>201</v>
      </c>
      <c r="E845" s="243" t="s">
        <v>1</v>
      </c>
      <c r="F845" s="244" t="s">
        <v>908</v>
      </c>
      <c r="G845" s="241"/>
      <c r="H845" s="245">
        <v>66.719999999999999</v>
      </c>
      <c r="I845" s="246"/>
      <c r="J845" s="241"/>
      <c r="K845" s="241"/>
      <c r="L845" s="247"/>
      <c r="M845" s="248"/>
      <c r="N845" s="249"/>
      <c r="O845" s="249"/>
      <c r="P845" s="249"/>
      <c r="Q845" s="249"/>
      <c r="R845" s="249"/>
      <c r="S845" s="249"/>
      <c r="T845" s="25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1" t="s">
        <v>201</v>
      </c>
      <c r="AU845" s="251" t="s">
        <v>85</v>
      </c>
      <c r="AV845" s="13" t="s">
        <v>85</v>
      </c>
      <c r="AW845" s="13" t="s">
        <v>32</v>
      </c>
      <c r="AX845" s="13" t="s">
        <v>75</v>
      </c>
      <c r="AY845" s="251" t="s">
        <v>192</v>
      </c>
    </row>
    <row r="846" s="13" customFormat="1">
      <c r="A846" s="13"/>
      <c r="B846" s="240"/>
      <c r="C846" s="241"/>
      <c r="D846" s="242" t="s">
        <v>201</v>
      </c>
      <c r="E846" s="243" t="s">
        <v>1</v>
      </c>
      <c r="F846" s="244" t="s">
        <v>909</v>
      </c>
      <c r="G846" s="241"/>
      <c r="H846" s="245">
        <v>87.430000000000007</v>
      </c>
      <c r="I846" s="246"/>
      <c r="J846" s="241"/>
      <c r="K846" s="241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201</v>
      </c>
      <c r="AU846" s="251" t="s">
        <v>85</v>
      </c>
      <c r="AV846" s="13" t="s">
        <v>85</v>
      </c>
      <c r="AW846" s="13" t="s">
        <v>32</v>
      </c>
      <c r="AX846" s="13" t="s">
        <v>75</v>
      </c>
      <c r="AY846" s="251" t="s">
        <v>192</v>
      </c>
    </row>
    <row r="847" s="13" customFormat="1">
      <c r="A847" s="13"/>
      <c r="B847" s="240"/>
      <c r="C847" s="241"/>
      <c r="D847" s="242" t="s">
        <v>201</v>
      </c>
      <c r="E847" s="243" t="s">
        <v>1</v>
      </c>
      <c r="F847" s="244" t="s">
        <v>910</v>
      </c>
      <c r="G847" s="241"/>
      <c r="H847" s="245">
        <v>73.519999999999996</v>
      </c>
      <c r="I847" s="246"/>
      <c r="J847" s="241"/>
      <c r="K847" s="241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201</v>
      </c>
      <c r="AU847" s="251" t="s">
        <v>85</v>
      </c>
      <c r="AV847" s="13" t="s">
        <v>85</v>
      </c>
      <c r="AW847" s="13" t="s">
        <v>32</v>
      </c>
      <c r="AX847" s="13" t="s">
        <v>75</v>
      </c>
      <c r="AY847" s="251" t="s">
        <v>192</v>
      </c>
    </row>
    <row r="848" s="13" customFormat="1">
      <c r="A848" s="13"/>
      <c r="B848" s="240"/>
      <c r="C848" s="241"/>
      <c r="D848" s="242" t="s">
        <v>201</v>
      </c>
      <c r="E848" s="243" t="s">
        <v>1</v>
      </c>
      <c r="F848" s="244" t="s">
        <v>911</v>
      </c>
      <c r="G848" s="241"/>
      <c r="H848" s="245">
        <v>69.420000000000002</v>
      </c>
      <c r="I848" s="246"/>
      <c r="J848" s="241"/>
      <c r="K848" s="241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201</v>
      </c>
      <c r="AU848" s="251" t="s">
        <v>85</v>
      </c>
      <c r="AV848" s="13" t="s">
        <v>85</v>
      </c>
      <c r="AW848" s="13" t="s">
        <v>32</v>
      </c>
      <c r="AX848" s="13" t="s">
        <v>75</v>
      </c>
      <c r="AY848" s="251" t="s">
        <v>192</v>
      </c>
    </row>
    <row r="849" s="14" customFormat="1">
      <c r="A849" s="14"/>
      <c r="B849" s="252"/>
      <c r="C849" s="253"/>
      <c r="D849" s="242" t="s">
        <v>201</v>
      </c>
      <c r="E849" s="254" t="s">
        <v>1</v>
      </c>
      <c r="F849" s="255" t="s">
        <v>204</v>
      </c>
      <c r="G849" s="253"/>
      <c r="H849" s="256">
        <v>297.08999999999997</v>
      </c>
      <c r="I849" s="257"/>
      <c r="J849" s="253"/>
      <c r="K849" s="253"/>
      <c r="L849" s="258"/>
      <c r="M849" s="259"/>
      <c r="N849" s="260"/>
      <c r="O849" s="260"/>
      <c r="P849" s="260"/>
      <c r="Q849" s="260"/>
      <c r="R849" s="260"/>
      <c r="S849" s="260"/>
      <c r="T849" s="26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2" t="s">
        <v>201</v>
      </c>
      <c r="AU849" s="262" t="s">
        <v>85</v>
      </c>
      <c r="AV849" s="14" t="s">
        <v>199</v>
      </c>
      <c r="AW849" s="14" t="s">
        <v>32</v>
      </c>
      <c r="AX849" s="14" t="s">
        <v>83</v>
      </c>
      <c r="AY849" s="262" t="s">
        <v>192</v>
      </c>
    </row>
    <row r="850" s="2" customFormat="1" ht="24.15" customHeight="1">
      <c r="A850" s="39"/>
      <c r="B850" s="40"/>
      <c r="C850" s="284" t="s">
        <v>942</v>
      </c>
      <c r="D850" s="284" t="s">
        <v>311</v>
      </c>
      <c r="E850" s="285" t="s">
        <v>943</v>
      </c>
      <c r="F850" s="286" t="s">
        <v>944</v>
      </c>
      <c r="G850" s="287" t="s">
        <v>197</v>
      </c>
      <c r="H850" s="288">
        <v>311.94499999999999</v>
      </c>
      <c r="I850" s="289"/>
      <c r="J850" s="290">
        <f>ROUND(I850*H850,2)</f>
        <v>0</v>
      </c>
      <c r="K850" s="286" t="s">
        <v>198</v>
      </c>
      <c r="L850" s="291"/>
      <c r="M850" s="292" t="s">
        <v>1</v>
      </c>
      <c r="N850" s="293" t="s">
        <v>40</v>
      </c>
      <c r="O850" s="92"/>
      <c r="P850" s="236">
        <f>O850*H850</f>
        <v>0</v>
      </c>
      <c r="Q850" s="236">
        <v>0.031</v>
      </c>
      <c r="R850" s="236">
        <f>Q850*H850</f>
        <v>9.6702949999999994</v>
      </c>
      <c r="S850" s="236">
        <v>0</v>
      </c>
      <c r="T850" s="237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8" t="s">
        <v>244</v>
      </c>
      <c r="AT850" s="238" t="s">
        <v>311</v>
      </c>
      <c r="AU850" s="238" t="s">
        <v>85</v>
      </c>
      <c r="AY850" s="18" t="s">
        <v>192</v>
      </c>
      <c r="BE850" s="239">
        <f>IF(N850="základní",J850,0)</f>
        <v>0</v>
      </c>
      <c r="BF850" s="239">
        <f>IF(N850="snížená",J850,0)</f>
        <v>0</v>
      </c>
      <c r="BG850" s="239">
        <f>IF(N850="zákl. přenesená",J850,0)</f>
        <v>0</v>
      </c>
      <c r="BH850" s="239">
        <f>IF(N850="sníž. přenesená",J850,0)</f>
        <v>0</v>
      </c>
      <c r="BI850" s="239">
        <f>IF(N850="nulová",J850,0)</f>
        <v>0</v>
      </c>
      <c r="BJ850" s="18" t="s">
        <v>83</v>
      </c>
      <c r="BK850" s="239">
        <f>ROUND(I850*H850,2)</f>
        <v>0</v>
      </c>
      <c r="BL850" s="18" t="s">
        <v>199</v>
      </c>
      <c r="BM850" s="238" t="s">
        <v>945</v>
      </c>
    </row>
    <row r="851" s="13" customFormat="1">
      <c r="A851" s="13"/>
      <c r="B851" s="240"/>
      <c r="C851" s="241"/>
      <c r="D851" s="242" t="s">
        <v>201</v>
      </c>
      <c r="E851" s="243" t="s">
        <v>1</v>
      </c>
      <c r="F851" s="244" t="s">
        <v>946</v>
      </c>
      <c r="G851" s="241"/>
      <c r="H851" s="245">
        <v>311.94499999999999</v>
      </c>
      <c r="I851" s="246"/>
      <c r="J851" s="241"/>
      <c r="K851" s="241"/>
      <c r="L851" s="247"/>
      <c r="M851" s="248"/>
      <c r="N851" s="249"/>
      <c r="O851" s="249"/>
      <c r="P851" s="249"/>
      <c r="Q851" s="249"/>
      <c r="R851" s="249"/>
      <c r="S851" s="249"/>
      <c r="T851" s="25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1" t="s">
        <v>201</v>
      </c>
      <c r="AU851" s="251" t="s">
        <v>85</v>
      </c>
      <c r="AV851" s="13" t="s">
        <v>85</v>
      </c>
      <c r="AW851" s="13" t="s">
        <v>32</v>
      </c>
      <c r="AX851" s="13" t="s">
        <v>83</v>
      </c>
      <c r="AY851" s="251" t="s">
        <v>192</v>
      </c>
    </row>
    <row r="852" s="2" customFormat="1" ht="37.8" customHeight="1">
      <c r="A852" s="39"/>
      <c r="B852" s="40"/>
      <c r="C852" s="227" t="s">
        <v>947</v>
      </c>
      <c r="D852" s="227" t="s">
        <v>194</v>
      </c>
      <c r="E852" s="228" t="s">
        <v>948</v>
      </c>
      <c r="F852" s="229" t="s">
        <v>949</v>
      </c>
      <c r="G852" s="230" t="s">
        <v>197</v>
      </c>
      <c r="H852" s="231">
        <v>171.69</v>
      </c>
      <c r="I852" s="232"/>
      <c r="J852" s="233">
        <f>ROUND(I852*H852,2)</f>
        <v>0</v>
      </c>
      <c r="K852" s="229" t="s">
        <v>198</v>
      </c>
      <c r="L852" s="45"/>
      <c r="M852" s="234" t="s">
        <v>1</v>
      </c>
      <c r="N852" s="235" t="s">
        <v>40</v>
      </c>
      <c r="O852" s="92"/>
      <c r="P852" s="236">
        <f>O852*H852</f>
        <v>0</v>
      </c>
      <c r="Q852" s="236">
        <v>8.0000000000000007E-05</v>
      </c>
      <c r="R852" s="236">
        <f>Q852*H852</f>
        <v>0.013735200000000001</v>
      </c>
      <c r="S852" s="236">
        <v>0</v>
      </c>
      <c r="T852" s="237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8" t="s">
        <v>199</v>
      </c>
      <c r="AT852" s="238" t="s">
        <v>194</v>
      </c>
      <c r="AU852" s="238" t="s">
        <v>85</v>
      </c>
      <c r="AY852" s="18" t="s">
        <v>192</v>
      </c>
      <c r="BE852" s="239">
        <f>IF(N852="základní",J852,0)</f>
        <v>0</v>
      </c>
      <c r="BF852" s="239">
        <f>IF(N852="snížená",J852,0)</f>
        <v>0</v>
      </c>
      <c r="BG852" s="239">
        <f>IF(N852="zákl. přenesená",J852,0)</f>
        <v>0</v>
      </c>
      <c r="BH852" s="239">
        <f>IF(N852="sníž. přenesená",J852,0)</f>
        <v>0</v>
      </c>
      <c r="BI852" s="239">
        <f>IF(N852="nulová",J852,0)</f>
        <v>0</v>
      </c>
      <c r="BJ852" s="18" t="s">
        <v>83</v>
      </c>
      <c r="BK852" s="239">
        <f>ROUND(I852*H852,2)</f>
        <v>0</v>
      </c>
      <c r="BL852" s="18" t="s">
        <v>199</v>
      </c>
      <c r="BM852" s="238" t="s">
        <v>950</v>
      </c>
    </row>
    <row r="853" s="16" customFormat="1">
      <c r="A853" s="16"/>
      <c r="B853" s="274"/>
      <c r="C853" s="275"/>
      <c r="D853" s="242" t="s">
        <v>201</v>
      </c>
      <c r="E853" s="276" t="s">
        <v>1</v>
      </c>
      <c r="F853" s="277" t="s">
        <v>919</v>
      </c>
      <c r="G853" s="275"/>
      <c r="H853" s="276" t="s">
        <v>1</v>
      </c>
      <c r="I853" s="278"/>
      <c r="J853" s="275"/>
      <c r="K853" s="275"/>
      <c r="L853" s="279"/>
      <c r="M853" s="280"/>
      <c r="N853" s="281"/>
      <c r="O853" s="281"/>
      <c r="P853" s="281"/>
      <c r="Q853" s="281"/>
      <c r="R853" s="281"/>
      <c r="S853" s="281"/>
      <c r="T853" s="282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T853" s="283" t="s">
        <v>201</v>
      </c>
      <c r="AU853" s="283" t="s">
        <v>85</v>
      </c>
      <c r="AV853" s="16" t="s">
        <v>83</v>
      </c>
      <c r="AW853" s="16" t="s">
        <v>32</v>
      </c>
      <c r="AX853" s="16" t="s">
        <v>75</v>
      </c>
      <c r="AY853" s="283" t="s">
        <v>192</v>
      </c>
    </row>
    <row r="854" s="13" customFormat="1">
      <c r="A854" s="13"/>
      <c r="B854" s="240"/>
      <c r="C854" s="241"/>
      <c r="D854" s="242" t="s">
        <v>201</v>
      </c>
      <c r="E854" s="243" t="s">
        <v>1</v>
      </c>
      <c r="F854" s="244" t="s">
        <v>903</v>
      </c>
      <c r="G854" s="241"/>
      <c r="H854" s="245">
        <v>36.409999999999997</v>
      </c>
      <c r="I854" s="246"/>
      <c r="J854" s="241"/>
      <c r="K854" s="241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201</v>
      </c>
      <c r="AU854" s="251" t="s">
        <v>85</v>
      </c>
      <c r="AV854" s="13" t="s">
        <v>85</v>
      </c>
      <c r="AW854" s="13" t="s">
        <v>32</v>
      </c>
      <c r="AX854" s="13" t="s">
        <v>75</v>
      </c>
      <c r="AY854" s="251" t="s">
        <v>192</v>
      </c>
    </row>
    <row r="855" s="13" customFormat="1">
      <c r="A855" s="13"/>
      <c r="B855" s="240"/>
      <c r="C855" s="241"/>
      <c r="D855" s="242" t="s">
        <v>201</v>
      </c>
      <c r="E855" s="243" t="s">
        <v>1</v>
      </c>
      <c r="F855" s="244" t="s">
        <v>904</v>
      </c>
      <c r="G855" s="241"/>
      <c r="H855" s="245">
        <v>65.969999999999999</v>
      </c>
      <c r="I855" s="246"/>
      <c r="J855" s="241"/>
      <c r="K855" s="241"/>
      <c r="L855" s="247"/>
      <c r="M855" s="248"/>
      <c r="N855" s="249"/>
      <c r="O855" s="249"/>
      <c r="P855" s="249"/>
      <c r="Q855" s="249"/>
      <c r="R855" s="249"/>
      <c r="S855" s="249"/>
      <c r="T855" s="25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1" t="s">
        <v>201</v>
      </c>
      <c r="AU855" s="251" t="s">
        <v>85</v>
      </c>
      <c r="AV855" s="13" t="s">
        <v>85</v>
      </c>
      <c r="AW855" s="13" t="s">
        <v>32</v>
      </c>
      <c r="AX855" s="13" t="s">
        <v>75</v>
      </c>
      <c r="AY855" s="251" t="s">
        <v>192</v>
      </c>
    </row>
    <row r="856" s="13" customFormat="1">
      <c r="A856" s="13"/>
      <c r="B856" s="240"/>
      <c r="C856" s="241"/>
      <c r="D856" s="242" t="s">
        <v>201</v>
      </c>
      <c r="E856" s="243" t="s">
        <v>1</v>
      </c>
      <c r="F856" s="244" t="s">
        <v>905</v>
      </c>
      <c r="G856" s="241"/>
      <c r="H856" s="245">
        <v>33.740000000000002</v>
      </c>
      <c r="I856" s="246"/>
      <c r="J856" s="241"/>
      <c r="K856" s="241"/>
      <c r="L856" s="247"/>
      <c r="M856" s="248"/>
      <c r="N856" s="249"/>
      <c r="O856" s="249"/>
      <c r="P856" s="249"/>
      <c r="Q856" s="249"/>
      <c r="R856" s="249"/>
      <c r="S856" s="249"/>
      <c r="T856" s="25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1" t="s">
        <v>201</v>
      </c>
      <c r="AU856" s="251" t="s">
        <v>85</v>
      </c>
      <c r="AV856" s="13" t="s">
        <v>85</v>
      </c>
      <c r="AW856" s="13" t="s">
        <v>32</v>
      </c>
      <c r="AX856" s="13" t="s">
        <v>75</v>
      </c>
      <c r="AY856" s="251" t="s">
        <v>192</v>
      </c>
    </row>
    <row r="857" s="13" customFormat="1">
      <c r="A857" s="13"/>
      <c r="B857" s="240"/>
      <c r="C857" s="241"/>
      <c r="D857" s="242" t="s">
        <v>201</v>
      </c>
      <c r="E857" s="243" t="s">
        <v>1</v>
      </c>
      <c r="F857" s="244" t="s">
        <v>951</v>
      </c>
      <c r="G857" s="241"/>
      <c r="H857" s="245">
        <v>35.57</v>
      </c>
      <c r="I857" s="246"/>
      <c r="J857" s="241"/>
      <c r="K857" s="241"/>
      <c r="L857" s="247"/>
      <c r="M857" s="248"/>
      <c r="N857" s="249"/>
      <c r="O857" s="249"/>
      <c r="P857" s="249"/>
      <c r="Q857" s="249"/>
      <c r="R857" s="249"/>
      <c r="S857" s="249"/>
      <c r="T857" s="25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1" t="s">
        <v>201</v>
      </c>
      <c r="AU857" s="251" t="s">
        <v>85</v>
      </c>
      <c r="AV857" s="13" t="s">
        <v>85</v>
      </c>
      <c r="AW857" s="13" t="s">
        <v>32</v>
      </c>
      <c r="AX857" s="13" t="s">
        <v>75</v>
      </c>
      <c r="AY857" s="251" t="s">
        <v>192</v>
      </c>
    </row>
    <row r="858" s="14" customFormat="1">
      <c r="A858" s="14"/>
      <c r="B858" s="252"/>
      <c r="C858" s="253"/>
      <c r="D858" s="242" t="s">
        <v>201</v>
      </c>
      <c r="E858" s="254" t="s">
        <v>1</v>
      </c>
      <c r="F858" s="255" t="s">
        <v>204</v>
      </c>
      <c r="G858" s="253"/>
      <c r="H858" s="256">
        <v>171.69</v>
      </c>
      <c r="I858" s="257"/>
      <c r="J858" s="253"/>
      <c r="K858" s="253"/>
      <c r="L858" s="258"/>
      <c r="M858" s="259"/>
      <c r="N858" s="260"/>
      <c r="O858" s="260"/>
      <c r="P858" s="260"/>
      <c r="Q858" s="260"/>
      <c r="R858" s="260"/>
      <c r="S858" s="260"/>
      <c r="T858" s="26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2" t="s">
        <v>201</v>
      </c>
      <c r="AU858" s="262" t="s">
        <v>85</v>
      </c>
      <c r="AV858" s="14" t="s">
        <v>199</v>
      </c>
      <c r="AW858" s="14" t="s">
        <v>32</v>
      </c>
      <c r="AX858" s="14" t="s">
        <v>83</v>
      </c>
      <c r="AY858" s="262" t="s">
        <v>192</v>
      </c>
    </row>
    <row r="859" s="2" customFormat="1" ht="37.8" customHeight="1">
      <c r="A859" s="39"/>
      <c r="B859" s="40"/>
      <c r="C859" s="227" t="s">
        <v>952</v>
      </c>
      <c r="D859" s="227" t="s">
        <v>194</v>
      </c>
      <c r="E859" s="228" t="s">
        <v>953</v>
      </c>
      <c r="F859" s="229" t="s">
        <v>954</v>
      </c>
      <c r="G859" s="230" t="s">
        <v>197</v>
      </c>
      <c r="H859" s="231">
        <v>297.08999999999997</v>
      </c>
      <c r="I859" s="232"/>
      <c r="J859" s="233">
        <f>ROUND(I859*H859,2)</f>
        <v>0</v>
      </c>
      <c r="K859" s="229" t="s">
        <v>198</v>
      </c>
      <c r="L859" s="45"/>
      <c r="M859" s="234" t="s">
        <v>1</v>
      </c>
      <c r="N859" s="235" t="s">
        <v>40</v>
      </c>
      <c r="O859" s="92"/>
      <c r="P859" s="236">
        <f>O859*H859</f>
        <v>0</v>
      </c>
      <c r="Q859" s="236">
        <v>8.0000000000000007E-05</v>
      </c>
      <c r="R859" s="236">
        <f>Q859*H859</f>
        <v>0.023767199999999999</v>
      </c>
      <c r="S859" s="236">
        <v>0</v>
      </c>
      <c r="T859" s="237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8" t="s">
        <v>199</v>
      </c>
      <c r="AT859" s="238" t="s">
        <v>194</v>
      </c>
      <c r="AU859" s="238" t="s">
        <v>85</v>
      </c>
      <c r="AY859" s="18" t="s">
        <v>192</v>
      </c>
      <c r="BE859" s="239">
        <f>IF(N859="základní",J859,0)</f>
        <v>0</v>
      </c>
      <c r="BF859" s="239">
        <f>IF(N859="snížená",J859,0)</f>
        <v>0</v>
      </c>
      <c r="BG859" s="239">
        <f>IF(N859="zákl. přenesená",J859,0)</f>
        <v>0</v>
      </c>
      <c r="BH859" s="239">
        <f>IF(N859="sníž. přenesená",J859,0)</f>
        <v>0</v>
      </c>
      <c r="BI859" s="239">
        <f>IF(N859="nulová",J859,0)</f>
        <v>0</v>
      </c>
      <c r="BJ859" s="18" t="s">
        <v>83</v>
      </c>
      <c r="BK859" s="239">
        <f>ROUND(I859*H859,2)</f>
        <v>0</v>
      </c>
      <c r="BL859" s="18" t="s">
        <v>199</v>
      </c>
      <c r="BM859" s="238" t="s">
        <v>955</v>
      </c>
    </row>
    <row r="860" s="16" customFormat="1">
      <c r="A860" s="16"/>
      <c r="B860" s="274"/>
      <c r="C860" s="275"/>
      <c r="D860" s="242" t="s">
        <v>201</v>
      </c>
      <c r="E860" s="276" t="s">
        <v>1</v>
      </c>
      <c r="F860" s="277" t="s">
        <v>919</v>
      </c>
      <c r="G860" s="275"/>
      <c r="H860" s="276" t="s">
        <v>1</v>
      </c>
      <c r="I860" s="278"/>
      <c r="J860" s="275"/>
      <c r="K860" s="275"/>
      <c r="L860" s="279"/>
      <c r="M860" s="280"/>
      <c r="N860" s="281"/>
      <c r="O860" s="281"/>
      <c r="P860" s="281"/>
      <c r="Q860" s="281"/>
      <c r="R860" s="281"/>
      <c r="S860" s="281"/>
      <c r="T860" s="282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83" t="s">
        <v>201</v>
      </c>
      <c r="AU860" s="283" t="s">
        <v>85</v>
      </c>
      <c r="AV860" s="16" t="s">
        <v>83</v>
      </c>
      <c r="AW860" s="16" t="s">
        <v>32</v>
      </c>
      <c r="AX860" s="16" t="s">
        <v>75</v>
      </c>
      <c r="AY860" s="283" t="s">
        <v>192</v>
      </c>
    </row>
    <row r="861" s="13" customFormat="1">
      <c r="A861" s="13"/>
      <c r="B861" s="240"/>
      <c r="C861" s="241"/>
      <c r="D861" s="242" t="s">
        <v>201</v>
      </c>
      <c r="E861" s="243" t="s">
        <v>1</v>
      </c>
      <c r="F861" s="244" t="s">
        <v>908</v>
      </c>
      <c r="G861" s="241"/>
      <c r="H861" s="245">
        <v>66.719999999999999</v>
      </c>
      <c r="I861" s="246"/>
      <c r="J861" s="241"/>
      <c r="K861" s="241"/>
      <c r="L861" s="247"/>
      <c r="M861" s="248"/>
      <c r="N861" s="249"/>
      <c r="O861" s="249"/>
      <c r="P861" s="249"/>
      <c r="Q861" s="249"/>
      <c r="R861" s="249"/>
      <c r="S861" s="249"/>
      <c r="T861" s="25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1" t="s">
        <v>201</v>
      </c>
      <c r="AU861" s="251" t="s">
        <v>85</v>
      </c>
      <c r="AV861" s="13" t="s">
        <v>85</v>
      </c>
      <c r="AW861" s="13" t="s">
        <v>32</v>
      </c>
      <c r="AX861" s="13" t="s">
        <v>75</v>
      </c>
      <c r="AY861" s="251" t="s">
        <v>192</v>
      </c>
    </row>
    <row r="862" s="13" customFormat="1">
      <c r="A862" s="13"/>
      <c r="B862" s="240"/>
      <c r="C862" s="241"/>
      <c r="D862" s="242" t="s">
        <v>201</v>
      </c>
      <c r="E862" s="243" t="s">
        <v>1</v>
      </c>
      <c r="F862" s="244" t="s">
        <v>909</v>
      </c>
      <c r="G862" s="241"/>
      <c r="H862" s="245">
        <v>87.430000000000007</v>
      </c>
      <c r="I862" s="246"/>
      <c r="J862" s="241"/>
      <c r="K862" s="241"/>
      <c r="L862" s="247"/>
      <c r="M862" s="248"/>
      <c r="N862" s="249"/>
      <c r="O862" s="249"/>
      <c r="P862" s="249"/>
      <c r="Q862" s="249"/>
      <c r="R862" s="249"/>
      <c r="S862" s="249"/>
      <c r="T862" s="25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1" t="s">
        <v>201</v>
      </c>
      <c r="AU862" s="251" t="s">
        <v>85</v>
      </c>
      <c r="AV862" s="13" t="s">
        <v>85</v>
      </c>
      <c r="AW862" s="13" t="s">
        <v>32</v>
      </c>
      <c r="AX862" s="13" t="s">
        <v>75</v>
      </c>
      <c r="AY862" s="251" t="s">
        <v>192</v>
      </c>
    </row>
    <row r="863" s="13" customFormat="1">
      <c r="A863" s="13"/>
      <c r="B863" s="240"/>
      <c r="C863" s="241"/>
      <c r="D863" s="242" t="s">
        <v>201</v>
      </c>
      <c r="E863" s="243" t="s">
        <v>1</v>
      </c>
      <c r="F863" s="244" t="s">
        <v>910</v>
      </c>
      <c r="G863" s="241"/>
      <c r="H863" s="245">
        <v>73.519999999999996</v>
      </c>
      <c r="I863" s="246"/>
      <c r="J863" s="241"/>
      <c r="K863" s="241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201</v>
      </c>
      <c r="AU863" s="251" t="s">
        <v>85</v>
      </c>
      <c r="AV863" s="13" t="s">
        <v>85</v>
      </c>
      <c r="AW863" s="13" t="s">
        <v>32</v>
      </c>
      <c r="AX863" s="13" t="s">
        <v>75</v>
      </c>
      <c r="AY863" s="251" t="s">
        <v>192</v>
      </c>
    </row>
    <row r="864" s="13" customFormat="1">
      <c r="A864" s="13"/>
      <c r="B864" s="240"/>
      <c r="C864" s="241"/>
      <c r="D864" s="242" t="s">
        <v>201</v>
      </c>
      <c r="E864" s="243" t="s">
        <v>1</v>
      </c>
      <c r="F864" s="244" t="s">
        <v>911</v>
      </c>
      <c r="G864" s="241"/>
      <c r="H864" s="245">
        <v>69.420000000000002</v>
      </c>
      <c r="I864" s="246"/>
      <c r="J864" s="241"/>
      <c r="K864" s="241"/>
      <c r="L864" s="247"/>
      <c r="M864" s="248"/>
      <c r="N864" s="249"/>
      <c r="O864" s="249"/>
      <c r="P864" s="249"/>
      <c r="Q864" s="249"/>
      <c r="R864" s="249"/>
      <c r="S864" s="249"/>
      <c r="T864" s="25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1" t="s">
        <v>201</v>
      </c>
      <c r="AU864" s="251" t="s">
        <v>85</v>
      </c>
      <c r="AV864" s="13" t="s">
        <v>85</v>
      </c>
      <c r="AW864" s="13" t="s">
        <v>32</v>
      </c>
      <c r="AX864" s="13" t="s">
        <v>75</v>
      </c>
      <c r="AY864" s="251" t="s">
        <v>192</v>
      </c>
    </row>
    <row r="865" s="14" customFormat="1">
      <c r="A865" s="14"/>
      <c r="B865" s="252"/>
      <c r="C865" s="253"/>
      <c r="D865" s="242" t="s">
        <v>201</v>
      </c>
      <c r="E865" s="254" t="s">
        <v>1</v>
      </c>
      <c r="F865" s="255" t="s">
        <v>204</v>
      </c>
      <c r="G865" s="253"/>
      <c r="H865" s="256">
        <v>297.08999999999997</v>
      </c>
      <c r="I865" s="257"/>
      <c r="J865" s="253"/>
      <c r="K865" s="253"/>
      <c r="L865" s="258"/>
      <c r="M865" s="259"/>
      <c r="N865" s="260"/>
      <c r="O865" s="260"/>
      <c r="P865" s="260"/>
      <c r="Q865" s="260"/>
      <c r="R865" s="260"/>
      <c r="S865" s="260"/>
      <c r="T865" s="26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2" t="s">
        <v>201</v>
      </c>
      <c r="AU865" s="262" t="s">
        <v>85</v>
      </c>
      <c r="AV865" s="14" t="s">
        <v>199</v>
      </c>
      <c r="AW865" s="14" t="s">
        <v>32</v>
      </c>
      <c r="AX865" s="14" t="s">
        <v>83</v>
      </c>
      <c r="AY865" s="262" t="s">
        <v>192</v>
      </c>
    </row>
    <row r="866" s="2" customFormat="1" ht="24.15" customHeight="1">
      <c r="A866" s="39"/>
      <c r="B866" s="40"/>
      <c r="C866" s="227" t="s">
        <v>956</v>
      </c>
      <c r="D866" s="227" t="s">
        <v>194</v>
      </c>
      <c r="E866" s="228" t="s">
        <v>957</v>
      </c>
      <c r="F866" s="229" t="s">
        <v>958</v>
      </c>
      <c r="G866" s="230" t="s">
        <v>197</v>
      </c>
      <c r="H866" s="231">
        <v>72.040000000000006</v>
      </c>
      <c r="I866" s="232"/>
      <c r="J866" s="233">
        <f>ROUND(I866*H866,2)</f>
        <v>0</v>
      </c>
      <c r="K866" s="229" t="s">
        <v>198</v>
      </c>
      <c r="L866" s="45"/>
      <c r="M866" s="234" t="s">
        <v>1</v>
      </c>
      <c r="N866" s="235" t="s">
        <v>40</v>
      </c>
      <c r="O866" s="92"/>
      <c r="P866" s="236">
        <f>O866*H866</f>
        <v>0</v>
      </c>
      <c r="Q866" s="236">
        <v>0.0037799999999999999</v>
      </c>
      <c r="R866" s="236">
        <f>Q866*H866</f>
        <v>0.27231120000000003</v>
      </c>
      <c r="S866" s="236">
        <v>0</v>
      </c>
      <c r="T866" s="237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8" t="s">
        <v>199</v>
      </c>
      <c r="AT866" s="238" t="s">
        <v>194</v>
      </c>
      <c r="AU866" s="238" t="s">
        <v>85</v>
      </c>
      <c r="AY866" s="18" t="s">
        <v>192</v>
      </c>
      <c r="BE866" s="239">
        <f>IF(N866="základní",J866,0)</f>
        <v>0</v>
      </c>
      <c r="BF866" s="239">
        <f>IF(N866="snížená",J866,0)</f>
        <v>0</v>
      </c>
      <c r="BG866" s="239">
        <f>IF(N866="zákl. přenesená",J866,0)</f>
        <v>0</v>
      </c>
      <c r="BH866" s="239">
        <f>IF(N866="sníž. přenesená",J866,0)</f>
        <v>0</v>
      </c>
      <c r="BI866" s="239">
        <f>IF(N866="nulová",J866,0)</f>
        <v>0</v>
      </c>
      <c r="BJ866" s="18" t="s">
        <v>83</v>
      </c>
      <c r="BK866" s="239">
        <f>ROUND(I866*H866,2)</f>
        <v>0</v>
      </c>
      <c r="BL866" s="18" t="s">
        <v>199</v>
      </c>
      <c r="BM866" s="238" t="s">
        <v>959</v>
      </c>
    </row>
    <row r="867" s="16" customFormat="1">
      <c r="A867" s="16"/>
      <c r="B867" s="274"/>
      <c r="C867" s="275"/>
      <c r="D867" s="242" t="s">
        <v>201</v>
      </c>
      <c r="E867" s="276" t="s">
        <v>1</v>
      </c>
      <c r="F867" s="277" t="s">
        <v>919</v>
      </c>
      <c r="G867" s="275"/>
      <c r="H867" s="276" t="s">
        <v>1</v>
      </c>
      <c r="I867" s="278"/>
      <c r="J867" s="275"/>
      <c r="K867" s="275"/>
      <c r="L867" s="279"/>
      <c r="M867" s="280"/>
      <c r="N867" s="281"/>
      <c r="O867" s="281"/>
      <c r="P867" s="281"/>
      <c r="Q867" s="281"/>
      <c r="R867" s="281"/>
      <c r="S867" s="281"/>
      <c r="T867" s="282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83" t="s">
        <v>201</v>
      </c>
      <c r="AU867" s="283" t="s">
        <v>85</v>
      </c>
      <c r="AV867" s="16" t="s">
        <v>83</v>
      </c>
      <c r="AW867" s="16" t="s">
        <v>32</v>
      </c>
      <c r="AX867" s="16" t="s">
        <v>75</v>
      </c>
      <c r="AY867" s="283" t="s">
        <v>192</v>
      </c>
    </row>
    <row r="868" s="16" customFormat="1">
      <c r="A868" s="16"/>
      <c r="B868" s="274"/>
      <c r="C868" s="275"/>
      <c r="D868" s="242" t="s">
        <v>201</v>
      </c>
      <c r="E868" s="276" t="s">
        <v>1</v>
      </c>
      <c r="F868" s="277" t="s">
        <v>960</v>
      </c>
      <c r="G868" s="275"/>
      <c r="H868" s="276" t="s">
        <v>1</v>
      </c>
      <c r="I868" s="278"/>
      <c r="J868" s="275"/>
      <c r="K868" s="275"/>
      <c r="L868" s="279"/>
      <c r="M868" s="280"/>
      <c r="N868" s="281"/>
      <c r="O868" s="281"/>
      <c r="P868" s="281"/>
      <c r="Q868" s="281"/>
      <c r="R868" s="281"/>
      <c r="S868" s="281"/>
      <c r="T868" s="282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83" t="s">
        <v>201</v>
      </c>
      <c r="AU868" s="283" t="s">
        <v>85</v>
      </c>
      <c r="AV868" s="16" t="s">
        <v>83</v>
      </c>
      <c r="AW868" s="16" t="s">
        <v>32</v>
      </c>
      <c r="AX868" s="16" t="s">
        <v>75</v>
      </c>
      <c r="AY868" s="283" t="s">
        <v>192</v>
      </c>
    </row>
    <row r="869" s="16" customFormat="1">
      <c r="A869" s="16"/>
      <c r="B869" s="274"/>
      <c r="C869" s="275"/>
      <c r="D869" s="242" t="s">
        <v>201</v>
      </c>
      <c r="E869" s="276" t="s">
        <v>1</v>
      </c>
      <c r="F869" s="277" t="s">
        <v>961</v>
      </c>
      <c r="G869" s="275"/>
      <c r="H869" s="276" t="s">
        <v>1</v>
      </c>
      <c r="I869" s="278"/>
      <c r="J869" s="275"/>
      <c r="K869" s="275"/>
      <c r="L869" s="279"/>
      <c r="M869" s="280"/>
      <c r="N869" s="281"/>
      <c r="O869" s="281"/>
      <c r="P869" s="281"/>
      <c r="Q869" s="281"/>
      <c r="R869" s="281"/>
      <c r="S869" s="281"/>
      <c r="T869" s="282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T869" s="283" t="s">
        <v>201</v>
      </c>
      <c r="AU869" s="283" t="s">
        <v>85</v>
      </c>
      <c r="AV869" s="16" t="s">
        <v>83</v>
      </c>
      <c r="AW869" s="16" t="s">
        <v>32</v>
      </c>
      <c r="AX869" s="16" t="s">
        <v>75</v>
      </c>
      <c r="AY869" s="283" t="s">
        <v>192</v>
      </c>
    </row>
    <row r="870" s="13" customFormat="1">
      <c r="A870" s="13"/>
      <c r="B870" s="240"/>
      <c r="C870" s="241"/>
      <c r="D870" s="242" t="s">
        <v>201</v>
      </c>
      <c r="E870" s="243" t="s">
        <v>1</v>
      </c>
      <c r="F870" s="244" t="s">
        <v>962</v>
      </c>
      <c r="G870" s="241"/>
      <c r="H870" s="245">
        <v>7.4500000000000002</v>
      </c>
      <c r="I870" s="246"/>
      <c r="J870" s="241"/>
      <c r="K870" s="241"/>
      <c r="L870" s="247"/>
      <c r="M870" s="248"/>
      <c r="N870" s="249"/>
      <c r="O870" s="249"/>
      <c r="P870" s="249"/>
      <c r="Q870" s="249"/>
      <c r="R870" s="249"/>
      <c r="S870" s="249"/>
      <c r="T870" s="25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1" t="s">
        <v>201</v>
      </c>
      <c r="AU870" s="251" t="s">
        <v>85</v>
      </c>
      <c r="AV870" s="13" t="s">
        <v>85</v>
      </c>
      <c r="AW870" s="13" t="s">
        <v>32</v>
      </c>
      <c r="AX870" s="13" t="s">
        <v>75</v>
      </c>
      <c r="AY870" s="251" t="s">
        <v>192</v>
      </c>
    </row>
    <row r="871" s="13" customFormat="1">
      <c r="A871" s="13"/>
      <c r="B871" s="240"/>
      <c r="C871" s="241"/>
      <c r="D871" s="242" t="s">
        <v>201</v>
      </c>
      <c r="E871" s="243" t="s">
        <v>1</v>
      </c>
      <c r="F871" s="244" t="s">
        <v>963</v>
      </c>
      <c r="G871" s="241"/>
      <c r="H871" s="245">
        <v>17.280000000000001</v>
      </c>
      <c r="I871" s="246"/>
      <c r="J871" s="241"/>
      <c r="K871" s="241"/>
      <c r="L871" s="247"/>
      <c r="M871" s="248"/>
      <c r="N871" s="249"/>
      <c r="O871" s="249"/>
      <c r="P871" s="249"/>
      <c r="Q871" s="249"/>
      <c r="R871" s="249"/>
      <c r="S871" s="249"/>
      <c r="T871" s="25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1" t="s">
        <v>201</v>
      </c>
      <c r="AU871" s="251" t="s">
        <v>85</v>
      </c>
      <c r="AV871" s="13" t="s">
        <v>85</v>
      </c>
      <c r="AW871" s="13" t="s">
        <v>32</v>
      </c>
      <c r="AX871" s="13" t="s">
        <v>75</v>
      </c>
      <c r="AY871" s="251" t="s">
        <v>192</v>
      </c>
    </row>
    <row r="872" s="13" customFormat="1">
      <c r="A872" s="13"/>
      <c r="B872" s="240"/>
      <c r="C872" s="241"/>
      <c r="D872" s="242" t="s">
        <v>201</v>
      </c>
      <c r="E872" s="243" t="s">
        <v>1</v>
      </c>
      <c r="F872" s="244" t="s">
        <v>964</v>
      </c>
      <c r="G872" s="241"/>
      <c r="H872" s="245">
        <v>18.82</v>
      </c>
      <c r="I872" s="246"/>
      <c r="J872" s="241"/>
      <c r="K872" s="241"/>
      <c r="L872" s="247"/>
      <c r="M872" s="248"/>
      <c r="N872" s="249"/>
      <c r="O872" s="249"/>
      <c r="P872" s="249"/>
      <c r="Q872" s="249"/>
      <c r="R872" s="249"/>
      <c r="S872" s="249"/>
      <c r="T872" s="25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1" t="s">
        <v>201</v>
      </c>
      <c r="AU872" s="251" t="s">
        <v>85</v>
      </c>
      <c r="AV872" s="13" t="s">
        <v>85</v>
      </c>
      <c r="AW872" s="13" t="s">
        <v>32</v>
      </c>
      <c r="AX872" s="13" t="s">
        <v>75</v>
      </c>
      <c r="AY872" s="251" t="s">
        <v>192</v>
      </c>
    </row>
    <row r="873" s="13" customFormat="1">
      <c r="A873" s="13"/>
      <c r="B873" s="240"/>
      <c r="C873" s="241"/>
      <c r="D873" s="242" t="s">
        <v>201</v>
      </c>
      <c r="E873" s="243" t="s">
        <v>1</v>
      </c>
      <c r="F873" s="244" t="s">
        <v>965</v>
      </c>
      <c r="G873" s="241"/>
      <c r="H873" s="245">
        <v>28.489999999999998</v>
      </c>
      <c r="I873" s="246"/>
      <c r="J873" s="241"/>
      <c r="K873" s="241"/>
      <c r="L873" s="247"/>
      <c r="M873" s="248"/>
      <c r="N873" s="249"/>
      <c r="O873" s="249"/>
      <c r="P873" s="249"/>
      <c r="Q873" s="249"/>
      <c r="R873" s="249"/>
      <c r="S873" s="249"/>
      <c r="T873" s="25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1" t="s">
        <v>201</v>
      </c>
      <c r="AU873" s="251" t="s">
        <v>85</v>
      </c>
      <c r="AV873" s="13" t="s">
        <v>85</v>
      </c>
      <c r="AW873" s="13" t="s">
        <v>32</v>
      </c>
      <c r="AX873" s="13" t="s">
        <v>75</v>
      </c>
      <c r="AY873" s="251" t="s">
        <v>192</v>
      </c>
    </row>
    <row r="874" s="14" customFormat="1">
      <c r="A874" s="14"/>
      <c r="B874" s="252"/>
      <c r="C874" s="253"/>
      <c r="D874" s="242" t="s">
        <v>201</v>
      </c>
      <c r="E874" s="254" t="s">
        <v>1</v>
      </c>
      <c r="F874" s="255" t="s">
        <v>204</v>
      </c>
      <c r="G874" s="253"/>
      <c r="H874" s="256">
        <v>72.040000000000006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2" t="s">
        <v>201</v>
      </c>
      <c r="AU874" s="262" t="s">
        <v>85</v>
      </c>
      <c r="AV874" s="14" t="s">
        <v>199</v>
      </c>
      <c r="AW874" s="14" t="s">
        <v>32</v>
      </c>
      <c r="AX874" s="14" t="s">
        <v>83</v>
      </c>
      <c r="AY874" s="262" t="s">
        <v>192</v>
      </c>
    </row>
    <row r="875" s="2" customFormat="1" ht="33" customHeight="1">
      <c r="A875" s="39"/>
      <c r="B875" s="40"/>
      <c r="C875" s="227" t="s">
        <v>966</v>
      </c>
      <c r="D875" s="227" t="s">
        <v>194</v>
      </c>
      <c r="E875" s="228" t="s">
        <v>967</v>
      </c>
      <c r="F875" s="229" t="s">
        <v>968</v>
      </c>
      <c r="G875" s="230" t="s">
        <v>197</v>
      </c>
      <c r="H875" s="231">
        <v>125.65000000000001</v>
      </c>
      <c r="I875" s="232"/>
      <c r="J875" s="233">
        <f>ROUND(I875*H875,2)</f>
        <v>0</v>
      </c>
      <c r="K875" s="229" t="s">
        <v>301</v>
      </c>
      <c r="L875" s="45"/>
      <c r="M875" s="234" t="s">
        <v>1</v>
      </c>
      <c r="N875" s="235" t="s">
        <v>40</v>
      </c>
      <c r="O875" s="92"/>
      <c r="P875" s="236">
        <f>O875*H875</f>
        <v>0</v>
      </c>
      <c r="Q875" s="236">
        <v>0.0018</v>
      </c>
      <c r="R875" s="236">
        <f>Q875*H875</f>
        <v>0.22617000000000001</v>
      </c>
      <c r="S875" s="236">
        <v>0</v>
      </c>
      <c r="T875" s="237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8" t="s">
        <v>199</v>
      </c>
      <c r="AT875" s="238" t="s">
        <v>194</v>
      </c>
      <c r="AU875" s="238" t="s">
        <v>85</v>
      </c>
      <c r="AY875" s="18" t="s">
        <v>192</v>
      </c>
      <c r="BE875" s="239">
        <f>IF(N875="základní",J875,0)</f>
        <v>0</v>
      </c>
      <c r="BF875" s="239">
        <f>IF(N875="snížená",J875,0)</f>
        <v>0</v>
      </c>
      <c r="BG875" s="239">
        <f>IF(N875="zákl. přenesená",J875,0)</f>
        <v>0</v>
      </c>
      <c r="BH875" s="239">
        <f>IF(N875="sníž. přenesená",J875,0)</f>
        <v>0</v>
      </c>
      <c r="BI875" s="239">
        <f>IF(N875="nulová",J875,0)</f>
        <v>0</v>
      </c>
      <c r="BJ875" s="18" t="s">
        <v>83</v>
      </c>
      <c r="BK875" s="239">
        <f>ROUND(I875*H875,2)</f>
        <v>0</v>
      </c>
      <c r="BL875" s="18" t="s">
        <v>199</v>
      </c>
      <c r="BM875" s="238" t="s">
        <v>969</v>
      </c>
    </row>
    <row r="876" s="16" customFormat="1">
      <c r="A876" s="16"/>
      <c r="B876" s="274"/>
      <c r="C876" s="275"/>
      <c r="D876" s="242" t="s">
        <v>201</v>
      </c>
      <c r="E876" s="276" t="s">
        <v>1</v>
      </c>
      <c r="F876" s="277" t="s">
        <v>970</v>
      </c>
      <c r="G876" s="275"/>
      <c r="H876" s="276" t="s">
        <v>1</v>
      </c>
      <c r="I876" s="278"/>
      <c r="J876" s="275"/>
      <c r="K876" s="275"/>
      <c r="L876" s="279"/>
      <c r="M876" s="280"/>
      <c r="N876" s="281"/>
      <c r="O876" s="281"/>
      <c r="P876" s="281"/>
      <c r="Q876" s="281"/>
      <c r="R876" s="281"/>
      <c r="S876" s="281"/>
      <c r="T876" s="282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83" t="s">
        <v>201</v>
      </c>
      <c r="AU876" s="283" t="s">
        <v>85</v>
      </c>
      <c r="AV876" s="16" t="s">
        <v>83</v>
      </c>
      <c r="AW876" s="16" t="s">
        <v>32</v>
      </c>
      <c r="AX876" s="16" t="s">
        <v>75</v>
      </c>
      <c r="AY876" s="283" t="s">
        <v>192</v>
      </c>
    </row>
    <row r="877" s="16" customFormat="1">
      <c r="A877" s="16"/>
      <c r="B877" s="274"/>
      <c r="C877" s="275"/>
      <c r="D877" s="242" t="s">
        <v>201</v>
      </c>
      <c r="E877" s="276" t="s">
        <v>1</v>
      </c>
      <c r="F877" s="277" t="s">
        <v>971</v>
      </c>
      <c r="G877" s="275"/>
      <c r="H877" s="276" t="s">
        <v>1</v>
      </c>
      <c r="I877" s="278"/>
      <c r="J877" s="275"/>
      <c r="K877" s="275"/>
      <c r="L877" s="279"/>
      <c r="M877" s="280"/>
      <c r="N877" s="281"/>
      <c r="O877" s="281"/>
      <c r="P877" s="281"/>
      <c r="Q877" s="281"/>
      <c r="R877" s="281"/>
      <c r="S877" s="281"/>
      <c r="T877" s="282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T877" s="283" t="s">
        <v>201</v>
      </c>
      <c r="AU877" s="283" t="s">
        <v>85</v>
      </c>
      <c r="AV877" s="16" t="s">
        <v>83</v>
      </c>
      <c r="AW877" s="16" t="s">
        <v>32</v>
      </c>
      <c r="AX877" s="16" t="s">
        <v>75</v>
      </c>
      <c r="AY877" s="283" t="s">
        <v>192</v>
      </c>
    </row>
    <row r="878" s="13" customFormat="1">
      <c r="A878" s="13"/>
      <c r="B878" s="240"/>
      <c r="C878" s="241"/>
      <c r="D878" s="242" t="s">
        <v>201</v>
      </c>
      <c r="E878" s="243" t="s">
        <v>1</v>
      </c>
      <c r="F878" s="244" t="s">
        <v>972</v>
      </c>
      <c r="G878" s="241"/>
      <c r="H878" s="245">
        <v>31.460000000000001</v>
      </c>
      <c r="I878" s="246"/>
      <c r="J878" s="241"/>
      <c r="K878" s="241"/>
      <c r="L878" s="247"/>
      <c r="M878" s="248"/>
      <c r="N878" s="249"/>
      <c r="O878" s="249"/>
      <c r="P878" s="249"/>
      <c r="Q878" s="249"/>
      <c r="R878" s="249"/>
      <c r="S878" s="249"/>
      <c r="T878" s="25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1" t="s">
        <v>201</v>
      </c>
      <c r="AU878" s="251" t="s">
        <v>85</v>
      </c>
      <c r="AV878" s="13" t="s">
        <v>85</v>
      </c>
      <c r="AW878" s="13" t="s">
        <v>32</v>
      </c>
      <c r="AX878" s="13" t="s">
        <v>75</v>
      </c>
      <c r="AY878" s="251" t="s">
        <v>192</v>
      </c>
    </row>
    <row r="879" s="13" customFormat="1">
      <c r="A879" s="13"/>
      <c r="B879" s="240"/>
      <c r="C879" s="241"/>
      <c r="D879" s="242" t="s">
        <v>201</v>
      </c>
      <c r="E879" s="243" t="s">
        <v>1</v>
      </c>
      <c r="F879" s="244" t="s">
        <v>973</v>
      </c>
      <c r="G879" s="241"/>
      <c r="H879" s="245">
        <v>24.27</v>
      </c>
      <c r="I879" s="246"/>
      <c r="J879" s="241"/>
      <c r="K879" s="241"/>
      <c r="L879" s="247"/>
      <c r="M879" s="248"/>
      <c r="N879" s="249"/>
      <c r="O879" s="249"/>
      <c r="P879" s="249"/>
      <c r="Q879" s="249"/>
      <c r="R879" s="249"/>
      <c r="S879" s="249"/>
      <c r="T879" s="25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1" t="s">
        <v>201</v>
      </c>
      <c r="AU879" s="251" t="s">
        <v>85</v>
      </c>
      <c r="AV879" s="13" t="s">
        <v>85</v>
      </c>
      <c r="AW879" s="13" t="s">
        <v>32</v>
      </c>
      <c r="AX879" s="13" t="s">
        <v>75</v>
      </c>
      <c r="AY879" s="251" t="s">
        <v>192</v>
      </c>
    </row>
    <row r="880" s="13" customFormat="1">
      <c r="A880" s="13"/>
      <c r="B880" s="240"/>
      <c r="C880" s="241"/>
      <c r="D880" s="242" t="s">
        <v>201</v>
      </c>
      <c r="E880" s="243" t="s">
        <v>1</v>
      </c>
      <c r="F880" s="244" t="s">
        <v>974</v>
      </c>
      <c r="G880" s="241"/>
      <c r="H880" s="245">
        <v>52.710000000000001</v>
      </c>
      <c r="I880" s="246"/>
      <c r="J880" s="241"/>
      <c r="K880" s="241"/>
      <c r="L880" s="247"/>
      <c r="M880" s="248"/>
      <c r="N880" s="249"/>
      <c r="O880" s="249"/>
      <c r="P880" s="249"/>
      <c r="Q880" s="249"/>
      <c r="R880" s="249"/>
      <c r="S880" s="249"/>
      <c r="T880" s="25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1" t="s">
        <v>201</v>
      </c>
      <c r="AU880" s="251" t="s">
        <v>85</v>
      </c>
      <c r="AV880" s="13" t="s">
        <v>85</v>
      </c>
      <c r="AW880" s="13" t="s">
        <v>32</v>
      </c>
      <c r="AX880" s="13" t="s">
        <v>75</v>
      </c>
      <c r="AY880" s="251" t="s">
        <v>192</v>
      </c>
    </row>
    <row r="881" s="13" customFormat="1">
      <c r="A881" s="13"/>
      <c r="B881" s="240"/>
      <c r="C881" s="241"/>
      <c r="D881" s="242" t="s">
        <v>201</v>
      </c>
      <c r="E881" s="243" t="s">
        <v>1</v>
      </c>
      <c r="F881" s="244" t="s">
        <v>975</v>
      </c>
      <c r="G881" s="241"/>
      <c r="H881" s="245">
        <v>17.210000000000001</v>
      </c>
      <c r="I881" s="246"/>
      <c r="J881" s="241"/>
      <c r="K881" s="241"/>
      <c r="L881" s="247"/>
      <c r="M881" s="248"/>
      <c r="N881" s="249"/>
      <c r="O881" s="249"/>
      <c r="P881" s="249"/>
      <c r="Q881" s="249"/>
      <c r="R881" s="249"/>
      <c r="S881" s="249"/>
      <c r="T881" s="25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1" t="s">
        <v>201</v>
      </c>
      <c r="AU881" s="251" t="s">
        <v>85</v>
      </c>
      <c r="AV881" s="13" t="s">
        <v>85</v>
      </c>
      <c r="AW881" s="13" t="s">
        <v>32</v>
      </c>
      <c r="AX881" s="13" t="s">
        <v>75</v>
      </c>
      <c r="AY881" s="251" t="s">
        <v>192</v>
      </c>
    </row>
    <row r="882" s="14" customFormat="1">
      <c r="A882" s="14"/>
      <c r="B882" s="252"/>
      <c r="C882" s="253"/>
      <c r="D882" s="242" t="s">
        <v>201</v>
      </c>
      <c r="E882" s="254" t="s">
        <v>1</v>
      </c>
      <c r="F882" s="255" t="s">
        <v>204</v>
      </c>
      <c r="G882" s="253"/>
      <c r="H882" s="256">
        <v>125.65000000000001</v>
      </c>
      <c r="I882" s="257"/>
      <c r="J882" s="253"/>
      <c r="K882" s="253"/>
      <c r="L882" s="258"/>
      <c r="M882" s="259"/>
      <c r="N882" s="260"/>
      <c r="O882" s="260"/>
      <c r="P882" s="260"/>
      <c r="Q882" s="260"/>
      <c r="R882" s="260"/>
      <c r="S882" s="260"/>
      <c r="T882" s="26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2" t="s">
        <v>201</v>
      </c>
      <c r="AU882" s="262" t="s">
        <v>85</v>
      </c>
      <c r="AV882" s="14" t="s">
        <v>199</v>
      </c>
      <c r="AW882" s="14" t="s">
        <v>32</v>
      </c>
      <c r="AX882" s="14" t="s">
        <v>83</v>
      </c>
      <c r="AY882" s="262" t="s">
        <v>192</v>
      </c>
    </row>
    <row r="883" s="2" customFormat="1" ht="24.15" customHeight="1">
      <c r="A883" s="39"/>
      <c r="B883" s="40"/>
      <c r="C883" s="227" t="s">
        <v>976</v>
      </c>
      <c r="D883" s="227" t="s">
        <v>194</v>
      </c>
      <c r="E883" s="228" t="s">
        <v>977</v>
      </c>
      <c r="F883" s="229" t="s">
        <v>978</v>
      </c>
      <c r="G883" s="230" t="s">
        <v>197</v>
      </c>
      <c r="H883" s="231">
        <v>125.65000000000001</v>
      </c>
      <c r="I883" s="232"/>
      <c r="J883" s="233">
        <f>ROUND(I883*H883,2)</f>
        <v>0</v>
      </c>
      <c r="K883" s="229" t="s">
        <v>301</v>
      </c>
      <c r="L883" s="45"/>
      <c r="M883" s="234" t="s">
        <v>1</v>
      </c>
      <c r="N883" s="235" t="s">
        <v>40</v>
      </c>
      <c r="O883" s="92"/>
      <c r="P883" s="236">
        <f>O883*H883</f>
        <v>0</v>
      </c>
      <c r="Q883" s="236">
        <v>0.0018</v>
      </c>
      <c r="R883" s="236">
        <f>Q883*H883</f>
        <v>0.22617000000000001</v>
      </c>
      <c r="S883" s="236">
        <v>0</v>
      </c>
      <c r="T883" s="237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8" t="s">
        <v>199</v>
      </c>
      <c r="AT883" s="238" t="s">
        <v>194</v>
      </c>
      <c r="AU883" s="238" t="s">
        <v>85</v>
      </c>
      <c r="AY883" s="18" t="s">
        <v>192</v>
      </c>
      <c r="BE883" s="239">
        <f>IF(N883="základní",J883,0)</f>
        <v>0</v>
      </c>
      <c r="BF883" s="239">
        <f>IF(N883="snížená",J883,0)</f>
        <v>0</v>
      </c>
      <c r="BG883" s="239">
        <f>IF(N883="zákl. přenesená",J883,0)</f>
        <v>0</v>
      </c>
      <c r="BH883" s="239">
        <f>IF(N883="sníž. přenesená",J883,0)</f>
        <v>0</v>
      </c>
      <c r="BI883" s="239">
        <f>IF(N883="nulová",J883,0)</f>
        <v>0</v>
      </c>
      <c r="BJ883" s="18" t="s">
        <v>83</v>
      </c>
      <c r="BK883" s="239">
        <f>ROUND(I883*H883,2)</f>
        <v>0</v>
      </c>
      <c r="BL883" s="18" t="s">
        <v>199</v>
      </c>
      <c r="BM883" s="238" t="s">
        <v>979</v>
      </c>
    </row>
    <row r="884" s="16" customFormat="1">
      <c r="A884" s="16"/>
      <c r="B884" s="274"/>
      <c r="C884" s="275"/>
      <c r="D884" s="242" t="s">
        <v>201</v>
      </c>
      <c r="E884" s="276" t="s">
        <v>1</v>
      </c>
      <c r="F884" s="277" t="s">
        <v>970</v>
      </c>
      <c r="G884" s="275"/>
      <c r="H884" s="276" t="s">
        <v>1</v>
      </c>
      <c r="I884" s="278"/>
      <c r="J884" s="275"/>
      <c r="K884" s="275"/>
      <c r="L884" s="279"/>
      <c r="M884" s="280"/>
      <c r="N884" s="281"/>
      <c r="O884" s="281"/>
      <c r="P884" s="281"/>
      <c r="Q884" s="281"/>
      <c r="R884" s="281"/>
      <c r="S884" s="281"/>
      <c r="T884" s="282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3" t="s">
        <v>201</v>
      </c>
      <c r="AU884" s="283" t="s">
        <v>85</v>
      </c>
      <c r="AV884" s="16" t="s">
        <v>83</v>
      </c>
      <c r="AW884" s="16" t="s">
        <v>32</v>
      </c>
      <c r="AX884" s="16" t="s">
        <v>75</v>
      </c>
      <c r="AY884" s="283" t="s">
        <v>192</v>
      </c>
    </row>
    <row r="885" s="16" customFormat="1">
      <c r="A885" s="16"/>
      <c r="B885" s="274"/>
      <c r="C885" s="275"/>
      <c r="D885" s="242" t="s">
        <v>201</v>
      </c>
      <c r="E885" s="276" t="s">
        <v>1</v>
      </c>
      <c r="F885" s="277" t="s">
        <v>980</v>
      </c>
      <c r="G885" s="275"/>
      <c r="H885" s="276" t="s">
        <v>1</v>
      </c>
      <c r="I885" s="278"/>
      <c r="J885" s="275"/>
      <c r="K885" s="275"/>
      <c r="L885" s="279"/>
      <c r="M885" s="280"/>
      <c r="N885" s="281"/>
      <c r="O885" s="281"/>
      <c r="P885" s="281"/>
      <c r="Q885" s="281"/>
      <c r="R885" s="281"/>
      <c r="S885" s="281"/>
      <c r="T885" s="282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T885" s="283" t="s">
        <v>201</v>
      </c>
      <c r="AU885" s="283" t="s">
        <v>85</v>
      </c>
      <c r="AV885" s="16" t="s">
        <v>83</v>
      </c>
      <c r="AW885" s="16" t="s">
        <v>32</v>
      </c>
      <c r="AX885" s="16" t="s">
        <v>75</v>
      </c>
      <c r="AY885" s="283" t="s">
        <v>192</v>
      </c>
    </row>
    <row r="886" s="13" customFormat="1">
      <c r="A886" s="13"/>
      <c r="B886" s="240"/>
      <c r="C886" s="241"/>
      <c r="D886" s="242" t="s">
        <v>201</v>
      </c>
      <c r="E886" s="243" t="s">
        <v>1</v>
      </c>
      <c r="F886" s="244" t="s">
        <v>972</v>
      </c>
      <c r="G886" s="241"/>
      <c r="H886" s="245">
        <v>31.460000000000001</v>
      </c>
      <c r="I886" s="246"/>
      <c r="J886" s="241"/>
      <c r="K886" s="241"/>
      <c r="L886" s="247"/>
      <c r="M886" s="248"/>
      <c r="N886" s="249"/>
      <c r="O886" s="249"/>
      <c r="P886" s="249"/>
      <c r="Q886" s="249"/>
      <c r="R886" s="249"/>
      <c r="S886" s="249"/>
      <c r="T886" s="25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1" t="s">
        <v>201</v>
      </c>
      <c r="AU886" s="251" t="s">
        <v>85</v>
      </c>
      <c r="AV886" s="13" t="s">
        <v>85</v>
      </c>
      <c r="AW886" s="13" t="s">
        <v>32</v>
      </c>
      <c r="AX886" s="13" t="s">
        <v>75</v>
      </c>
      <c r="AY886" s="251" t="s">
        <v>192</v>
      </c>
    </row>
    <row r="887" s="13" customFormat="1">
      <c r="A887" s="13"/>
      <c r="B887" s="240"/>
      <c r="C887" s="241"/>
      <c r="D887" s="242" t="s">
        <v>201</v>
      </c>
      <c r="E887" s="243" t="s">
        <v>1</v>
      </c>
      <c r="F887" s="244" t="s">
        <v>973</v>
      </c>
      <c r="G887" s="241"/>
      <c r="H887" s="245">
        <v>24.27</v>
      </c>
      <c r="I887" s="246"/>
      <c r="J887" s="241"/>
      <c r="K887" s="241"/>
      <c r="L887" s="247"/>
      <c r="M887" s="248"/>
      <c r="N887" s="249"/>
      <c r="O887" s="249"/>
      <c r="P887" s="249"/>
      <c r="Q887" s="249"/>
      <c r="R887" s="249"/>
      <c r="S887" s="249"/>
      <c r="T887" s="25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1" t="s">
        <v>201</v>
      </c>
      <c r="AU887" s="251" t="s">
        <v>85</v>
      </c>
      <c r="AV887" s="13" t="s">
        <v>85</v>
      </c>
      <c r="AW887" s="13" t="s">
        <v>32</v>
      </c>
      <c r="AX887" s="13" t="s">
        <v>75</v>
      </c>
      <c r="AY887" s="251" t="s">
        <v>192</v>
      </c>
    </row>
    <row r="888" s="13" customFormat="1">
      <c r="A888" s="13"/>
      <c r="B888" s="240"/>
      <c r="C888" s="241"/>
      <c r="D888" s="242" t="s">
        <v>201</v>
      </c>
      <c r="E888" s="243" t="s">
        <v>1</v>
      </c>
      <c r="F888" s="244" t="s">
        <v>974</v>
      </c>
      <c r="G888" s="241"/>
      <c r="H888" s="245">
        <v>52.710000000000001</v>
      </c>
      <c r="I888" s="246"/>
      <c r="J888" s="241"/>
      <c r="K888" s="241"/>
      <c r="L888" s="247"/>
      <c r="M888" s="248"/>
      <c r="N888" s="249"/>
      <c r="O888" s="249"/>
      <c r="P888" s="249"/>
      <c r="Q888" s="249"/>
      <c r="R888" s="249"/>
      <c r="S888" s="249"/>
      <c r="T888" s="25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1" t="s">
        <v>201</v>
      </c>
      <c r="AU888" s="251" t="s">
        <v>85</v>
      </c>
      <c r="AV888" s="13" t="s">
        <v>85</v>
      </c>
      <c r="AW888" s="13" t="s">
        <v>32</v>
      </c>
      <c r="AX888" s="13" t="s">
        <v>75</v>
      </c>
      <c r="AY888" s="251" t="s">
        <v>192</v>
      </c>
    </row>
    <row r="889" s="13" customFormat="1">
      <c r="A889" s="13"/>
      <c r="B889" s="240"/>
      <c r="C889" s="241"/>
      <c r="D889" s="242" t="s">
        <v>201</v>
      </c>
      <c r="E889" s="243" t="s">
        <v>1</v>
      </c>
      <c r="F889" s="244" t="s">
        <v>975</v>
      </c>
      <c r="G889" s="241"/>
      <c r="H889" s="245">
        <v>17.210000000000001</v>
      </c>
      <c r="I889" s="246"/>
      <c r="J889" s="241"/>
      <c r="K889" s="241"/>
      <c r="L889" s="247"/>
      <c r="M889" s="248"/>
      <c r="N889" s="249"/>
      <c r="O889" s="249"/>
      <c r="P889" s="249"/>
      <c r="Q889" s="249"/>
      <c r="R889" s="249"/>
      <c r="S889" s="249"/>
      <c r="T889" s="25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1" t="s">
        <v>201</v>
      </c>
      <c r="AU889" s="251" t="s">
        <v>85</v>
      </c>
      <c r="AV889" s="13" t="s">
        <v>85</v>
      </c>
      <c r="AW889" s="13" t="s">
        <v>32</v>
      </c>
      <c r="AX889" s="13" t="s">
        <v>75</v>
      </c>
      <c r="AY889" s="251" t="s">
        <v>192</v>
      </c>
    </row>
    <row r="890" s="14" customFormat="1">
      <c r="A890" s="14"/>
      <c r="B890" s="252"/>
      <c r="C890" s="253"/>
      <c r="D890" s="242" t="s">
        <v>201</v>
      </c>
      <c r="E890" s="254" t="s">
        <v>1</v>
      </c>
      <c r="F890" s="255" t="s">
        <v>204</v>
      </c>
      <c r="G890" s="253"/>
      <c r="H890" s="256">
        <v>125.65000000000001</v>
      </c>
      <c r="I890" s="257"/>
      <c r="J890" s="253"/>
      <c r="K890" s="253"/>
      <c r="L890" s="258"/>
      <c r="M890" s="259"/>
      <c r="N890" s="260"/>
      <c r="O890" s="260"/>
      <c r="P890" s="260"/>
      <c r="Q890" s="260"/>
      <c r="R890" s="260"/>
      <c r="S890" s="260"/>
      <c r="T890" s="26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2" t="s">
        <v>201</v>
      </c>
      <c r="AU890" s="262" t="s">
        <v>85</v>
      </c>
      <c r="AV890" s="14" t="s">
        <v>199</v>
      </c>
      <c r="AW890" s="14" t="s">
        <v>32</v>
      </c>
      <c r="AX890" s="14" t="s">
        <v>83</v>
      </c>
      <c r="AY890" s="262" t="s">
        <v>192</v>
      </c>
    </row>
    <row r="891" s="2" customFormat="1" ht="24.15" customHeight="1">
      <c r="A891" s="39"/>
      <c r="B891" s="40"/>
      <c r="C891" s="227" t="s">
        <v>981</v>
      </c>
      <c r="D891" s="227" t="s">
        <v>194</v>
      </c>
      <c r="E891" s="228" t="s">
        <v>982</v>
      </c>
      <c r="F891" s="229" t="s">
        <v>983</v>
      </c>
      <c r="G891" s="230" t="s">
        <v>197</v>
      </c>
      <c r="H891" s="231">
        <v>444.22699999999998</v>
      </c>
      <c r="I891" s="232"/>
      <c r="J891" s="233">
        <f>ROUND(I891*H891,2)</f>
        <v>0</v>
      </c>
      <c r="K891" s="229" t="s">
        <v>198</v>
      </c>
      <c r="L891" s="45"/>
      <c r="M891" s="234" t="s">
        <v>1</v>
      </c>
      <c r="N891" s="235" t="s">
        <v>40</v>
      </c>
      <c r="O891" s="92"/>
      <c r="P891" s="236">
        <f>O891*H891</f>
        <v>0</v>
      </c>
      <c r="Q891" s="236">
        <v>0.0028500000000000001</v>
      </c>
      <c r="R891" s="236">
        <f>Q891*H891</f>
        <v>1.26604695</v>
      </c>
      <c r="S891" s="236">
        <v>0</v>
      </c>
      <c r="T891" s="237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8" t="s">
        <v>199</v>
      </c>
      <c r="AT891" s="238" t="s">
        <v>194</v>
      </c>
      <c r="AU891" s="238" t="s">
        <v>85</v>
      </c>
      <c r="AY891" s="18" t="s">
        <v>192</v>
      </c>
      <c r="BE891" s="239">
        <f>IF(N891="základní",J891,0)</f>
        <v>0</v>
      </c>
      <c r="BF891" s="239">
        <f>IF(N891="snížená",J891,0)</f>
        <v>0</v>
      </c>
      <c r="BG891" s="239">
        <f>IF(N891="zákl. přenesená",J891,0)</f>
        <v>0</v>
      </c>
      <c r="BH891" s="239">
        <f>IF(N891="sníž. přenesená",J891,0)</f>
        <v>0</v>
      </c>
      <c r="BI891" s="239">
        <f>IF(N891="nulová",J891,0)</f>
        <v>0</v>
      </c>
      <c r="BJ891" s="18" t="s">
        <v>83</v>
      </c>
      <c r="BK891" s="239">
        <f>ROUND(I891*H891,2)</f>
        <v>0</v>
      </c>
      <c r="BL891" s="18" t="s">
        <v>199</v>
      </c>
      <c r="BM891" s="238" t="s">
        <v>984</v>
      </c>
    </row>
    <row r="892" s="16" customFormat="1">
      <c r="A892" s="16"/>
      <c r="B892" s="274"/>
      <c r="C892" s="275"/>
      <c r="D892" s="242" t="s">
        <v>201</v>
      </c>
      <c r="E892" s="276" t="s">
        <v>1</v>
      </c>
      <c r="F892" s="277" t="s">
        <v>902</v>
      </c>
      <c r="G892" s="275"/>
      <c r="H892" s="276" t="s">
        <v>1</v>
      </c>
      <c r="I892" s="278"/>
      <c r="J892" s="275"/>
      <c r="K892" s="275"/>
      <c r="L892" s="279"/>
      <c r="M892" s="280"/>
      <c r="N892" s="281"/>
      <c r="O892" s="281"/>
      <c r="P892" s="281"/>
      <c r="Q892" s="281"/>
      <c r="R892" s="281"/>
      <c r="S892" s="281"/>
      <c r="T892" s="282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83" t="s">
        <v>201</v>
      </c>
      <c r="AU892" s="283" t="s">
        <v>85</v>
      </c>
      <c r="AV892" s="16" t="s">
        <v>83</v>
      </c>
      <c r="AW892" s="16" t="s">
        <v>32</v>
      </c>
      <c r="AX892" s="16" t="s">
        <v>75</v>
      </c>
      <c r="AY892" s="283" t="s">
        <v>192</v>
      </c>
    </row>
    <row r="893" s="16" customFormat="1">
      <c r="A893" s="16"/>
      <c r="B893" s="274"/>
      <c r="C893" s="275"/>
      <c r="D893" s="242" t="s">
        <v>201</v>
      </c>
      <c r="E893" s="276" t="s">
        <v>1</v>
      </c>
      <c r="F893" s="277" t="s">
        <v>985</v>
      </c>
      <c r="G893" s="275"/>
      <c r="H893" s="276" t="s">
        <v>1</v>
      </c>
      <c r="I893" s="278"/>
      <c r="J893" s="275"/>
      <c r="K893" s="275"/>
      <c r="L893" s="279"/>
      <c r="M893" s="280"/>
      <c r="N893" s="281"/>
      <c r="O893" s="281"/>
      <c r="P893" s="281"/>
      <c r="Q893" s="281"/>
      <c r="R893" s="281"/>
      <c r="S893" s="281"/>
      <c r="T893" s="282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T893" s="283" t="s">
        <v>201</v>
      </c>
      <c r="AU893" s="283" t="s">
        <v>85</v>
      </c>
      <c r="AV893" s="16" t="s">
        <v>83</v>
      </c>
      <c r="AW893" s="16" t="s">
        <v>32</v>
      </c>
      <c r="AX893" s="16" t="s">
        <v>75</v>
      </c>
      <c r="AY893" s="283" t="s">
        <v>192</v>
      </c>
    </row>
    <row r="894" s="13" customFormat="1">
      <c r="A894" s="13"/>
      <c r="B894" s="240"/>
      <c r="C894" s="241"/>
      <c r="D894" s="242" t="s">
        <v>201</v>
      </c>
      <c r="E894" s="243" t="s">
        <v>1</v>
      </c>
      <c r="F894" s="244" t="s">
        <v>986</v>
      </c>
      <c r="G894" s="241"/>
      <c r="H894" s="245">
        <v>95.719999999999999</v>
      </c>
      <c r="I894" s="246"/>
      <c r="J894" s="241"/>
      <c r="K894" s="241"/>
      <c r="L894" s="247"/>
      <c r="M894" s="248"/>
      <c r="N894" s="249"/>
      <c r="O894" s="249"/>
      <c r="P894" s="249"/>
      <c r="Q894" s="249"/>
      <c r="R894" s="249"/>
      <c r="S894" s="249"/>
      <c r="T894" s="25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1" t="s">
        <v>201</v>
      </c>
      <c r="AU894" s="251" t="s">
        <v>85</v>
      </c>
      <c r="AV894" s="13" t="s">
        <v>85</v>
      </c>
      <c r="AW894" s="13" t="s">
        <v>32</v>
      </c>
      <c r="AX894" s="13" t="s">
        <v>75</v>
      </c>
      <c r="AY894" s="251" t="s">
        <v>192</v>
      </c>
    </row>
    <row r="895" s="13" customFormat="1">
      <c r="A895" s="13"/>
      <c r="B895" s="240"/>
      <c r="C895" s="241"/>
      <c r="D895" s="242" t="s">
        <v>201</v>
      </c>
      <c r="E895" s="243" t="s">
        <v>1</v>
      </c>
      <c r="F895" s="244" t="s">
        <v>987</v>
      </c>
      <c r="G895" s="241"/>
      <c r="H895" s="245">
        <v>108.83</v>
      </c>
      <c r="I895" s="246"/>
      <c r="J895" s="241"/>
      <c r="K895" s="241"/>
      <c r="L895" s="247"/>
      <c r="M895" s="248"/>
      <c r="N895" s="249"/>
      <c r="O895" s="249"/>
      <c r="P895" s="249"/>
      <c r="Q895" s="249"/>
      <c r="R895" s="249"/>
      <c r="S895" s="249"/>
      <c r="T895" s="25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1" t="s">
        <v>201</v>
      </c>
      <c r="AU895" s="251" t="s">
        <v>85</v>
      </c>
      <c r="AV895" s="13" t="s">
        <v>85</v>
      </c>
      <c r="AW895" s="13" t="s">
        <v>32</v>
      </c>
      <c r="AX895" s="13" t="s">
        <v>75</v>
      </c>
      <c r="AY895" s="251" t="s">
        <v>192</v>
      </c>
    </row>
    <row r="896" s="13" customFormat="1">
      <c r="A896" s="13"/>
      <c r="B896" s="240"/>
      <c r="C896" s="241"/>
      <c r="D896" s="242" t="s">
        <v>201</v>
      </c>
      <c r="E896" s="243" t="s">
        <v>1</v>
      </c>
      <c r="F896" s="244" t="s">
        <v>988</v>
      </c>
      <c r="G896" s="241"/>
      <c r="H896" s="245">
        <v>95.510000000000005</v>
      </c>
      <c r="I896" s="246"/>
      <c r="J896" s="241"/>
      <c r="K896" s="241"/>
      <c r="L896" s="247"/>
      <c r="M896" s="248"/>
      <c r="N896" s="249"/>
      <c r="O896" s="249"/>
      <c r="P896" s="249"/>
      <c r="Q896" s="249"/>
      <c r="R896" s="249"/>
      <c r="S896" s="249"/>
      <c r="T896" s="25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1" t="s">
        <v>201</v>
      </c>
      <c r="AU896" s="251" t="s">
        <v>85</v>
      </c>
      <c r="AV896" s="13" t="s">
        <v>85</v>
      </c>
      <c r="AW896" s="13" t="s">
        <v>32</v>
      </c>
      <c r="AX896" s="13" t="s">
        <v>75</v>
      </c>
      <c r="AY896" s="251" t="s">
        <v>192</v>
      </c>
    </row>
    <row r="897" s="13" customFormat="1">
      <c r="A897" s="13"/>
      <c r="B897" s="240"/>
      <c r="C897" s="241"/>
      <c r="D897" s="242" t="s">
        <v>201</v>
      </c>
      <c r="E897" s="243" t="s">
        <v>1</v>
      </c>
      <c r="F897" s="244" t="s">
        <v>989</v>
      </c>
      <c r="G897" s="241"/>
      <c r="H897" s="245">
        <v>108.74</v>
      </c>
      <c r="I897" s="246"/>
      <c r="J897" s="241"/>
      <c r="K897" s="241"/>
      <c r="L897" s="247"/>
      <c r="M897" s="248"/>
      <c r="N897" s="249"/>
      <c r="O897" s="249"/>
      <c r="P897" s="249"/>
      <c r="Q897" s="249"/>
      <c r="R897" s="249"/>
      <c r="S897" s="249"/>
      <c r="T897" s="25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1" t="s">
        <v>201</v>
      </c>
      <c r="AU897" s="251" t="s">
        <v>85</v>
      </c>
      <c r="AV897" s="13" t="s">
        <v>85</v>
      </c>
      <c r="AW897" s="13" t="s">
        <v>32</v>
      </c>
      <c r="AX897" s="13" t="s">
        <v>75</v>
      </c>
      <c r="AY897" s="251" t="s">
        <v>192</v>
      </c>
    </row>
    <row r="898" s="13" customFormat="1">
      <c r="A898" s="13"/>
      <c r="B898" s="240"/>
      <c r="C898" s="241"/>
      <c r="D898" s="242" t="s">
        <v>201</v>
      </c>
      <c r="E898" s="243" t="s">
        <v>1</v>
      </c>
      <c r="F898" s="244" t="s">
        <v>990</v>
      </c>
      <c r="G898" s="241"/>
      <c r="H898" s="245">
        <v>32.317999999999998</v>
      </c>
      <c r="I898" s="246"/>
      <c r="J898" s="241"/>
      <c r="K898" s="241"/>
      <c r="L898" s="247"/>
      <c r="M898" s="248"/>
      <c r="N898" s="249"/>
      <c r="O898" s="249"/>
      <c r="P898" s="249"/>
      <c r="Q898" s="249"/>
      <c r="R898" s="249"/>
      <c r="S898" s="249"/>
      <c r="T898" s="25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1" t="s">
        <v>201</v>
      </c>
      <c r="AU898" s="251" t="s">
        <v>85</v>
      </c>
      <c r="AV898" s="13" t="s">
        <v>85</v>
      </c>
      <c r="AW898" s="13" t="s">
        <v>32</v>
      </c>
      <c r="AX898" s="13" t="s">
        <v>75</v>
      </c>
      <c r="AY898" s="251" t="s">
        <v>192</v>
      </c>
    </row>
    <row r="899" s="15" customFormat="1">
      <c r="A899" s="15"/>
      <c r="B899" s="263"/>
      <c r="C899" s="264"/>
      <c r="D899" s="242" t="s">
        <v>201</v>
      </c>
      <c r="E899" s="265" t="s">
        <v>1</v>
      </c>
      <c r="F899" s="266" t="s">
        <v>211</v>
      </c>
      <c r="G899" s="264"/>
      <c r="H899" s="267">
        <v>441.118</v>
      </c>
      <c r="I899" s="268"/>
      <c r="J899" s="264"/>
      <c r="K899" s="264"/>
      <c r="L899" s="269"/>
      <c r="M899" s="270"/>
      <c r="N899" s="271"/>
      <c r="O899" s="271"/>
      <c r="P899" s="271"/>
      <c r="Q899" s="271"/>
      <c r="R899" s="271"/>
      <c r="S899" s="271"/>
      <c r="T899" s="272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3" t="s">
        <v>201</v>
      </c>
      <c r="AU899" s="273" t="s">
        <v>85</v>
      </c>
      <c r="AV899" s="15" t="s">
        <v>212</v>
      </c>
      <c r="AW899" s="15" t="s">
        <v>32</v>
      </c>
      <c r="AX899" s="15" t="s">
        <v>75</v>
      </c>
      <c r="AY899" s="273" t="s">
        <v>192</v>
      </c>
    </row>
    <row r="900" s="13" customFormat="1">
      <c r="A900" s="13"/>
      <c r="B900" s="240"/>
      <c r="C900" s="241"/>
      <c r="D900" s="242" t="s">
        <v>201</v>
      </c>
      <c r="E900" s="243" t="s">
        <v>1</v>
      </c>
      <c r="F900" s="244" t="s">
        <v>914</v>
      </c>
      <c r="G900" s="241"/>
      <c r="H900" s="245">
        <v>-49.674999999999997</v>
      </c>
      <c r="I900" s="246"/>
      <c r="J900" s="241"/>
      <c r="K900" s="241"/>
      <c r="L900" s="247"/>
      <c r="M900" s="248"/>
      <c r="N900" s="249"/>
      <c r="O900" s="249"/>
      <c r="P900" s="249"/>
      <c r="Q900" s="249"/>
      <c r="R900" s="249"/>
      <c r="S900" s="249"/>
      <c r="T900" s="25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1" t="s">
        <v>201</v>
      </c>
      <c r="AU900" s="251" t="s">
        <v>85</v>
      </c>
      <c r="AV900" s="13" t="s">
        <v>85</v>
      </c>
      <c r="AW900" s="13" t="s">
        <v>32</v>
      </c>
      <c r="AX900" s="13" t="s">
        <v>75</v>
      </c>
      <c r="AY900" s="251" t="s">
        <v>192</v>
      </c>
    </row>
    <row r="901" s="15" customFormat="1">
      <c r="A901" s="15"/>
      <c r="B901" s="263"/>
      <c r="C901" s="264"/>
      <c r="D901" s="242" t="s">
        <v>201</v>
      </c>
      <c r="E901" s="265" t="s">
        <v>1</v>
      </c>
      <c r="F901" s="266" t="s">
        <v>211</v>
      </c>
      <c r="G901" s="264"/>
      <c r="H901" s="267">
        <v>-49.674999999999997</v>
      </c>
      <c r="I901" s="268"/>
      <c r="J901" s="264"/>
      <c r="K901" s="264"/>
      <c r="L901" s="269"/>
      <c r="M901" s="270"/>
      <c r="N901" s="271"/>
      <c r="O901" s="271"/>
      <c r="P901" s="271"/>
      <c r="Q901" s="271"/>
      <c r="R901" s="271"/>
      <c r="S901" s="271"/>
      <c r="T901" s="272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3" t="s">
        <v>201</v>
      </c>
      <c r="AU901" s="273" t="s">
        <v>85</v>
      </c>
      <c r="AV901" s="15" t="s">
        <v>212</v>
      </c>
      <c r="AW901" s="15" t="s">
        <v>32</v>
      </c>
      <c r="AX901" s="15" t="s">
        <v>75</v>
      </c>
      <c r="AY901" s="273" t="s">
        <v>192</v>
      </c>
    </row>
    <row r="902" s="16" customFormat="1">
      <c r="A902" s="16"/>
      <c r="B902" s="274"/>
      <c r="C902" s="275"/>
      <c r="D902" s="242" t="s">
        <v>201</v>
      </c>
      <c r="E902" s="276" t="s">
        <v>1</v>
      </c>
      <c r="F902" s="277" t="s">
        <v>991</v>
      </c>
      <c r="G902" s="275"/>
      <c r="H902" s="276" t="s">
        <v>1</v>
      </c>
      <c r="I902" s="278"/>
      <c r="J902" s="275"/>
      <c r="K902" s="275"/>
      <c r="L902" s="279"/>
      <c r="M902" s="280"/>
      <c r="N902" s="281"/>
      <c r="O902" s="281"/>
      <c r="P902" s="281"/>
      <c r="Q902" s="281"/>
      <c r="R902" s="281"/>
      <c r="S902" s="281"/>
      <c r="T902" s="282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283" t="s">
        <v>201</v>
      </c>
      <c r="AU902" s="283" t="s">
        <v>85</v>
      </c>
      <c r="AV902" s="16" t="s">
        <v>83</v>
      </c>
      <c r="AW902" s="16" t="s">
        <v>32</v>
      </c>
      <c r="AX902" s="16" t="s">
        <v>75</v>
      </c>
      <c r="AY902" s="283" t="s">
        <v>192</v>
      </c>
    </row>
    <row r="903" s="13" customFormat="1">
      <c r="A903" s="13"/>
      <c r="B903" s="240"/>
      <c r="C903" s="241"/>
      <c r="D903" s="242" t="s">
        <v>201</v>
      </c>
      <c r="E903" s="243" t="s">
        <v>1</v>
      </c>
      <c r="F903" s="244" t="s">
        <v>992</v>
      </c>
      <c r="G903" s="241"/>
      <c r="H903" s="245">
        <v>8.0999999999999996</v>
      </c>
      <c r="I903" s="246"/>
      <c r="J903" s="241"/>
      <c r="K903" s="241"/>
      <c r="L903" s="247"/>
      <c r="M903" s="248"/>
      <c r="N903" s="249"/>
      <c r="O903" s="249"/>
      <c r="P903" s="249"/>
      <c r="Q903" s="249"/>
      <c r="R903" s="249"/>
      <c r="S903" s="249"/>
      <c r="T903" s="25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1" t="s">
        <v>201</v>
      </c>
      <c r="AU903" s="251" t="s">
        <v>85</v>
      </c>
      <c r="AV903" s="13" t="s">
        <v>85</v>
      </c>
      <c r="AW903" s="13" t="s">
        <v>32</v>
      </c>
      <c r="AX903" s="13" t="s">
        <v>75</v>
      </c>
      <c r="AY903" s="251" t="s">
        <v>192</v>
      </c>
    </row>
    <row r="904" s="13" customFormat="1">
      <c r="A904" s="13"/>
      <c r="B904" s="240"/>
      <c r="C904" s="241"/>
      <c r="D904" s="242" t="s">
        <v>201</v>
      </c>
      <c r="E904" s="243" t="s">
        <v>1</v>
      </c>
      <c r="F904" s="244" t="s">
        <v>993</v>
      </c>
      <c r="G904" s="241"/>
      <c r="H904" s="245">
        <v>34.520000000000003</v>
      </c>
      <c r="I904" s="246"/>
      <c r="J904" s="241"/>
      <c r="K904" s="241"/>
      <c r="L904" s="247"/>
      <c r="M904" s="248"/>
      <c r="N904" s="249"/>
      <c r="O904" s="249"/>
      <c r="P904" s="249"/>
      <c r="Q904" s="249"/>
      <c r="R904" s="249"/>
      <c r="S904" s="249"/>
      <c r="T904" s="25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1" t="s">
        <v>201</v>
      </c>
      <c r="AU904" s="251" t="s">
        <v>85</v>
      </c>
      <c r="AV904" s="13" t="s">
        <v>85</v>
      </c>
      <c r="AW904" s="13" t="s">
        <v>32</v>
      </c>
      <c r="AX904" s="13" t="s">
        <v>75</v>
      </c>
      <c r="AY904" s="251" t="s">
        <v>192</v>
      </c>
    </row>
    <row r="905" s="13" customFormat="1">
      <c r="A905" s="13"/>
      <c r="B905" s="240"/>
      <c r="C905" s="241"/>
      <c r="D905" s="242" t="s">
        <v>201</v>
      </c>
      <c r="E905" s="243" t="s">
        <v>1</v>
      </c>
      <c r="F905" s="244" t="s">
        <v>994</v>
      </c>
      <c r="G905" s="241"/>
      <c r="H905" s="245">
        <v>7.6500000000000004</v>
      </c>
      <c r="I905" s="246"/>
      <c r="J905" s="241"/>
      <c r="K905" s="241"/>
      <c r="L905" s="247"/>
      <c r="M905" s="248"/>
      <c r="N905" s="249"/>
      <c r="O905" s="249"/>
      <c r="P905" s="249"/>
      <c r="Q905" s="249"/>
      <c r="R905" s="249"/>
      <c r="S905" s="249"/>
      <c r="T905" s="25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1" t="s">
        <v>201</v>
      </c>
      <c r="AU905" s="251" t="s">
        <v>85</v>
      </c>
      <c r="AV905" s="13" t="s">
        <v>85</v>
      </c>
      <c r="AW905" s="13" t="s">
        <v>32</v>
      </c>
      <c r="AX905" s="13" t="s">
        <v>75</v>
      </c>
      <c r="AY905" s="251" t="s">
        <v>192</v>
      </c>
    </row>
    <row r="906" s="13" customFormat="1">
      <c r="A906" s="13"/>
      <c r="B906" s="240"/>
      <c r="C906" s="241"/>
      <c r="D906" s="242" t="s">
        <v>201</v>
      </c>
      <c r="E906" s="243" t="s">
        <v>1</v>
      </c>
      <c r="F906" s="244" t="s">
        <v>995</v>
      </c>
      <c r="G906" s="241"/>
      <c r="H906" s="245">
        <v>0</v>
      </c>
      <c r="I906" s="246"/>
      <c r="J906" s="241"/>
      <c r="K906" s="241"/>
      <c r="L906" s="247"/>
      <c r="M906" s="248"/>
      <c r="N906" s="249"/>
      <c r="O906" s="249"/>
      <c r="P906" s="249"/>
      <c r="Q906" s="249"/>
      <c r="R906" s="249"/>
      <c r="S906" s="249"/>
      <c r="T906" s="25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1" t="s">
        <v>201</v>
      </c>
      <c r="AU906" s="251" t="s">
        <v>85</v>
      </c>
      <c r="AV906" s="13" t="s">
        <v>85</v>
      </c>
      <c r="AW906" s="13" t="s">
        <v>32</v>
      </c>
      <c r="AX906" s="13" t="s">
        <v>75</v>
      </c>
      <c r="AY906" s="251" t="s">
        <v>192</v>
      </c>
    </row>
    <row r="907" s="13" customFormat="1">
      <c r="A907" s="13"/>
      <c r="B907" s="240"/>
      <c r="C907" s="241"/>
      <c r="D907" s="242" t="s">
        <v>201</v>
      </c>
      <c r="E907" s="243" t="s">
        <v>1</v>
      </c>
      <c r="F907" s="244" t="s">
        <v>996</v>
      </c>
      <c r="G907" s="241"/>
      <c r="H907" s="245">
        <v>2.5139999999999998</v>
      </c>
      <c r="I907" s="246"/>
      <c r="J907" s="241"/>
      <c r="K907" s="241"/>
      <c r="L907" s="247"/>
      <c r="M907" s="248"/>
      <c r="N907" s="249"/>
      <c r="O907" s="249"/>
      <c r="P907" s="249"/>
      <c r="Q907" s="249"/>
      <c r="R907" s="249"/>
      <c r="S907" s="249"/>
      <c r="T907" s="25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1" t="s">
        <v>201</v>
      </c>
      <c r="AU907" s="251" t="s">
        <v>85</v>
      </c>
      <c r="AV907" s="13" t="s">
        <v>85</v>
      </c>
      <c r="AW907" s="13" t="s">
        <v>32</v>
      </c>
      <c r="AX907" s="13" t="s">
        <v>75</v>
      </c>
      <c r="AY907" s="251" t="s">
        <v>192</v>
      </c>
    </row>
    <row r="908" s="15" customFormat="1">
      <c r="A908" s="15"/>
      <c r="B908" s="263"/>
      <c r="C908" s="264"/>
      <c r="D908" s="242" t="s">
        <v>201</v>
      </c>
      <c r="E908" s="265" t="s">
        <v>1</v>
      </c>
      <c r="F908" s="266" t="s">
        <v>211</v>
      </c>
      <c r="G908" s="264"/>
      <c r="H908" s="267">
        <v>52.783999999999999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3" t="s">
        <v>201</v>
      </c>
      <c r="AU908" s="273" t="s">
        <v>85</v>
      </c>
      <c r="AV908" s="15" t="s">
        <v>212</v>
      </c>
      <c r="AW908" s="15" t="s">
        <v>32</v>
      </c>
      <c r="AX908" s="15" t="s">
        <v>75</v>
      </c>
      <c r="AY908" s="273" t="s">
        <v>192</v>
      </c>
    </row>
    <row r="909" s="14" customFormat="1">
      <c r="A909" s="14"/>
      <c r="B909" s="252"/>
      <c r="C909" s="253"/>
      <c r="D909" s="242" t="s">
        <v>201</v>
      </c>
      <c r="E909" s="254" t="s">
        <v>1</v>
      </c>
      <c r="F909" s="255" t="s">
        <v>204</v>
      </c>
      <c r="G909" s="253"/>
      <c r="H909" s="256">
        <v>444.22699999999998</v>
      </c>
      <c r="I909" s="257"/>
      <c r="J909" s="253"/>
      <c r="K909" s="253"/>
      <c r="L909" s="258"/>
      <c r="M909" s="259"/>
      <c r="N909" s="260"/>
      <c r="O909" s="260"/>
      <c r="P909" s="260"/>
      <c r="Q909" s="260"/>
      <c r="R909" s="260"/>
      <c r="S909" s="260"/>
      <c r="T909" s="26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2" t="s">
        <v>201</v>
      </c>
      <c r="AU909" s="262" t="s">
        <v>85</v>
      </c>
      <c r="AV909" s="14" t="s">
        <v>199</v>
      </c>
      <c r="AW909" s="14" t="s">
        <v>32</v>
      </c>
      <c r="AX909" s="14" t="s">
        <v>83</v>
      </c>
      <c r="AY909" s="262" t="s">
        <v>192</v>
      </c>
    </row>
    <row r="910" s="2" customFormat="1" ht="24.15" customHeight="1">
      <c r="A910" s="39"/>
      <c r="B910" s="40"/>
      <c r="C910" s="227" t="s">
        <v>997</v>
      </c>
      <c r="D910" s="227" t="s">
        <v>194</v>
      </c>
      <c r="E910" s="228" t="s">
        <v>998</v>
      </c>
      <c r="F910" s="229" t="s">
        <v>999</v>
      </c>
      <c r="G910" s="230" t="s">
        <v>197</v>
      </c>
      <c r="H910" s="231">
        <v>59.174999999999997</v>
      </c>
      <c r="I910" s="232"/>
      <c r="J910" s="233">
        <f>ROUND(I910*H910,2)</f>
        <v>0</v>
      </c>
      <c r="K910" s="229" t="s">
        <v>198</v>
      </c>
      <c r="L910" s="45"/>
      <c r="M910" s="234" t="s">
        <v>1</v>
      </c>
      <c r="N910" s="235" t="s">
        <v>40</v>
      </c>
      <c r="O910" s="92"/>
      <c r="P910" s="236">
        <f>O910*H910</f>
        <v>0</v>
      </c>
      <c r="Q910" s="236">
        <v>0.00038999999999999999</v>
      </c>
      <c r="R910" s="236">
        <f>Q910*H910</f>
        <v>0.023078249999999998</v>
      </c>
      <c r="S910" s="236">
        <v>1.0000000000000001E-05</v>
      </c>
      <c r="T910" s="237">
        <f>S910*H910</f>
        <v>0.00059175000000000005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8" t="s">
        <v>199</v>
      </c>
      <c r="AT910" s="238" t="s">
        <v>194</v>
      </c>
      <c r="AU910" s="238" t="s">
        <v>85</v>
      </c>
      <c r="AY910" s="18" t="s">
        <v>192</v>
      </c>
      <c r="BE910" s="239">
        <f>IF(N910="základní",J910,0)</f>
        <v>0</v>
      </c>
      <c r="BF910" s="239">
        <f>IF(N910="snížená",J910,0)</f>
        <v>0</v>
      </c>
      <c r="BG910" s="239">
        <f>IF(N910="zákl. přenesená",J910,0)</f>
        <v>0</v>
      </c>
      <c r="BH910" s="239">
        <f>IF(N910="sníž. přenesená",J910,0)</f>
        <v>0</v>
      </c>
      <c r="BI910" s="239">
        <f>IF(N910="nulová",J910,0)</f>
        <v>0</v>
      </c>
      <c r="BJ910" s="18" t="s">
        <v>83</v>
      </c>
      <c r="BK910" s="239">
        <f>ROUND(I910*H910,2)</f>
        <v>0</v>
      </c>
      <c r="BL910" s="18" t="s">
        <v>199</v>
      </c>
      <c r="BM910" s="238" t="s">
        <v>1000</v>
      </c>
    </row>
    <row r="911" s="16" customFormat="1">
      <c r="A911" s="16"/>
      <c r="B911" s="274"/>
      <c r="C911" s="275"/>
      <c r="D911" s="242" t="s">
        <v>201</v>
      </c>
      <c r="E911" s="276" t="s">
        <v>1</v>
      </c>
      <c r="F911" s="277" t="s">
        <v>1001</v>
      </c>
      <c r="G911" s="275"/>
      <c r="H911" s="276" t="s">
        <v>1</v>
      </c>
      <c r="I911" s="278"/>
      <c r="J911" s="275"/>
      <c r="K911" s="275"/>
      <c r="L911" s="279"/>
      <c r="M911" s="280"/>
      <c r="N911" s="281"/>
      <c r="O911" s="281"/>
      <c r="P911" s="281"/>
      <c r="Q911" s="281"/>
      <c r="R911" s="281"/>
      <c r="S911" s="281"/>
      <c r="T911" s="282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283" t="s">
        <v>201</v>
      </c>
      <c r="AU911" s="283" t="s">
        <v>85</v>
      </c>
      <c r="AV911" s="16" t="s">
        <v>83</v>
      </c>
      <c r="AW911" s="16" t="s">
        <v>32</v>
      </c>
      <c r="AX911" s="16" t="s">
        <v>75</v>
      </c>
      <c r="AY911" s="283" t="s">
        <v>192</v>
      </c>
    </row>
    <row r="912" s="13" customFormat="1">
      <c r="A912" s="13"/>
      <c r="B912" s="240"/>
      <c r="C912" s="241"/>
      <c r="D912" s="242" t="s">
        <v>201</v>
      </c>
      <c r="E912" s="243" t="s">
        <v>1</v>
      </c>
      <c r="F912" s="244" t="s">
        <v>829</v>
      </c>
      <c r="G912" s="241"/>
      <c r="H912" s="245">
        <v>2.5</v>
      </c>
      <c r="I912" s="246"/>
      <c r="J912" s="241"/>
      <c r="K912" s="241"/>
      <c r="L912" s="247"/>
      <c r="M912" s="248"/>
      <c r="N912" s="249"/>
      <c r="O912" s="249"/>
      <c r="P912" s="249"/>
      <c r="Q912" s="249"/>
      <c r="R912" s="249"/>
      <c r="S912" s="249"/>
      <c r="T912" s="25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1" t="s">
        <v>201</v>
      </c>
      <c r="AU912" s="251" t="s">
        <v>85</v>
      </c>
      <c r="AV912" s="13" t="s">
        <v>85</v>
      </c>
      <c r="AW912" s="13" t="s">
        <v>32</v>
      </c>
      <c r="AX912" s="13" t="s">
        <v>75</v>
      </c>
      <c r="AY912" s="251" t="s">
        <v>192</v>
      </c>
    </row>
    <row r="913" s="13" customFormat="1">
      <c r="A913" s="13"/>
      <c r="B913" s="240"/>
      <c r="C913" s="241"/>
      <c r="D913" s="242" t="s">
        <v>201</v>
      </c>
      <c r="E913" s="243" t="s">
        <v>1</v>
      </c>
      <c r="F913" s="244" t="s">
        <v>830</v>
      </c>
      <c r="G913" s="241"/>
      <c r="H913" s="245">
        <v>1.2</v>
      </c>
      <c r="I913" s="246"/>
      <c r="J913" s="241"/>
      <c r="K913" s="241"/>
      <c r="L913" s="247"/>
      <c r="M913" s="248"/>
      <c r="N913" s="249"/>
      <c r="O913" s="249"/>
      <c r="P913" s="249"/>
      <c r="Q913" s="249"/>
      <c r="R913" s="249"/>
      <c r="S913" s="249"/>
      <c r="T913" s="25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1" t="s">
        <v>201</v>
      </c>
      <c r="AU913" s="251" t="s">
        <v>85</v>
      </c>
      <c r="AV913" s="13" t="s">
        <v>85</v>
      </c>
      <c r="AW913" s="13" t="s">
        <v>32</v>
      </c>
      <c r="AX913" s="13" t="s">
        <v>75</v>
      </c>
      <c r="AY913" s="251" t="s">
        <v>192</v>
      </c>
    </row>
    <row r="914" s="13" customFormat="1">
      <c r="A914" s="13"/>
      <c r="B914" s="240"/>
      <c r="C914" s="241"/>
      <c r="D914" s="242" t="s">
        <v>201</v>
      </c>
      <c r="E914" s="243" t="s">
        <v>1</v>
      </c>
      <c r="F914" s="244" t="s">
        <v>831</v>
      </c>
      <c r="G914" s="241"/>
      <c r="H914" s="245">
        <v>1.2</v>
      </c>
      <c r="I914" s="246"/>
      <c r="J914" s="241"/>
      <c r="K914" s="241"/>
      <c r="L914" s="247"/>
      <c r="M914" s="248"/>
      <c r="N914" s="249"/>
      <c r="O914" s="249"/>
      <c r="P914" s="249"/>
      <c r="Q914" s="249"/>
      <c r="R914" s="249"/>
      <c r="S914" s="249"/>
      <c r="T914" s="25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1" t="s">
        <v>201</v>
      </c>
      <c r="AU914" s="251" t="s">
        <v>85</v>
      </c>
      <c r="AV914" s="13" t="s">
        <v>85</v>
      </c>
      <c r="AW914" s="13" t="s">
        <v>32</v>
      </c>
      <c r="AX914" s="13" t="s">
        <v>75</v>
      </c>
      <c r="AY914" s="251" t="s">
        <v>192</v>
      </c>
    </row>
    <row r="915" s="13" customFormat="1">
      <c r="A915" s="13"/>
      <c r="B915" s="240"/>
      <c r="C915" s="241"/>
      <c r="D915" s="242" t="s">
        <v>201</v>
      </c>
      <c r="E915" s="243" t="s">
        <v>1</v>
      </c>
      <c r="F915" s="244" t="s">
        <v>832</v>
      </c>
      <c r="G915" s="241"/>
      <c r="H915" s="245">
        <v>1.5</v>
      </c>
      <c r="I915" s="246"/>
      <c r="J915" s="241"/>
      <c r="K915" s="241"/>
      <c r="L915" s="247"/>
      <c r="M915" s="248"/>
      <c r="N915" s="249"/>
      <c r="O915" s="249"/>
      <c r="P915" s="249"/>
      <c r="Q915" s="249"/>
      <c r="R915" s="249"/>
      <c r="S915" s="249"/>
      <c r="T915" s="25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1" t="s">
        <v>201</v>
      </c>
      <c r="AU915" s="251" t="s">
        <v>85</v>
      </c>
      <c r="AV915" s="13" t="s">
        <v>85</v>
      </c>
      <c r="AW915" s="13" t="s">
        <v>32</v>
      </c>
      <c r="AX915" s="13" t="s">
        <v>75</v>
      </c>
      <c r="AY915" s="251" t="s">
        <v>192</v>
      </c>
    </row>
    <row r="916" s="13" customFormat="1">
      <c r="A916" s="13"/>
      <c r="B916" s="240"/>
      <c r="C916" s="241"/>
      <c r="D916" s="242" t="s">
        <v>201</v>
      </c>
      <c r="E916" s="243" t="s">
        <v>1</v>
      </c>
      <c r="F916" s="244" t="s">
        <v>833</v>
      </c>
      <c r="G916" s="241"/>
      <c r="H916" s="245">
        <v>1.5</v>
      </c>
      <c r="I916" s="246"/>
      <c r="J916" s="241"/>
      <c r="K916" s="241"/>
      <c r="L916" s="247"/>
      <c r="M916" s="248"/>
      <c r="N916" s="249"/>
      <c r="O916" s="249"/>
      <c r="P916" s="249"/>
      <c r="Q916" s="249"/>
      <c r="R916" s="249"/>
      <c r="S916" s="249"/>
      <c r="T916" s="25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1" t="s">
        <v>201</v>
      </c>
      <c r="AU916" s="251" t="s">
        <v>85</v>
      </c>
      <c r="AV916" s="13" t="s">
        <v>85</v>
      </c>
      <c r="AW916" s="13" t="s">
        <v>32</v>
      </c>
      <c r="AX916" s="13" t="s">
        <v>75</v>
      </c>
      <c r="AY916" s="251" t="s">
        <v>192</v>
      </c>
    </row>
    <row r="917" s="13" customFormat="1">
      <c r="A917" s="13"/>
      <c r="B917" s="240"/>
      <c r="C917" s="241"/>
      <c r="D917" s="242" t="s">
        <v>201</v>
      </c>
      <c r="E917" s="243" t="s">
        <v>1</v>
      </c>
      <c r="F917" s="244" t="s">
        <v>834</v>
      </c>
      <c r="G917" s="241"/>
      <c r="H917" s="245">
        <v>1.5</v>
      </c>
      <c r="I917" s="246"/>
      <c r="J917" s="241"/>
      <c r="K917" s="241"/>
      <c r="L917" s="247"/>
      <c r="M917" s="248"/>
      <c r="N917" s="249"/>
      <c r="O917" s="249"/>
      <c r="P917" s="249"/>
      <c r="Q917" s="249"/>
      <c r="R917" s="249"/>
      <c r="S917" s="249"/>
      <c r="T917" s="25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1" t="s">
        <v>201</v>
      </c>
      <c r="AU917" s="251" t="s">
        <v>85</v>
      </c>
      <c r="AV917" s="13" t="s">
        <v>85</v>
      </c>
      <c r="AW917" s="13" t="s">
        <v>32</v>
      </c>
      <c r="AX917" s="13" t="s">
        <v>75</v>
      </c>
      <c r="AY917" s="251" t="s">
        <v>192</v>
      </c>
    </row>
    <row r="918" s="13" customFormat="1">
      <c r="A918" s="13"/>
      <c r="B918" s="240"/>
      <c r="C918" s="241"/>
      <c r="D918" s="242" t="s">
        <v>201</v>
      </c>
      <c r="E918" s="243" t="s">
        <v>1</v>
      </c>
      <c r="F918" s="244" t="s">
        <v>835</v>
      </c>
      <c r="G918" s="241"/>
      <c r="H918" s="245">
        <v>4.75</v>
      </c>
      <c r="I918" s="246"/>
      <c r="J918" s="241"/>
      <c r="K918" s="241"/>
      <c r="L918" s="247"/>
      <c r="M918" s="248"/>
      <c r="N918" s="249"/>
      <c r="O918" s="249"/>
      <c r="P918" s="249"/>
      <c r="Q918" s="249"/>
      <c r="R918" s="249"/>
      <c r="S918" s="249"/>
      <c r="T918" s="25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1" t="s">
        <v>201</v>
      </c>
      <c r="AU918" s="251" t="s">
        <v>85</v>
      </c>
      <c r="AV918" s="13" t="s">
        <v>85</v>
      </c>
      <c r="AW918" s="13" t="s">
        <v>32</v>
      </c>
      <c r="AX918" s="13" t="s">
        <v>75</v>
      </c>
      <c r="AY918" s="251" t="s">
        <v>192</v>
      </c>
    </row>
    <row r="919" s="13" customFormat="1">
      <c r="A919" s="13"/>
      <c r="B919" s="240"/>
      <c r="C919" s="241"/>
      <c r="D919" s="242" t="s">
        <v>201</v>
      </c>
      <c r="E919" s="243" t="s">
        <v>1</v>
      </c>
      <c r="F919" s="244" t="s">
        <v>836</v>
      </c>
      <c r="G919" s="241"/>
      <c r="H919" s="245">
        <v>4.75</v>
      </c>
      <c r="I919" s="246"/>
      <c r="J919" s="241"/>
      <c r="K919" s="241"/>
      <c r="L919" s="247"/>
      <c r="M919" s="248"/>
      <c r="N919" s="249"/>
      <c r="O919" s="249"/>
      <c r="P919" s="249"/>
      <c r="Q919" s="249"/>
      <c r="R919" s="249"/>
      <c r="S919" s="249"/>
      <c r="T919" s="25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1" t="s">
        <v>201</v>
      </c>
      <c r="AU919" s="251" t="s">
        <v>85</v>
      </c>
      <c r="AV919" s="13" t="s">
        <v>85</v>
      </c>
      <c r="AW919" s="13" t="s">
        <v>32</v>
      </c>
      <c r="AX919" s="13" t="s">
        <v>75</v>
      </c>
      <c r="AY919" s="251" t="s">
        <v>192</v>
      </c>
    </row>
    <row r="920" s="13" customFormat="1">
      <c r="A920" s="13"/>
      <c r="B920" s="240"/>
      <c r="C920" s="241"/>
      <c r="D920" s="242" t="s">
        <v>201</v>
      </c>
      <c r="E920" s="243" t="s">
        <v>1</v>
      </c>
      <c r="F920" s="244" t="s">
        <v>837</v>
      </c>
      <c r="G920" s="241"/>
      <c r="H920" s="245">
        <v>4.75</v>
      </c>
      <c r="I920" s="246"/>
      <c r="J920" s="241"/>
      <c r="K920" s="241"/>
      <c r="L920" s="247"/>
      <c r="M920" s="248"/>
      <c r="N920" s="249"/>
      <c r="O920" s="249"/>
      <c r="P920" s="249"/>
      <c r="Q920" s="249"/>
      <c r="R920" s="249"/>
      <c r="S920" s="249"/>
      <c r="T920" s="25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201</v>
      </c>
      <c r="AU920" s="251" t="s">
        <v>85</v>
      </c>
      <c r="AV920" s="13" t="s">
        <v>85</v>
      </c>
      <c r="AW920" s="13" t="s">
        <v>32</v>
      </c>
      <c r="AX920" s="13" t="s">
        <v>75</v>
      </c>
      <c r="AY920" s="251" t="s">
        <v>192</v>
      </c>
    </row>
    <row r="921" s="13" customFormat="1">
      <c r="A921" s="13"/>
      <c r="B921" s="240"/>
      <c r="C921" s="241"/>
      <c r="D921" s="242" t="s">
        <v>201</v>
      </c>
      <c r="E921" s="243" t="s">
        <v>1</v>
      </c>
      <c r="F921" s="244" t="s">
        <v>838</v>
      </c>
      <c r="G921" s="241"/>
      <c r="H921" s="245">
        <v>4.75</v>
      </c>
      <c r="I921" s="246"/>
      <c r="J921" s="241"/>
      <c r="K921" s="241"/>
      <c r="L921" s="247"/>
      <c r="M921" s="248"/>
      <c r="N921" s="249"/>
      <c r="O921" s="249"/>
      <c r="P921" s="249"/>
      <c r="Q921" s="249"/>
      <c r="R921" s="249"/>
      <c r="S921" s="249"/>
      <c r="T921" s="25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1" t="s">
        <v>201</v>
      </c>
      <c r="AU921" s="251" t="s">
        <v>85</v>
      </c>
      <c r="AV921" s="13" t="s">
        <v>85</v>
      </c>
      <c r="AW921" s="13" t="s">
        <v>32</v>
      </c>
      <c r="AX921" s="13" t="s">
        <v>75</v>
      </c>
      <c r="AY921" s="251" t="s">
        <v>192</v>
      </c>
    </row>
    <row r="922" s="13" customFormat="1">
      <c r="A922" s="13"/>
      <c r="B922" s="240"/>
      <c r="C922" s="241"/>
      <c r="D922" s="242" t="s">
        <v>201</v>
      </c>
      <c r="E922" s="243" t="s">
        <v>1</v>
      </c>
      <c r="F922" s="244" t="s">
        <v>839</v>
      </c>
      <c r="G922" s="241"/>
      <c r="H922" s="245">
        <v>5.75</v>
      </c>
      <c r="I922" s="246"/>
      <c r="J922" s="241"/>
      <c r="K922" s="241"/>
      <c r="L922" s="247"/>
      <c r="M922" s="248"/>
      <c r="N922" s="249"/>
      <c r="O922" s="249"/>
      <c r="P922" s="249"/>
      <c r="Q922" s="249"/>
      <c r="R922" s="249"/>
      <c r="S922" s="249"/>
      <c r="T922" s="25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1" t="s">
        <v>201</v>
      </c>
      <c r="AU922" s="251" t="s">
        <v>85</v>
      </c>
      <c r="AV922" s="13" t="s">
        <v>85</v>
      </c>
      <c r="AW922" s="13" t="s">
        <v>32</v>
      </c>
      <c r="AX922" s="13" t="s">
        <v>75</v>
      </c>
      <c r="AY922" s="251" t="s">
        <v>192</v>
      </c>
    </row>
    <row r="923" s="13" customFormat="1">
      <c r="A923" s="13"/>
      <c r="B923" s="240"/>
      <c r="C923" s="241"/>
      <c r="D923" s="242" t="s">
        <v>201</v>
      </c>
      <c r="E923" s="243" t="s">
        <v>1</v>
      </c>
      <c r="F923" s="244" t="s">
        <v>840</v>
      </c>
      <c r="G923" s="241"/>
      <c r="H923" s="245">
        <v>4.75</v>
      </c>
      <c r="I923" s="246"/>
      <c r="J923" s="241"/>
      <c r="K923" s="241"/>
      <c r="L923" s="247"/>
      <c r="M923" s="248"/>
      <c r="N923" s="249"/>
      <c r="O923" s="249"/>
      <c r="P923" s="249"/>
      <c r="Q923" s="249"/>
      <c r="R923" s="249"/>
      <c r="S923" s="249"/>
      <c r="T923" s="25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1" t="s">
        <v>201</v>
      </c>
      <c r="AU923" s="251" t="s">
        <v>85</v>
      </c>
      <c r="AV923" s="13" t="s">
        <v>85</v>
      </c>
      <c r="AW923" s="13" t="s">
        <v>32</v>
      </c>
      <c r="AX923" s="13" t="s">
        <v>75</v>
      </c>
      <c r="AY923" s="251" t="s">
        <v>192</v>
      </c>
    </row>
    <row r="924" s="13" customFormat="1">
      <c r="A924" s="13"/>
      <c r="B924" s="240"/>
      <c r="C924" s="241"/>
      <c r="D924" s="242" t="s">
        <v>201</v>
      </c>
      <c r="E924" s="243" t="s">
        <v>1</v>
      </c>
      <c r="F924" s="244" t="s">
        <v>476</v>
      </c>
      <c r="G924" s="241"/>
      <c r="H924" s="245">
        <v>4.75</v>
      </c>
      <c r="I924" s="246"/>
      <c r="J924" s="241"/>
      <c r="K924" s="241"/>
      <c r="L924" s="247"/>
      <c r="M924" s="248"/>
      <c r="N924" s="249"/>
      <c r="O924" s="249"/>
      <c r="P924" s="249"/>
      <c r="Q924" s="249"/>
      <c r="R924" s="249"/>
      <c r="S924" s="249"/>
      <c r="T924" s="25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1" t="s">
        <v>201</v>
      </c>
      <c r="AU924" s="251" t="s">
        <v>85</v>
      </c>
      <c r="AV924" s="13" t="s">
        <v>85</v>
      </c>
      <c r="AW924" s="13" t="s">
        <v>32</v>
      </c>
      <c r="AX924" s="13" t="s">
        <v>75</v>
      </c>
      <c r="AY924" s="251" t="s">
        <v>192</v>
      </c>
    </row>
    <row r="925" s="13" customFormat="1">
      <c r="A925" s="13"/>
      <c r="B925" s="240"/>
      <c r="C925" s="241"/>
      <c r="D925" s="242" t="s">
        <v>201</v>
      </c>
      <c r="E925" s="243" t="s">
        <v>1</v>
      </c>
      <c r="F925" s="244" t="s">
        <v>841</v>
      </c>
      <c r="G925" s="241"/>
      <c r="H925" s="245">
        <v>1.875</v>
      </c>
      <c r="I925" s="246"/>
      <c r="J925" s="241"/>
      <c r="K925" s="241"/>
      <c r="L925" s="247"/>
      <c r="M925" s="248"/>
      <c r="N925" s="249"/>
      <c r="O925" s="249"/>
      <c r="P925" s="249"/>
      <c r="Q925" s="249"/>
      <c r="R925" s="249"/>
      <c r="S925" s="249"/>
      <c r="T925" s="25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1" t="s">
        <v>201</v>
      </c>
      <c r="AU925" s="251" t="s">
        <v>85</v>
      </c>
      <c r="AV925" s="13" t="s">
        <v>85</v>
      </c>
      <c r="AW925" s="13" t="s">
        <v>32</v>
      </c>
      <c r="AX925" s="13" t="s">
        <v>75</v>
      </c>
      <c r="AY925" s="251" t="s">
        <v>192</v>
      </c>
    </row>
    <row r="926" s="13" customFormat="1">
      <c r="A926" s="13"/>
      <c r="B926" s="240"/>
      <c r="C926" s="241"/>
      <c r="D926" s="242" t="s">
        <v>201</v>
      </c>
      <c r="E926" s="243" t="s">
        <v>1</v>
      </c>
      <c r="F926" s="244" t="s">
        <v>842</v>
      </c>
      <c r="G926" s="241"/>
      <c r="H926" s="245">
        <v>3.3599999999999999</v>
      </c>
      <c r="I926" s="246"/>
      <c r="J926" s="241"/>
      <c r="K926" s="241"/>
      <c r="L926" s="247"/>
      <c r="M926" s="248"/>
      <c r="N926" s="249"/>
      <c r="O926" s="249"/>
      <c r="P926" s="249"/>
      <c r="Q926" s="249"/>
      <c r="R926" s="249"/>
      <c r="S926" s="249"/>
      <c r="T926" s="25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1" t="s">
        <v>201</v>
      </c>
      <c r="AU926" s="251" t="s">
        <v>85</v>
      </c>
      <c r="AV926" s="13" t="s">
        <v>85</v>
      </c>
      <c r="AW926" s="13" t="s">
        <v>32</v>
      </c>
      <c r="AX926" s="13" t="s">
        <v>75</v>
      </c>
      <c r="AY926" s="251" t="s">
        <v>192</v>
      </c>
    </row>
    <row r="927" s="13" customFormat="1">
      <c r="A927" s="13"/>
      <c r="B927" s="240"/>
      <c r="C927" s="241"/>
      <c r="D927" s="242" t="s">
        <v>201</v>
      </c>
      <c r="E927" s="243" t="s">
        <v>1</v>
      </c>
      <c r="F927" s="244" t="s">
        <v>843</v>
      </c>
      <c r="G927" s="241"/>
      <c r="H927" s="245">
        <v>2.3100000000000001</v>
      </c>
      <c r="I927" s="246"/>
      <c r="J927" s="241"/>
      <c r="K927" s="241"/>
      <c r="L927" s="247"/>
      <c r="M927" s="248"/>
      <c r="N927" s="249"/>
      <c r="O927" s="249"/>
      <c r="P927" s="249"/>
      <c r="Q927" s="249"/>
      <c r="R927" s="249"/>
      <c r="S927" s="249"/>
      <c r="T927" s="25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1" t="s">
        <v>201</v>
      </c>
      <c r="AU927" s="251" t="s">
        <v>85</v>
      </c>
      <c r="AV927" s="13" t="s">
        <v>85</v>
      </c>
      <c r="AW927" s="13" t="s">
        <v>32</v>
      </c>
      <c r="AX927" s="13" t="s">
        <v>75</v>
      </c>
      <c r="AY927" s="251" t="s">
        <v>192</v>
      </c>
    </row>
    <row r="928" s="13" customFormat="1">
      <c r="A928" s="13"/>
      <c r="B928" s="240"/>
      <c r="C928" s="241"/>
      <c r="D928" s="242" t="s">
        <v>201</v>
      </c>
      <c r="E928" s="243" t="s">
        <v>1</v>
      </c>
      <c r="F928" s="244" t="s">
        <v>844</v>
      </c>
      <c r="G928" s="241"/>
      <c r="H928" s="245">
        <v>2.3100000000000001</v>
      </c>
      <c r="I928" s="246"/>
      <c r="J928" s="241"/>
      <c r="K928" s="241"/>
      <c r="L928" s="247"/>
      <c r="M928" s="248"/>
      <c r="N928" s="249"/>
      <c r="O928" s="249"/>
      <c r="P928" s="249"/>
      <c r="Q928" s="249"/>
      <c r="R928" s="249"/>
      <c r="S928" s="249"/>
      <c r="T928" s="25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1" t="s">
        <v>201</v>
      </c>
      <c r="AU928" s="251" t="s">
        <v>85</v>
      </c>
      <c r="AV928" s="13" t="s">
        <v>85</v>
      </c>
      <c r="AW928" s="13" t="s">
        <v>32</v>
      </c>
      <c r="AX928" s="13" t="s">
        <v>75</v>
      </c>
      <c r="AY928" s="251" t="s">
        <v>192</v>
      </c>
    </row>
    <row r="929" s="13" customFormat="1">
      <c r="A929" s="13"/>
      <c r="B929" s="240"/>
      <c r="C929" s="241"/>
      <c r="D929" s="242" t="s">
        <v>201</v>
      </c>
      <c r="E929" s="243" t="s">
        <v>1</v>
      </c>
      <c r="F929" s="244" t="s">
        <v>845</v>
      </c>
      <c r="G929" s="241"/>
      <c r="H929" s="245">
        <v>1.8899999999999999</v>
      </c>
      <c r="I929" s="246"/>
      <c r="J929" s="241"/>
      <c r="K929" s="241"/>
      <c r="L929" s="247"/>
      <c r="M929" s="248"/>
      <c r="N929" s="249"/>
      <c r="O929" s="249"/>
      <c r="P929" s="249"/>
      <c r="Q929" s="249"/>
      <c r="R929" s="249"/>
      <c r="S929" s="249"/>
      <c r="T929" s="25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1" t="s">
        <v>201</v>
      </c>
      <c r="AU929" s="251" t="s">
        <v>85</v>
      </c>
      <c r="AV929" s="13" t="s">
        <v>85</v>
      </c>
      <c r="AW929" s="13" t="s">
        <v>32</v>
      </c>
      <c r="AX929" s="13" t="s">
        <v>75</v>
      </c>
      <c r="AY929" s="251" t="s">
        <v>192</v>
      </c>
    </row>
    <row r="930" s="13" customFormat="1">
      <c r="A930" s="13"/>
      <c r="B930" s="240"/>
      <c r="C930" s="241"/>
      <c r="D930" s="242" t="s">
        <v>201</v>
      </c>
      <c r="E930" s="243" t="s">
        <v>1</v>
      </c>
      <c r="F930" s="244" t="s">
        <v>846</v>
      </c>
      <c r="G930" s="241"/>
      <c r="H930" s="245">
        <v>1.8899999999999999</v>
      </c>
      <c r="I930" s="246"/>
      <c r="J930" s="241"/>
      <c r="K930" s="241"/>
      <c r="L930" s="247"/>
      <c r="M930" s="248"/>
      <c r="N930" s="249"/>
      <c r="O930" s="249"/>
      <c r="P930" s="249"/>
      <c r="Q930" s="249"/>
      <c r="R930" s="249"/>
      <c r="S930" s="249"/>
      <c r="T930" s="25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1" t="s">
        <v>201</v>
      </c>
      <c r="AU930" s="251" t="s">
        <v>85</v>
      </c>
      <c r="AV930" s="13" t="s">
        <v>85</v>
      </c>
      <c r="AW930" s="13" t="s">
        <v>32</v>
      </c>
      <c r="AX930" s="13" t="s">
        <v>75</v>
      </c>
      <c r="AY930" s="251" t="s">
        <v>192</v>
      </c>
    </row>
    <row r="931" s="13" customFormat="1">
      <c r="A931" s="13"/>
      <c r="B931" s="240"/>
      <c r="C931" s="241"/>
      <c r="D931" s="242" t="s">
        <v>201</v>
      </c>
      <c r="E931" s="243" t="s">
        <v>1</v>
      </c>
      <c r="F931" s="244" t="s">
        <v>847</v>
      </c>
      <c r="G931" s="241"/>
      <c r="H931" s="245">
        <v>1.8899999999999999</v>
      </c>
      <c r="I931" s="246"/>
      <c r="J931" s="241"/>
      <c r="K931" s="241"/>
      <c r="L931" s="247"/>
      <c r="M931" s="248"/>
      <c r="N931" s="249"/>
      <c r="O931" s="249"/>
      <c r="P931" s="249"/>
      <c r="Q931" s="249"/>
      <c r="R931" s="249"/>
      <c r="S931" s="249"/>
      <c r="T931" s="25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1" t="s">
        <v>201</v>
      </c>
      <c r="AU931" s="251" t="s">
        <v>85</v>
      </c>
      <c r="AV931" s="13" t="s">
        <v>85</v>
      </c>
      <c r="AW931" s="13" t="s">
        <v>32</v>
      </c>
      <c r="AX931" s="13" t="s">
        <v>75</v>
      </c>
      <c r="AY931" s="251" t="s">
        <v>192</v>
      </c>
    </row>
    <row r="932" s="14" customFormat="1">
      <c r="A932" s="14"/>
      <c r="B932" s="252"/>
      <c r="C932" s="253"/>
      <c r="D932" s="242" t="s">
        <v>201</v>
      </c>
      <c r="E932" s="254" t="s">
        <v>1</v>
      </c>
      <c r="F932" s="255" t="s">
        <v>204</v>
      </c>
      <c r="G932" s="253"/>
      <c r="H932" s="256">
        <v>59.174999999999997</v>
      </c>
      <c r="I932" s="257"/>
      <c r="J932" s="253"/>
      <c r="K932" s="253"/>
      <c r="L932" s="258"/>
      <c r="M932" s="259"/>
      <c r="N932" s="260"/>
      <c r="O932" s="260"/>
      <c r="P932" s="260"/>
      <c r="Q932" s="260"/>
      <c r="R932" s="260"/>
      <c r="S932" s="260"/>
      <c r="T932" s="26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2" t="s">
        <v>201</v>
      </c>
      <c r="AU932" s="262" t="s">
        <v>85</v>
      </c>
      <c r="AV932" s="14" t="s">
        <v>199</v>
      </c>
      <c r="AW932" s="14" t="s">
        <v>32</v>
      </c>
      <c r="AX932" s="14" t="s">
        <v>83</v>
      </c>
      <c r="AY932" s="262" t="s">
        <v>192</v>
      </c>
    </row>
    <row r="933" s="2" customFormat="1" ht="16.5" customHeight="1">
      <c r="A933" s="39"/>
      <c r="B933" s="40"/>
      <c r="C933" s="227" t="s">
        <v>1002</v>
      </c>
      <c r="D933" s="227" t="s">
        <v>194</v>
      </c>
      <c r="E933" s="228" t="s">
        <v>1003</v>
      </c>
      <c r="F933" s="229" t="s">
        <v>1004</v>
      </c>
      <c r="G933" s="230" t="s">
        <v>197</v>
      </c>
      <c r="H933" s="231">
        <v>125.65000000000001</v>
      </c>
      <c r="I933" s="232"/>
      <c r="J933" s="233">
        <f>ROUND(I933*H933,2)</f>
        <v>0</v>
      </c>
      <c r="K933" s="229" t="s">
        <v>198</v>
      </c>
      <c r="L933" s="45"/>
      <c r="M933" s="234" t="s">
        <v>1</v>
      </c>
      <c r="N933" s="235" t="s">
        <v>40</v>
      </c>
      <c r="O933" s="92"/>
      <c r="P933" s="236">
        <f>O933*H933</f>
        <v>0</v>
      </c>
      <c r="Q933" s="236">
        <v>0</v>
      </c>
      <c r="R933" s="236">
        <f>Q933*H933</f>
        <v>0</v>
      </c>
      <c r="S933" s="236">
        <v>0</v>
      </c>
      <c r="T933" s="237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38" t="s">
        <v>199</v>
      </c>
      <c r="AT933" s="238" t="s">
        <v>194</v>
      </c>
      <c r="AU933" s="238" t="s">
        <v>85</v>
      </c>
      <c r="AY933" s="18" t="s">
        <v>192</v>
      </c>
      <c r="BE933" s="239">
        <f>IF(N933="základní",J933,0)</f>
        <v>0</v>
      </c>
      <c r="BF933" s="239">
        <f>IF(N933="snížená",J933,0)</f>
        <v>0</v>
      </c>
      <c r="BG933" s="239">
        <f>IF(N933="zákl. přenesená",J933,0)</f>
        <v>0</v>
      </c>
      <c r="BH933" s="239">
        <f>IF(N933="sníž. přenesená",J933,0)</f>
        <v>0</v>
      </c>
      <c r="BI933" s="239">
        <f>IF(N933="nulová",J933,0)</f>
        <v>0</v>
      </c>
      <c r="BJ933" s="18" t="s">
        <v>83</v>
      </c>
      <c r="BK933" s="239">
        <f>ROUND(I933*H933,2)</f>
        <v>0</v>
      </c>
      <c r="BL933" s="18" t="s">
        <v>199</v>
      </c>
      <c r="BM933" s="238" t="s">
        <v>1005</v>
      </c>
    </row>
    <row r="934" s="16" customFormat="1">
      <c r="A934" s="16"/>
      <c r="B934" s="274"/>
      <c r="C934" s="275"/>
      <c r="D934" s="242" t="s">
        <v>201</v>
      </c>
      <c r="E934" s="276" t="s">
        <v>1</v>
      </c>
      <c r="F934" s="277" t="s">
        <v>970</v>
      </c>
      <c r="G934" s="275"/>
      <c r="H934" s="276" t="s">
        <v>1</v>
      </c>
      <c r="I934" s="278"/>
      <c r="J934" s="275"/>
      <c r="K934" s="275"/>
      <c r="L934" s="279"/>
      <c r="M934" s="280"/>
      <c r="N934" s="281"/>
      <c r="O934" s="281"/>
      <c r="P934" s="281"/>
      <c r="Q934" s="281"/>
      <c r="R934" s="281"/>
      <c r="S934" s="281"/>
      <c r="T934" s="282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283" t="s">
        <v>201</v>
      </c>
      <c r="AU934" s="283" t="s">
        <v>85</v>
      </c>
      <c r="AV934" s="16" t="s">
        <v>83</v>
      </c>
      <c r="AW934" s="16" t="s">
        <v>32</v>
      </c>
      <c r="AX934" s="16" t="s">
        <v>75</v>
      </c>
      <c r="AY934" s="283" t="s">
        <v>192</v>
      </c>
    </row>
    <row r="935" s="16" customFormat="1">
      <c r="A935" s="16"/>
      <c r="B935" s="274"/>
      <c r="C935" s="275"/>
      <c r="D935" s="242" t="s">
        <v>201</v>
      </c>
      <c r="E935" s="276" t="s">
        <v>1</v>
      </c>
      <c r="F935" s="277" t="s">
        <v>1006</v>
      </c>
      <c r="G935" s="275"/>
      <c r="H935" s="276" t="s">
        <v>1</v>
      </c>
      <c r="I935" s="278"/>
      <c r="J935" s="275"/>
      <c r="K935" s="275"/>
      <c r="L935" s="279"/>
      <c r="M935" s="280"/>
      <c r="N935" s="281"/>
      <c r="O935" s="281"/>
      <c r="P935" s="281"/>
      <c r="Q935" s="281"/>
      <c r="R935" s="281"/>
      <c r="S935" s="281"/>
      <c r="T935" s="282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T935" s="283" t="s">
        <v>201</v>
      </c>
      <c r="AU935" s="283" t="s">
        <v>85</v>
      </c>
      <c r="AV935" s="16" t="s">
        <v>83</v>
      </c>
      <c r="AW935" s="16" t="s">
        <v>32</v>
      </c>
      <c r="AX935" s="16" t="s">
        <v>75</v>
      </c>
      <c r="AY935" s="283" t="s">
        <v>192</v>
      </c>
    </row>
    <row r="936" s="13" customFormat="1">
      <c r="A936" s="13"/>
      <c r="B936" s="240"/>
      <c r="C936" s="241"/>
      <c r="D936" s="242" t="s">
        <v>201</v>
      </c>
      <c r="E936" s="243" t="s">
        <v>1</v>
      </c>
      <c r="F936" s="244" t="s">
        <v>972</v>
      </c>
      <c r="G936" s="241"/>
      <c r="H936" s="245">
        <v>31.460000000000001</v>
      </c>
      <c r="I936" s="246"/>
      <c r="J936" s="241"/>
      <c r="K936" s="241"/>
      <c r="L936" s="247"/>
      <c r="M936" s="248"/>
      <c r="N936" s="249"/>
      <c r="O936" s="249"/>
      <c r="P936" s="249"/>
      <c r="Q936" s="249"/>
      <c r="R936" s="249"/>
      <c r="S936" s="249"/>
      <c r="T936" s="25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1" t="s">
        <v>201</v>
      </c>
      <c r="AU936" s="251" t="s">
        <v>85</v>
      </c>
      <c r="AV936" s="13" t="s">
        <v>85</v>
      </c>
      <c r="AW936" s="13" t="s">
        <v>32</v>
      </c>
      <c r="AX936" s="13" t="s">
        <v>75</v>
      </c>
      <c r="AY936" s="251" t="s">
        <v>192</v>
      </c>
    </row>
    <row r="937" s="13" customFormat="1">
      <c r="A937" s="13"/>
      <c r="B937" s="240"/>
      <c r="C937" s="241"/>
      <c r="D937" s="242" t="s">
        <v>201</v>
      </c>
      <c r="E937" s="243" t="s">
        <v>1</v>
      </c>
      <c r="F937" s="244" t="s">
        <v>973</v>
      </c>
      <c r="G937" s="241"/>
      <c r="H937" s="245">
        <v>24.27</v>
      </c>
      <c r="I937" s="246"/>
      <c r="J937" s="241"/>
      <c r="K937" s="241"/>
      <c r="L937" s="247"/>
      <c r="M937" s="248"/>
      <c r="N937" s="249"/>
      <c r="O937" s="249"/>
      <c r="P937" s="249"/>
      <c r="Q937" s="249"/>
      <c r="R937" s="249"/>
      <c r="S937" s="249"/>
      <c r="T937" s="25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1" t="s">
        <v>201</v>
      </c>
      <c r="AU937" s="251" t="s">
        <v>85</v>
      </c>
      <c r="AV937" s="13" t="s">
        <v>85</v>
      </c>
      <c r="AW937" s="13" t="s">
        <v>32</v>
      </c>
      <c r="AX937" s="13" t="s">
        <v>75</v>
      </c>
      <c r="AY937" s="251" t="s">
        <v>192</v>
      </c>
    </row>
    <row r="938" s="13" customFormat="1">
      <c r="A938" s="13"/>
      <c r="B938" s="240"/>
      <c r="C938" s="241"/>
      <c r="D938" s="242" t="s">
        <v>201</v>
      </c>
      <c r="E938" s="243" t="s">
        <v>1</v>
      </c>
      <c r="F938" s="244" t="s">
        <v>974</v>
      </c>
      <c r="G938" s="241"/>
      <c r="H938" s="245">
        <v>52.710000000000001</v>
      </c>
      <c r="I938" s="246"/>
      <c r="J938" s="241"/>
      <c r="K938" s="241"/>
      <c r="L938" s="247"/>
      <c r="M938" s="248"/>
      <c r="N938" s="249"/>
      <c r="O938" s="249"/>
      <c r="P938" s="249"/>
      <c r="Q938" s="249"/>
      <c r="R938" s="249"/>
      <c r="S938" s="249"/>
      <c r="T938" s="25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1" t="s">
        <v>201</v>
      </c>
      <c r="AU938" s="251" t="s">
        <v>85</v>
      </c>
      <c r="AV938" s="13" t="s">
        <v>85</v>
      </c>
      <c r="AW938" s="13" t="s">
        <v>32</v>
      </c>
      <c r="AX938" s="13" t="s">
        <v>75</v>
      </c>
      <c r="AY938" s="251" t="s">
        <v>192</v>
      </c>
    </row>
    <row r="939" s="13" customFormat="1">
      <c r="A939" s="13"/>
      <c r="B939" s="240"/>
      <c r="C939" s="241"/>
      <c r="D939" s="242" t="s">
        <v>201</v>
      </c>
      <c r="E939" s="243" t="s">
        <v>1</v>
      </c>
      <c r="F939" s="244" t="s">
        <v>975</v>
      </c>
      <c r="G939" s="241"/>
      <c r="H939" s="245">
        <v>17.210000000000001</v>
      </c>
      <c r="I939" s="246"/>
      <c r="J939" s="241"/>
      <c r="K939" s="241"/>
      <c r="L939" s="247"/>
      <c r="M939" s="248"/>
      <c r="N939" s="249"/>
      <c r="O939" s="249"/>
      <c r="P939" s="249"/>
      <c r="Q939" s="249"/>
      <c r="R939" s="249"/>
      <c r="S939" s="249"/>
      <c r="T939" s="25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1" t="s">
        <v>201</v>
      </c>
      <c r="AU939" s="251" t="s">
        <v>85</v>
      </c>
      <c r="AV939" s="13" t="s">
        <v>85</v>
      </c>
      <c r="AW939" s="13" t="s">
        <v>32</v>
      </c>
      <c r="AX939" s="13" t="s">
        <v>75</v>
      </c>
      <c r="AY939" s="251" t="s">
        <v>192</v>
      </c>
    </row>
    <row r="940" s="14" customFormat="1">
      <c r="A940" s="14"/>
      <c r="B940" s="252"/>
      <c r="C940" s="253"/>
      <c r="D940" s="242" t="s">
        <v>201</v>
      </c>
      <c r="E940" s="254" t="s">
        <v>1</v>
      </c>
      <c r="F940" s="255" t="s">
        <v>204</v>
      </c>
      <c r="G940" s="253"/>
      <c r="H940" s="256">
        <v>125.65000000000001</v>
      </c>
      <c r="I940" s="257"/>
      <c r="J940" s="253"/>
      <c r="K940" s="253"/>
      <c r="L940" s="258"/>
      <c r="M940" s="259"/>
      <c r="N940" s="260"/>
      <c r="O940" s="260"/>
      <c r="P940" s="260"/>
      <c r="Q940" s="260"/>
      <c r="R940" s="260"/>
      <c r="S940" s="260"/>
      <c r="T940" s="26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2" t="s">
        <v>201</v>
      </c>
      <c r="AU940" s="262" t="s">
        <v>85</v>
      </c>
      <c r="AV940" s="14" t="s">
        <v>199</v>
      </c>
      <c r="AW940" s="14" t="s">
        <v>32</v>
      </c>
      <c r="AX940" s="14" t="s">
        <v>83</v>
      </c>
      <c r="AY940" s="262" t="s">
        <v>192</v>
      </c>
    </row>
    <row r="941" s="2" customFormat="1" ht="33" customHeight="1">
      <c r="A941" s="39"/>
      <c r="B941" s="40"/>
      <c r="C941" s="227" t="s">
        <v>1007</v>
      </c>
      <c r="D941" s="227" t="s">
        <v>194</v>
      </c>
      <c r="E941" s="228" t="s">
        <v>1008</v>
      </c>
      <c r="F941" s="229" t="s">
        <v>1009</v>
      </c>
      <c r="G941" s="230" t="s">
        <v>207</v>
      </c>
      <c r="H941" s="231">
        <v>13.452999999999999</v>
      </c>
      <c r="I941" s="232"/>
      <c r="J941" s="233">
        <f>ROUND(I941*H941,2)</f>
        <v>0</v>
      </c>
      <c r="K941" s="229" t="s">
        <v>198</v>
      </c>
      <c r="L941" s="45"/>
      <c r="M941" s="234" t="s">
        <v>1</v>
      </c>
      <c r="N941" s="235" t="s">
        <v>40</v>
      </c>
      <c r="O941" s="92"/>
      <c r="P941" s="236">
        <f>O941*H941</f>
        <v>0</v>
      </c>
      <c r="Q941" s="236">
        <v>2.3010199999999998</v>
      </c>
      <c r="R941" s="236">
        <f>Q941*H941</f>
        <v>30.955622059999996</v>
      </c>
      <c r="S941" s="236">
        <v>0</v>
      </c>
      <c r="T941" s="237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8" t="s">
        <v>199</v>
      </c>
      <c r="AT941" s="238" t="s">
        <v>194</v>
      </c>
      <c r="AU941" s="238" t="s">
        <v>85</v>
      </c>
      <c r="AY941" s="18" t="s">
        <v>192</v>
      </c>
      <c r="BE941" s="239">
        <f>IF(N941="základní",J941,0)</f>
        <v>0</v>
      </c>
      <c r="BF941" s="239">
        <f>IF(N941="snížená",J941,0)</f>
        <v>0</v>
      </c>
      <c r="BG941" s="239">
        <f>IF(N941="zákl. přenesená",J941,0)</f>
        <v>0</v>
      </c>
      <c r="BH941" s="239">
        <f>IF(N941="sníž. přenesená",J941,0)</f>
        <v>0</v>
      </c>
      <c r="BI941" s="239">
        <f>IF(N941="nulová",J941,0)</f>
        <v>0</v>
      </c>
      <c r="BJ941" s="18" t="s">
        <v>83</v>
      </c>
      <c r="BK941" s="239">
        <f>ROUND(I941*H941,2)</f>
        <v>0</v>
      </c>
      <c r="BL941" s="18" t="s">
        <v>199</v>
      </c>
      <c r="BM941" s="238" t="s">
        <v>1010</v>
      </c>
    </row>
    <row r="942" s="16" customFormat="1">
      <c r="A942" s="16"/>
      <c r="B942" s="274"/>
      <c r="C942" s="275"/>
      <c r="D942" s="242" t="s">
        <v>201</v>
      </c>
      <c r="E942" s="276" t="s">
        <v>1</v>
      </c>
      <c r="F942" s="277" t="s">
        <v>430</v>
      </c>
      <c r="G942" s="275"/>
      <c r="H942" s="276" t="s">
        <v>1</v>
      </c>
      <c r="I942" s="278"/>
      <c r="J942" s="275"/>
      <c r="K942" s="275"/>
      <c r="L942" s="279"/>
      <c r="M942" s="280"/>
      <c r="N942" s="281"/>
      <c r="O942" s="281"/>
      <c r="P942" s="281"/>
      <c r="Q942" s="281"/>
      <c r="R942" s="281"/>
      <c r="S942" s="281"/>
      <c r="T942" s="282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T942" s="283" t="s">
        <v>201</v>
      </c>
      <c r="AU942" s="283" t="s">
        <v>85</v>
      </c>
      <c r="AV942" s="16" t="s">
        <v>83</v>
      </c>
      <c r="AW942" s="16" t="s">
        <v>32</v>
      </c>
      <c r="AX942" s="16" t="s">
        <v>75</v>
      </c>
      <c r="AY942" s="283" t="s">
        <v>192</v>
      </c>
    </row>
    <row r="943" s="16" customFormat="1">
      <c r="A943" s="16"/>
      <c r="B943" s="274"/>
      <c r="C943" s="275"/>
      <c r="D943" s="242" t="s">
        <v>201</v>
      </c>
      <c r="E943" s="276" t="s">
        <v>1</v>
      </c>
      <c r="F943" s="277" t="s">
        <v>1011</v>
      </c>
      <c r="G943" s="275"/>
      <c r="H943" s="276" t="s">
        <v>1</v>
      </c>
      <c r="I943" s="278"/>
      <c r="J943" s="275"/>
      <c r="K943" s="275"/>
      <c r="L943" s="279"/>
      <c r="M943" s="280"/>
      <c r="N943" s="281"/>
      <c r="O943" s="281"/>
      <c r="P943" s="281"/>
      <c r="Q943" s="281"/>
      <c r="R943" s="281"/>
      <c r="S943" s="281"/>
      <c r="T943" s="282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T943" s="283" t="s">
        <v>201</v>
      </c>
      <c r="AU943" s="283" t="s">
        <v>85</v>
      </c>
      <c r="AV943" s="16" t="s">
        <v>83</v>
      </c>
      <c r="AW943" s="16" t="s">
        <v>32</v>
      </c>
      <c r="AX943" s="16" t="s">
        <v>75</v>
      </c>
      <c r="AY943" s="283" t="s">
        <v>192</v>
      </c>
    </row>
    <row r="944" s="13" customFormat="1">
      <c r="A944" s="13"/>
      <c r="B944" s="240"/>
      <c r="C944" s="241"/>
      <c r="D944" s="242" t="s">
        <v>201</v>
      </c>
      <c r="E944" s="243" t="s">
        <v>1</v>
      </c>
      <c r="F944" s="244" t="s">
        <v>1012</v>
      </c>
      <c r="G944" s="241"/>
      <c r="H944" s="245">
        <v>13.452999999999999</v>
      </c>
      <c r="I944" s="246"/>
      <c r="J944" s="241"/>
      <c r="K944" s="241"/>
      <c r="L944" s="247"/>
      <c r="M944" s="248"/>
      <c r="N944" s="249"/>
      <c r="O944" s="249"/>
      <c r="P944" s="249"/>
      <c r="Q944" s="249"/>
      <c r="R944" s="249"/>
      <c r="S944" s="249"/>
      <c r="T944" s="25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1" t="s">
        <v>201</v>
      </c>
      <c r="AU944" s="251" t="s">
        <v>85</v>
      </c>
      <c r="AV944" s="13" t="s">
        <v>85</v>
      </c>
      <c r="AW944" s="13" t="s">
        <v>32</v>
      </c>
      <c r="AX944" s="13" t="s">
        <v>75</v>
      </c>
      <c r="AY944" s="251" t="s">
        <v>192</v>
      </c>
    </row>
    <row r="945" s="14" customFormat="1">
      <c r="A945" s="14"/>
      <c r="B945" s="252"/>
      <c r="C945" s="253"/>
      <c r="D945" s="242" t="s">
        <v>201</v>
      </c>
      <c r="E945" s="254" t="s">
        <v>1</v>
      </c>
      <c r="F945" s="255" t="s">
        <v>204</v>
      </c>
      <c r="G945" s="253"/>
      <c r="H945" s="256">
        <v>13.452999999999999</v>
      </c>
      <c r="I945" s="257"/>
      <c r="J945" s="253"/>
      <c r="K945" s="253"/>
      <c r="L945" s="258"/>
      <c r="M945" s="259"/>
      <c r="N945" s="260"/>
      <c r="O945" s="260"/>
      <c r="P945" s="260"/>
      <c r="Q945" s="260"/>
      <c r="R945" s="260"/>
      <c r="S945" s="260"/>
      <c r="T945" s="26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2" t="s">
        <v>201</v>
      </c>
      <c r="AU945" s="262" t="s">
        <v>85</v>
      </c>
      <c r="AV945" s="14" t="s">
        <v>199</v>
      </c>
      <c r="AW945" s="14" t="s">
        <v>32</v>
      </c>
      <c r="AX945" s="14" t="s">
        <v>83</v>
      </c>
      <c r="AY945" s="262" t="s">
        <v>192</v>
      </c>
    </row>
    <row r="946" s="2" customFormat="1" ht="24.15" customHeight="1">
      <c r="A946" s="39"/>
      <c r="B946" s="40"/>
      <c r="C946" s="227" t="s">
        <v>1013</v>
      </c>
      <c r="D946" s="227" t="s">
        <v>194</v>
      </c>
      <c r="E946" s="228" t="s">
        <v>1014</v>
      </c>
      <c r="F946" s="229" t="s">
        <v>1015</v>
      </c>
      <c r="G946" s="230" t="s">
        <v>197</v>
      </c>
      <c r="H946" s="231">
        <v>14.199999999999999</v>
      </c>
      <c r="I946" s="232"/>
      <c r="J946" s="233">
        <f>ROUND(I946*H946,2)</f>
        <v>0</v>
      </c>
      <c r="K946" s="229" t="s">
        <v>198</v>
      </c>
      <c r="L946" s="45"/>
      <c r="M946" s="234" t="s">
        <v>1</v>
      </c>
      <c r="N946" s="235" t="s">
        <v>40</v>
      </c>
      <c r="O946" s="92"/>
      <c r="P946" s="236">
        <f>O946*H946</f>
        <v>0</v>
      </c>
      <c r="Q946" s="236">
        <v>0.084000000000000005</v>
      </c>
      <c r="R946" s="236">
        <f>Q946*H946</f>
        <v>1.1928000000000001</v>
      </c>
      <c r="S946" s="236">
        <v>0</v>
      </c>
      <c r="T946" s="237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8" t="s">
        <v>199</v>
      </c>
      <c r="AT946" s="238" t="s">
        <v>194</v>
      </c>
      <c r="AU946" s="238" t="s">
        <v>85</v>
      </c>
      <c r="AY946" s="18" t="s">
        <v>192</v>
      </c>
      <c r="BE946" s="239">
        <f>IF(N946="základní",J946,0)</f>
        <v>0</v>
      </c>
      <c r="BF946" s="239">
        <f>IF(N946="snížená",J946,0)</f>
        <v>0</v>
      </c>
      <c r="BG946" s="239">
        <f>IF(N946="zákl. přenesená",J946,0)</f>
        <v>0</v>
      </c>
      <c r="BH946" s="239">
        <f>IF(N946="sníž. přenesená",J946,0)</f>
        <v>0</v>
      </c>
      <c r="BI946" s="239">
        <f>IF(N946="nulová",J946,0)</f>
        <v>0</v>
      </c>
      <c r="BJ946" s="18" t="s">
        <v>83</v>
      </c>
      <c r="BK946" s="239">
        <f>ROUND(I946*H946,2)</f>
        <v>0</v>
      </c>
      <c r="BL946" s="18" t="s">
        <v>199</v>
      </c>
      <c r="BM946" s="238" t="s">
        <v>1016</v>
      </c>
    </row>
    <row r="947" s="16" customFormat="1">
      <c r="A947" s="16"/>
      <c r="B947" s="274"/>
      <c r="C947" s="275"/>
      <c r="D947" s="242" t="s">
        <v>201</v>
      </c>
      <c r="E947" s="276" t="s">
        <v>1</v>
      </c>
      <c r="F947" s="277" t="s">
        <v>430</v>
      </c>
      <c r="G947" s="275"/>
      <c r="H947" s="276" t="s">
        <v>1</v>
      </c>
      <c r="I947" s="278"/>
      <c r="J947" s="275"/>
      <c r="K947" s="275"/>
      <c r="L947" s="279"/>
      <c r="M947" s="280"/>
      <c r="N947" s="281"/>
      <c r="O947" s="281"/>
      <c r="P947" s="281"/>
      <c r="Q947" s="281"/>
      <c r="R947" s="281"/>
      <c r="S947" s="281"/>
      <c r="T947" s="282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3" t="s">
        <v>201</v>
      </c>
      <c r="AU947" s="283" t="s">
        <v>85</v>
      </c>
      <c r="AV947" s="16" t="s">
        <v>83</v>
      </c>
      <c r="AW947" s="16" t="s">
        <v>32</v>
      </c>
      <c r="AX947" s="16" t="s">
        <v>75</v>
      </c>
      <c r="AY947" s="283" t="s">
        <v>192</v>
      </c>
    </row>
    <row r="948" s="16" customFormat="1">
      <c r="A948" s="16"/>
      <c r="B948" s="274"/>
      <c r="C948" s="275"/>
      <c r="D948" s="242" t="s">
        <v>201</v>
      </c>
      <c r="E948" s="276" t="s">
        <v>1</v>
      </c>
      <c r="F948" s="277" t="s">
        <v>1017</v>
      </c>
      <c r="G948" s="275"/>
      <c r="H948" s="276" t="s">
        <v>1</v>
      </c>
      <c r="I948" s="278"/>
      <c r="J948" s="275"/>
      <c r="K948" s="275"/>
      <c r="L948" s="279"/>
      <c r="M948" s="280"/>
      <c r="N948" s="281"/>
      <c r="O948" s="281"/>
      <c r="P948" s="281"/>
      <c r="Q948" s="281"/>
      <c r="R948" s="281"/>
      <c r="S948" s="281"/>
      <c r="T948" s="282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283" t="s">
        <v>201</v>
      </c>
      <c r="AU948" s="283" t="s">
        <v>85</v>
      </c>
      <c r="AV948" s="16" t="s">
        <v>83</v>
      </c>
      <c r="AW948" s="16" t="s">
        <v>32</v>
      </c>
      <c r="AX948" s="16" t="s">
        <v>75</v>
      </c>
      <c r="AY948" s="283" t="s">
        <v>192</v>
      </c>
    </row>
    <row r="949" s="13" customFormat="1">
      <c r="A949" s="13"/>
      <c r="B949" s="240"/>
      <c r="C949" s="241"/>
      <c r="D949" s="242" t="s">
        <v>201</v>
      </c>
      <c r="E949" s="243" t="s">
        <v>1</v>
      </c>
      <c r="F949" s="244" t="s">
        <v>1018</v>
      </c>
      <c r="G949" s="241"/>
      <c r="H949" s="245">
        <v>0.80000000000000004</v>
      </c>
      <c r="I949" s="246"/>
      <c r="J949" s="241"/>
      <c r="K949" s="241"/>
      <c r="L949" s="247"/>
      <c r="M949" s="248"/>
      <c r="N949" s="249"/>
      <c r="O949" s="249"/>
      <c r="P949" s="249"/>
      <c r="Q949" s="249"/>
      <c r="R949" s="249"/>
      <c r="S949" s="249"/>
      <c r="T949" s="25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1" t="s">
        <v>201</v>
      </c>
      <c r="AU949" s="251" t="s">
        <v>85</v>
      </c>
      <c r="AV949" s="13" t="s">
        <v>85</v>
      </c>
      <c r="AW949" s="13" t="s">
        <v>32</v>
      </c>
      <c r="AX949" s="13" t="s">
        <v>75</v>
      </c>
      <c r="AY949" s="251" t="s">
        <v>192</v>
      </c>
    </row>
    <row r="950" s="13" customFormat="1">
      <c r="A950" s="13"/>
      <c r="B950" s="240"/>
      <c r="C950" s="241"/>
      <c r="D950" s="242" t="s">
        <v>201</v>
      </c>
      <c r="E950" s="243" t="s">
        <v>1</v>
      </c>
      <c r="F950" s="244" t="s">
        <v>1019</v>
      </c>
      <c r="G950" s="241"/>
      <c r="H950" s="245">
        <v>0.80000000000000004</v>
      </c>
      <c r="I950" s="246"/>
      <c r="J950" s="241"/>
      <c r="K950" s="241"/>
      <c r="L950" s="247"/>
      <c r="M950" s="248"/>
      <c r="N950" s="249"/>
      <c r="O950" s="249"/>
      <c r="P950" s="249"/>
      <c r="Q950" s="249"/>
      <c r="R950" s="249"/>
      <c r="S950" s="249"/>
      <c r="T950" s="250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1" t="s">
        <v>201</v>
      </c>
      <c r="AU950" s="251" t="s">
        <v>85</v>
      </c>
      <c r="AV950" s="13" t="s">
        <v>85</v>
      </c>
      <c r="AW950" s="13" t="s">
        <v>32</v>
      </c>
      <c r="AX950" s="13" t="s">
        <v>75</v>
      </c>
      <c r="AY950" s="251" t="s">
        <v>192</v>
      </c>
    </row>
    <row r="951" s="13" customFormat="1">
      <c r="A951" s="13"/>
      <c r="B951" s="240"/>
      <c r="C951" s="241"/>
      <c r="D951" s="242" t="s">
        <v>201</v>
      </c>
      <c r="E951" s="243" t="s">
        <v>1</v>
      </c>
      <c r="F951" s="244" t="s">
        <v>1020</v>
      </c>
      <c r="G951" s="241"/>
      <c r="H951" s="245">
        <v>1.6000000000000001</v>
      </c>
      <c r="I951" s="246"/>
      <c r="J951" s="241"/>
      <c r="K951" s="241"/>
      <c r="L951" s="247"/>
      <c r="M951" s="248"/>
      <c r="N951" s="249"/>
      <c r="O951" s="249"/>
      <c r="P951" s="249"/>
      <c r="Q951" s="249"/>
      <c r="R951" s="249"/>
      <c r="S951" s="249"/>
      <c r="T951" s="25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1" t="s">
        <v>201</v>
      </c>
      <c r="AU951" s="251" t="s">
        <v>85</v>
      </c>
      <c r="AV951" s="13" t="s">
        <v>85</v>
      </c>
      <c r="AW951" s="13" t="s">
        <v>32</v>
      </c>
      <c r="AX951" s="13" t="s">
        <v>75</v>
      </c>
      <c r="AY951" s="251" t="s">
        <v>192</v>
      </c>
    </row>
    <row r="952" s="13" customFormat="1">
      <c r="A952" s="13"/>
      <c r="B952" s="240"/>
      <c r="C952" s="241"/>
      <c r="D952" s="242" t="s">
        <v>201</v>
      </c>
      <c r="E952" s="243" t="s">
        <v>1</v>
      </c>
      <c r="F952" s="244" t="s">
        <v>1021</v>
      </c>
      <c r="G952" s="241"/>
      <c r="H952" s="245">
        <v>1</v>
      </c>
      <c r="I952" s="246"/>
      <c r="J952" s="241"/>
      <c r="K952" s="241"/>
      <c r="L952" s="247"/>
      <c r="M952" s="248"/>
      <c r="N952" s="249"/>
      <c r="O952" s="249"/>
      <c r="P952" s="249"/>
      <c r="Q952" s="249"/>
      <c r="R952" s="249"/>
      <c r="S952" s="249"/>
      <c r="T952" s="25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1" t="s">
        <v>201</v>
      </c>
      <c r="AU952" s="251" t="s">
        <v>85</v>
      </c>
      <c r="AV952" s="13" t="s">
        <v>85</v>
      </c>
      <c r="AW952" s="13" t="s">
        <v>32</v>
      </c>
      <c r="AX952" s="13" t="s">
        <v>75</v>
      </c>
      <c r="AY952" s="251" t="s">
        <v>192</v>
      </c>
    </row>
    <row r="953" s="13" customFormat="1">
      <c r="A953" s="13"/>
      <c r="B953" s="240"/>
      <c r="C953" s="241"/>
      <c r="D953" s="242" t="s">
        <v>201</v>
      </c>
      <c r="E953" s="243" t="s">
        <v>1</v>
      </c>
      <c r="F953" s="244" t="s">
        <v>1022</v>
      </c>
      <c r="G953" s="241"/>
      <c r="H953" s="245">
        <v>1</v>
      </c>
      <c r="I953" s="246"/>
      <c r="J953" s="241"/>
      <c r="K953" s="241"/>
      <c r="L953" s="247"/>
      <c r="M953" s="248"/>
      <c r="N953" s="249"/>
      <c r="O953" s="249"/>
      <c r="P953" s="249"/>
      <c r="Q953" s="249"/>
      <c r="R953" s="249"/>
      <c r="S953" s="249"/>
      <c r="T953" s="25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1" t="s">
        <v>201</v>
      </c>
      <c r="AU953" s="251" t="s">
        <v>85</v>
      </c>
      <c r="AV953" s="13" t="s">
        <v>85</v>
      </c>
      <c r="AW953" s="13" t="s">
        <v>32</v>
      </c>
      <c r="AX953" s="13" t="s">
        <v>75</v>
      </c>
      <c r="AY953" s="251" t="s">
        <v>192</v>
      </c>
    </row>
    <row r="954" s="13" customFormat="1">
      <c r="A954" s="13"/>
      <c r="B954" s="240"/>
      <c r="C954" s="241"/>
      <c r="D954" s="242" t="s">
        <v>201</v>
      </c>
      <c r="E954" s="243" t="s">
        <v>1</v>
      </c>
      <c r="F954" s="244" t="s">
        <v>1023</v>
      </c>
      <c r="G954" s="241"/>
      <c r="H954" s="245">
        <v>1</v>
      </c>
      <c r="I954" s="246"/>
      <c r="J954" s="241"/>
      <c r="K954" s="241"/>
      <c r="L954" s="247"/>
      <c r="M954" s="248"/>
      <c r="N954" s="249"/>
      <c r="O954" s="249"/>
      <c r="P954" s="249"/>
      <c r="Q954" s="249"/>
      <c r="R954" s="249"/>
      <c r="S954" s="249"/>
      <c r="T954" s="25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1" t="s">
        <v>201</v>
      </c>
      <c r="AU954" s="251" t="s">
        <v>85</v>
      </c>
      <c r="AV954" s="13" t="s">
        <v>85</v>
      </c>
      <c r="AW954" s="13" t="s">
        <v>32</v>
      </c>
      <c r="AX954" s="13" t="s">
        <v>75</v>
      </c>
      <c r="AY954" s="251" t="s">
        <v>192</v>
      </c>
    </row>
    <row r="955" s="13" customFormat="1">
      <c r="A955" s="13"/>
      <c r="B955" s="240"/>
      <c r="C955" s="241"/>
      <c r="D955" s="242" t="s">
        <v>201</v>
      </c>
      <c r="E955" s="243" t="s">
        <v>1</v>
      </c>
      <c r="F955" s="244" t="s">
        <v>1024</v>
      </c>
      <c r="G955" s="241"/>
      <c r="H955" s="245">
        <v>1</v>
      </c>
      <c r="I955" s="246"/>
      <c r="J955" s="241"/>
      <c r="K955" s="241"/>
      <c r="L955" s="247"/>
      <c r="M955" s="248"/>
      <c r="N955" s="249"/>
      <c r="O955" s="249"/>
      <c r="P955" s="249"/>
      <c r="Q955" s="249"/>
      <c r="R955" s="249"/>
      <c r="S955" s="249"/>
      <c r="T955" s="25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1" t="s">
        <v>201</v>
      </c>
      <c r="AU955" s="251" t="s">
        <v>85</v>
      </c>
      <c r="AV955" s="13" t="s">
        <v>85</v>
      </c>
      <c r="AW955" s="13" t="s">
        <v>32</v>
      </c>
      <c r="AX955" s="13" t="s">
        <v>75</v>
      </c>
      <c r="AY955" s="251" t="s">
        <v>192</v>
      </c>
    </row>
    <row r="956" s="13" customFormat="1">
      <c r="A956" s="13"/>
      <c r="B956" s="240"/>
      <c r="C956" s="241"/>
      <c r="D956" s="242" t="s">
        <v>201</v>
      </c>
      <c r="E956" s="243" t="s">
        <v>1</v>
      </c>
      <c r="F956" s="244" t="s">
        <v>1025</v>
      </c>
      <c r="G956" s="241"/>
      <c r="H956" s="245">
        <v>1</v>
      </c>
      <c r="I956" s="246"/>
      <c r="J956" s="241"/>
      <c r="K956" s="241"/>
      <c r="L956" s="247"/>
      <c r="M956" s="248"/>
      <c r="N956" s="249"/>
      <c r="O956" s="249"/>
      <c r="P956" s="249"/>
      <c r="Q956" s="249"/>
      <c r="R956" s="249"/>
      <c r="S956" s="249"/>
      <c r="T956" s="25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1" t="s">
        <v>201</v>
      </c>
      <c r="AU956" s="251" t="s">
        <v>85</v>
      </c>
      <c r="AV956" s="13" t="s">
        <v>85</v>
      </c>
      <c r="AW956" s="13" t="s">
        <v>32</v>
      </c>
      <c r="AX956" s="13" t="s">
        <v>75</v>
      </c>
      <c r="AY956" s="251" t="s">
        <v>192</v>
      </c>
    </row>
    <row r="957" s="13" customFormat="1">
      <c r="A957" s="13"/>
      <c r="B957" s="240"/>
      <c r="C957" s="241"/>
      <c r="D957" s="242" t="s">
        <v>201</v>
      </c>
      <c r="E957" s="243" t="s">
        <v>1</v>
      </c>
      <c r="F957" s="244" t="s">
        <v>1026</v>
      </c>
      <c r="G957" s="241"/>
      <c r="H957" s="245">
        <v>1</v>
      </c>
      <c r="I957" s="246"/>
      <c r="J957" s="241"/>
      <c r="K957" s="241"/>
      <c r="L957" s="247"/>
      <c r="M957" s="248"/>
      <c r="N957" s="249"/>
      <c r="O957" s="249"/>
      <c r="P957" s="249"/>
      <c r="Q957" s="249"/>
      <c r="R957" s="249"/>
      <c r="S957" s="249"/>
      <c r="T957" s="25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1" t="s">
        <v>201</v>
      </c>
      <c r="AU957" s="251" t="s">
        <v>85</v>
      </c>
      <c r="AV957" s="13" t="s">
        <v>85</v>
      </c>
      <c r="AW957" s="13" t="s">
        <v>32</v>
      </c>
      <c r="AX957" s="13" t="s">
        <v>75</v>
      </c>
      <c r="AY957" s="251" t="s">
        <v>192</v>
      </c>
    </row>
    <row r="958" s="13" customFormat="1">
      <c r="A958" s="13"/>
      <c r="B958" s="240"/>
      <c r="C958" s="241"/>
      <c r="D958" s="242" t="s">
        <v>201</v>
      </c>
      <c r="E958" s="243" t="s">
        <v>1</v>
      </c>
      <c r="F958" s="244" t="s">
        <v>1027</v>
      </c>
      <c r="G958" s="241"/>
      <c r="H958" s="245">
        <v>1</v>
      </c>
      <c r="I958" s="246"/>
      <c r="J958" s="241"/>
      <c r="K958" s="241"/>
      <c r="L958" s="247"/>
      <c r="M958" s="248"/>
      <c r="N958" s="249"/>
      <c r="O958" s="249"/>
      <c r="P958" s="249"/>
      <c r="Q958" s="249"/>
      <c r="R958" s="249"/>
      <c r="S958" s="249"/>
      <c r="T958" s="25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1" t="s">
        <v>201</v>
      </c>
      <c r="AU958" s="251" t="s">
        <v>85</v>
      </c>
      <c r="AV958" s="13" t="s">
        <v>85</v>
      </c>
      <c r="AW958" s="13" t="s">
        <v>32</v>
      </c>
      <c r="AX958" s="13" t="s">
        <v>75</v>
      </c>
      <c r="AY958" s="251" t="s">
        <v>192</v>
      </c>
    </row>
    <row r="959" s="13" customFormat="1">
      <c r="A959" s="13"/>
      <c r="B959" s="240"/>
      <c r="C959" s="241"/>
      <c r="D959" s="242" t="s">
        <v>201</v>
      </c>
      <c r="E959" s="243" t="s">
        <v>1</v>
      </c>
      <c r="F959" s="244" t="s">
        <v>1028</v>
      </c>
      <c r="G959" s="241"/>
      <c r="H959" s="245">
        <v>1</v>
      </c>
      <c r="I959" s="246"/>
      <c r="J959" s="241"/>
      <c r="K959" s="241"/>
      <c r="L959" s="247"/>
      <c r="M959" s="248"/>
      <c r="N959" s="249"/>
      <c r="O959" s="249"/>
      <c r="P959" s="249"/>
      <c r="Q959" s="249"/>
      <c r="R959" s="249"/>
      <c r="S959" s="249"/>
      <c r="T959" s="25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1" t="s">
        <v>201</v>
      </c>
      <c r="AU959" s="251" t="s">
        <v>85</v>
      </c>
      <c r="AV959" s="13" t="s">
        <v>85</v>
      </c>
      <c r="AW959" s="13" t="s">
        <v>32</v>
      </c>
      <c r="AX959" s="13" t="s">
        <v>75</v>
      </c>
      <c r="AY959" s="251" t="s">
        <v>192</v>
      </c>
    </row>
    <row r="960" s="13" customFormat="1">
      <c r="A960" s="13"/>
      <c r="B960" s="240"/>
      <c r="C960" s="241"/>
      <c r="D960" s="242" t="s">
        <v>201</v>
      </c>
      <c r="E960" s="243" t="s">
        <v>1</v>
      </c>
      <c r="F960" s="244" t="s">
        <v>1029</v>
      </c>
      <c r="G960" s="241"/>
      <c r="H960" s="245">
        <v>1</v>
      </c>
      <c r="I960" s="246"/>
      <c r="J960" s="241"/>
      <c r="K960" s="241"/>
      <c r="L960" s="247"/>
      <c r="M960" s="248"/>
      <c r="N960" s="249"/>
      <c r="O960" s="249"/>
      <c r="P960" s="249"/>
      <c r="Q960" s="249"/>
      <c r="R960" s="249"/>
      <c r="S960" s="249"/>
      <c r="T960" s="250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1" t="s">
        <v>201</v>
      </c>
      <c r="AU960" s="251" t="s">
        <v>85</v>
      </c>
      <c r="AV960" s="13" t="s">
        <v>85</v>
      </c>
      <c r="AW960" s="13" t="s">
        <v>32</v>
      </c>
      <c r="AX960" s="13" t="s">
        <v>75</v>
      </c>
      <c r="AY960" s="251" t="s">
        <v>192</v>
      </c>
    </row>
    <row r="961" s="13" customFormat="1">
      <c r="A961" s="13"/>
      <c r="B961" s="240"/>
      <c r="C961" s="241"/>
      <c r="D961" s="242" t="s">
        <v>201</v>
      </c>
      <c r="E961" s="243" t="s">
        <v>1</v>
      </c>
      <c r="F961" s="244" t="s">
        <v>1030</v>
      </c>
      <c r="G961" s="241"/>
      <c r="H961" s="245">
        <v>1</v>
      </c>
      <c r="I961" s="246"/>
      <c r="J961" s="241"/>
      <c r="K961" s="241"/>
      <c r="L961" s="247"/>
      <c r="M961" s="248"/>
      <c r="N961" s="249"/>
      <c r="O961" s="249"/>
      <c r="P961" s="249"/>
      <c r="Q961" s="249"/>
      <c r="R961" s="249"/>
      <c r="S961" s="249"/>
      <c r="T961" s="25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1" t="s">
        <v>201</v>
      </c>
      <c r="AU961" s="251" t="s">
        <v>85</v>
      </c>
      <c r="AV961" s="13" t="s">
        <v>85</v>
      </c>
      <c r="AW961" s="13" t="s">
        <v>32</v>
      </c>
      <c r="AX961" s="13" t="s">
        <v>75</v>
      </c>
      <c r="AY961" s="251" t="s">
        <v>192</v>
      </c>
    </row>
    <row r="962" s="13" customFormat="1">
      <c r="A962" s="13"/>
      <c r="B962" s="240"/>
      <c r="C962" s="241"/>
      <c r="D962" s="242" t="s">
        <v>201</v>
      </c>
      <c r="E962" s="243" t="s">
        <v>1</v>
      </c>
      <c r="F962" s="244" t="s">
        <v>1031</v>
      </c>
      <c r="G962" s="241"/>
      <c r="H962" s="245">
        <v>0.59999999999999998</v>
      </c>
      <c r="I962" s="246"/>
      <c r="J962" s="241"/>
      <c r="K962" s="241"/>
      <c r="L962" s="247"/>
      <c r="M962" s="248"/>
      <c r="N962" s="249"/>
      <c r="O962" s="249"/>
      <c r="P962" s="249"/>
      <c r="Q962" s="249"/>
      <c r="R962" s="249"/>
      <c r="S962" s="249"/>
      <c r="T962" s="25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1" t="s">
        <v>201</v>
      </c>
      <c r="AU962" s="251" t="s">
        <v>85</v>
      </c>
      <c r="AV962" s="13" t="s">
        <v>85</v>
      </c>
      <c r="AW962" s="13" t="s">
        <v>32</v>
      </c>
      <c r="AX962" s="13" t="s">
        <v>75</v>
      </c>
      <c r="AY962" s="251" t="s">
        <v>192</v>
      </c>
    </row>
    <row r="963" s="13" customFormat="1">
      <c r="A963" s="13"/>
      <c r="B963" s="240"/>
      <c r="C963" s="241"/>
      <c r="D963" s="242" t="s">
        <v>201</v>
      </c>
      <c r="E963" s="243" t="s">
        <v>1</v>
      </c>
      <c r="F963" s="244" t="s">
        <v>1032</v>
      </c>
      <c r="G963" s="241"/>
      <c r="H963" s="245">
        <v>0.40000000000000002</v>
      </c>
      <c r="I963" s="246"/>
      <c r="J963" s="241"/>
      <c r="K963" s="241"/>
      <c r="L963" s="247"/>
      <c r="M963" s="248"/>
      <c r="N963" s="249"/>
      <c r="O963" s="249"/>
      <c r="P963" s="249"/>
      <c r="Q963" s="249"/>
      <c r="R963" s="249"/>
      <c r="S963" s="249"/>
      <c r="T963" s="25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1" t="s">
        <v>201</v>
      </c>
      <c r="AU963" s="251" t="s">
        <v>85</v>
      </c>
      <c r="AV963" s="13" t="s">
        <v>85</v>
      </c>
      <c r="AW963" s="13" t="s">
        <v>32</v>
      </c>
      <c r="AX963" s="13" t="s">
        <v>75</v>
      </c>
      <c r="AY963" s="251" t="s">
        <v>192</v>
      </c>
    </row>
    <row r="964" s="14" customFormat="1">
      <c r="A964" s="14"/>
      <c r="B964" s="252"/>
      <c r="C964" s="253"/>
      <c r="D964" s="242" t="s">
        <v>201</v>
      </c>
      <c r="E964" s="254" t="s">
        <v>1</v>
      </c>
      <c r="F964" s="255" t="s">
        <v>204</v>
      </c>
      <c r="G964" s="253"/>
      <c r="H964" s="256">
        <v>14.199999999999999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2" t="s">
        <v>201</v>
      </c>
      <c r="AU964" s="262" t="s">
        <v>85</v>
      </c>
      <c r="AV964" s="14" t="s">
        <v>199</v>
      </c>
      <c r="AW964" s="14" t="s">
        <v>32</v>
      </c>
      <c r="AX964" s="14" t="s">
        <v>83</v>
      </c>
      <c r="AY964" s="262" t="s">
        <v>192</v>
      </c>
    </row>
    <row r="965" s="2" customFormat="1" ht="24.15" customHeight="1">
      <c r="A965" s="39"/>
      <c r="B965" s="40"/>
      <c r="C965" s="227" t="s">
        <v>1033</v>
      </c>
      <c r="D965" s="227" t="s">
        <v>194</v>
      </c>
      <c r="E965" s="228" t="s">
        <v>1034</v>
      </c>
      <c r="F965" s="229" t="s">
        <v>1035</v>
      </c>
      <c r="G965" s="230" t="s">
        <v>197</v>
      </c>
      <c r="H965" s="231">
        <v>24.170999999999999</v>
      </c>
      <c r="I965" s="232"/>
      <c r="J965" s="233">
        <f>ROUND(I965*H965,2)</f>
        <v>0</v>
      </c>
      <c r="K965" s="229" t="s">
        <v>198</v>
      </c>
      <c r="L965" s="45"/>
      <c r="M965" s="234" t="s">
        <v>1</v>
      </c>
      <c r="N965" s="235" t="s">
        <v>40</v>
      </c>
      <c r="O965" s="92"/>
      <c r="P965" s="236">
        <f>O965*H965</f>
        <v>0</v>
      </c>
      <c r="Q965" s="236">
        <v>0.105</v>
      </c>
      <c r="R965" s="236">
        <f>Q965*H965</f>
        <v>2.5379549999999997</v>
      </c>
      <c r="S965" s="236">
        <v>0</v>
      </c>
      <c r="T965" s="237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8" t="s">
        <v>199</v>
      </c>
      <c r="AT965" s="238" t="s">
        <v>194</v>
      </c>
      <c r="AU965" s="238" t="s">
        <v>85</v>
      </c>
      <c r="AY965" s="18" t="s">
        <v>192</v>
      </c>
      <c r="BE965" s="239">
        <f>IF(N965="základní",J965,0)</f>
        <v>0</v>
      </c>
      <c r="BF965" s="239">
        <f>IF(N965="snížená",J965,0)</f>
        <v>0</v>
      </c>
      <c r="BG965" s="239">
        <f>IF(N965="zákl. přenesená",J965,0)</f>
        <v>0</v>
      </c>
      <c r="BH965" s="239">
        <f>IF(N965="sníž. přenesená",J965,0)</f>
        <v>0</v>
      </c>
      <c r="BI965" s="239">
        <f>IF(N965="nulová",J965,0)</f>
        <v>0</v>
      </c>
      <c r="BJ965" s="18" t="s">
        <v>83</v>
      </c>
      <c r="BK965" s="239">
        <f>ROUND(I965*H965,2)</f>
        <v>0</v>
      </c>
      <c r="BL965" s="18" t="s">
        <v>199</v>
      </c>
      <c r="BM965" s="238" t="s">
        <v>1036</v>
      </c>
    </row>
    <row r="966" s="16" customFormat="1">
      <c r="A966" s="16"/>
      <c r="B966" s="274"/>
      <c r="C966" s="275"/>
      <c r="D966" s="242" t="s">
        <v>201</v>
      </c>
      <c r="E966" s="276" t="s">
        <v>1</v>
      </c>
      <c r="F966" s="277" t="s">
        <v>1037</v>
      </c>
      <c r="G966" s="275"/>
      <c r="H966" s="276" t="s">
        <v>1</v>
      </c>
      <c r="I966" s="278"/>
      <c r="J966" s="275"/>
      <c r="K966" s="275"/>
      <c r="L966" s="279"/>
      <c r="M966" s="280"/>
      <c r="N966" s="281"/>
      <c r="O966" s="281"/>
      <c r="P966" s="281"/>
      <c r="Q966" s="281"/>
      <c r="R966" s="281"/>
      <c r="S966" s="281"/>
      <c r="T966" s="282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83" t="s">
        <v>201</v>
      </c>
      <c r="AU966" s="283" t="s">
        <v>85</v>
      </c>
      <c r="AV966" s="16" t="s">
        <v>83</v>
      </c>
      <c r="AW966" s="16" t="s">
        <v>32</v>
      </c>
      <c r="AX966" s="16" t="s">
        <v>75</v>
      </c>
      <c r="AY966" s="283" t="s">
        <v>192</v>
      </c>
    </row>
    <row r="967" s="13" customFormat="1">
      <c r="A967" s="13"/>
      <c r="B967" s="240"/>
      <c r="C967" s="241"/>
      <c r="D967" s="242" t="s">
        <v>201</v>
      </c>
      <c r="E967" s="243" t="s">
        <v>1</v>
      </c>
      <c r="F967" s="244" t="s">
        <v>1038</v>
      </c>
      <c r="G967" s="241"/>
      <c r="H967" s="245">
        <v>4.649</v>
      </c>
      <c r="I967" s="246"/>
      <c r="J967" s="241"/>
      <c r="K967" s="241"/>
      <c r="L967" s="247"/>
      <c r="M967" s="248"/>
      <c r="N967" s="249"/>
      <c r="O967" s="249"/>
      <c r="P967" s="249"/>
      <c r="Q967" s="249"/>
      <c r="R967" s="249"/>
      <c r="S967" s="249"/>
      <c r="T967" s="25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1" t="s">
        <v>201</v>
      </c>
      <c r="AU967" s="251" t="s">
        <v>85</v>
      </c>
      <c r="AV967" s="13" t="s">
        <v>85</v>
      </c>
      <c r="AW967" s="13" t="s">
        <v>32</v>
      </c>
      <c r="AX967" s="13" t="s">
        <v>75</v>
      </c>
      <c r="AY967" s="251" t="s">
        <v>192</v>
      </c>
    </row>
    <row r="968" s="13" customFormat="1">
      <c r="A968" s="13"/>
      <c r="B968" s="240"/>
      <c r="C968" s="241"/>
      <c r="D968" s="242" t="s">
        <v>201</v>
      </c>
      <c r="E968" s="243" t="s">
        <v>1</v>
      </c>
      <c r="F968" s="244" t="s">
        <v>1039</v>
      </c>
      <c r="G968" s="241"/>
      <c r="H968" s="245">
        <v>19.521999999999998</v>
      </c>
      <c r="I968" s="246"/>
      <c r="J968" s="241"/>
      <c r="K968" s="241"/>
      <c r="L968" s="247"/>
      <c r="M968" s="248"/>
      <c r="N968" s="249"/>
      <c r="O968" s="249"/>
      <c r="P968" s="249"/>
      <c r="Q968" s="249"/>
      <c r="R968" s="249"/>
      <c r="S968" s="249"/>
      <c r="T968" s="25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1" t="s">
        <v>201</v>
      </c>
      <c r="AU968" s="251" t="s">
        <v>85</v>
      </c>
      <c r="AV968" s="13" t="s">
        <v>85</v>
      </c>
      <c r="AW968" s="13" t="s">
        <v>32</v>
      </c>
      <c r="AX968" s="13" t="s">
        <v>75</v>
      </c>
      <c r="AY968" s="251" t="s">
        <v>192</v>
      </c>
    </row>
    <row r="969" s="14" customFormat="1">
      <c r="A969" s="14"/>
      <c r="B969" s="252"/>
      <c r="C969" s="253"/>
      <c r="D969" s="242" t="s">
        <v>201</v>
      </c>
      <c r="E969" s="254" t="s">
        <v>1</v>
      </c>
      <c r="F969" s="255" t="s">
        <v>204</v>
      </c>
      <c r="G969" s="253"/>
      <c r="H969" s="256">
        <v>24.170999999999999</v>
      </c>
      <c r="I969" s="257"/>
      <c r="J969" s="253"/>
      <c r="K969" s="253"/>
      <c r="L969" s="258"/>
      <c r="M969" s="259"/>
      <c r="N969" s="260"/>
      <c r="O969" s="260"/>
      <c r="P969" s="260"/>
      <c r="Q969" s="260"/>
      <c r="R969" s="260"/>
      <c r="S969" s="260"/>
      <c r="T969" s="26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2" t="s">
        <v>201</v>
      </c>
      <c r="AU969" s="262" t="s">
        <v>85</v>
      </c>
      <c r="AV969" s="14" t="s">
        <v>199</v>
      </c>
      <c r="AW969" s="14" t="s">
        <v>32</v>
      </c>
      <c r="AX969" s="14" t="s">
        <v>83</v>
      </c>
      <c r="AY969" s="262" t="s">
        <v>192</v>
      </c>
    </row>
    <row r="970" s="2" customFormat="1" ht="24.15" customHeight="1">
      <c r="A970" s="39"/>
      <c r="B970" s="40"/>
      <c r="C970" s="227" t="s">
        <v>1040</v>
      </c>
      <c r="D970" s="227" t="s">
        <v>194</v>
      </c>
      <c r="E970" s="228" t="s">
        <v>1041</v>
      </c>
      <c r="F970" s="229" t="s">
        <v>1042</v>
      </c>
      <c r="G970" s="230" t="s">
        <v>197</v>
      </c>
      <c r="H970" s="231">
        <v>269.06</v>
      </c>
      <c r="I970" s="232"/>
      <c r="J970" s="233">
        <f>ROUND(I970*H970,2)</f>
        <v>0</v>
      </c>
      <c r="K970" s="229" t="s">
        <v>198</v>
      </c>
      <c r="L970" s="45"/>
      <c r="M970" s="234" t="s">
        <v>1</v>
      </c>
      <c r="N970" s="235" t="s">
        <v>40</v>
      </c>
      <c r="O970" s="92"/>
      <c r="P970" s="236">
        <f>O970*H970</f>
        <v>0</v>
      </c>
      <c r="Q970" s="236">
        <v>0.11</v>
      </c>
      <c r="R970" s="236">
        <f>Q970*H970</f>
        <v>29.596599999999999</v>
      </c>
      <c r="S970" s="236">
        <v>0</v>
      </c>
      <c r="T970" s="237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8" t="s">
        <v>199</v>
      </c>
      <c r="AT970" s="238" t="s">
        <v>194</v>
      </c>
      <c r="AU970" s="238" t="s">
        <v>85</v>
      </c>
      <c r="AY970" s="18" t="s">
        <v>192</v>
      </c>
      <c r="BE970" s="239">
        <f>IF(N970="základní",J970,0)</f>
        <v>0</v>
      </c>
      <c r="BF970" s="239">
        <f>IF(N970="snížená",J970,0)</f>
        <v>0</v>
      </c>
      <c r="BG970" s="239">
        <f>IF(N970="zákl. přenesená",J970,0)</f>
        <v>0</v>
      </c>
      <c r="BH970" s="239">
        <f>IF(N970="sníž. přenesená",J970,0)</f>
        <v>0</v>
      </c>
      <c r="BI970" s="239">
        <f>IF(N970="nulová",J970,0)</f>
        <v>0</v>
      </c>
      <c r="BJ970" s="18" t="s">
        <v>83</v>
      </c>
      <c r="BK970" s="239">
        <f>ROUND(I970*H970,2)</f>
        <v>0</v>
      </c>
      <c r="BL970" s="18" t="s">
        <v>199</v>
      </c>
      <c r="BM970" s="238" t="s">
        <v>1043</v>
      </c>
    </row>
    <row r="971" s="16" customFormat="1">
      <c r="A971" s="16"/>
      <c r="B971" s="274"/>
      <c r="C971" s="275"/>
      <c r="D971" s="242" t="s">
        <v>201</v>
      </c>
      <c r="E971" s="276" t="s">
        <v>1</v>
      </c>
      <c r="F971" s="277" t="s">
        <v>1044</v>
      </c>
      <c r="G971" s="275"/>
      <c r="H971" s="276" t="s">
        <v>1</v>
      </c>
      <c r="I971" s="278"/>
      <c r="J971" s="275"/>
      <c r="K971" s="275"/>
      <c r="L971" s="279"/>
      <c r="M971" s="280"/>
      <c r="N971" s="281"/>
      <c r="O971" s="281"/>
      <c r="P971" s="281"/>
      <c r="Q971" s="281"/>
      <c r="R971" s="281"/>
      <c r="S971" s="281"/>
      <c r="T971" s="282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83" t="s">
        <v>201</v>
      </c>
      <c r="AU971" s="283" t="s">
        <v>85</v>
      </c>
      <c r="AV971" s="16" t="s">
        <v>83</v>
      </c>
      <c r="AW971" s="16" t="s">
        <v>32</v>
      </c>
      <c r="AX971" s="16" t="s">
        <v>75</v>
      </c>
      <c r="AY971" s="283" t="s">
        <v>192</v>
      </c>
    </row>
    <row r="972" s="13" customFormat="1">
      <c r="A972" s="13"/>
      <c r="B972" s="240"/>
      <c r="C972" s="241"/>
      <c r="D972" s="242" t="s">
        <v>201</v>
      </c>
      <c r="E972" s="243" t="s">
        <v>1</v>
      </c>
      <c r="F972" s="244" t="s">
        <v>1045</v>
      </c>
      <c r="G972" s="241"/>
      <c r="H972" s="245">
        <v>269.06</v>
      </c>
      <c r="I972" s="246"/>
      <c r="J972" s="241"/>
      <c r="K972" s="241"/>
      <c r="L972" s="247"/>
      <c r="M972" s="248"/>
      <c r="N972" s="249"/>
      <c r="O972" s="249"/>
      <c r="P972" s="249"/>
      <c r="Q972" s="249"/>
      <c r="R972" s="249"/>
      <c r="S972" s="249"/>
      <c r="T972" s="25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1" t="s">
        <v>201</v>
      </c>
      <c r="AU972" s="251" t="s">
        <v>85</v>
      </c>
      <c r="AV972" s="13" t="s">
        <v>85</v>
      </c>
      <c r="AW972" s="13" t="s">
        <v>32</v>
      </c>
      <c r="AX972" s="13" t="s">
        <v>75</v>
      </c>
      <c r="AY972" s="251" t="s">
        <v>192</v>
      </c>
    </row>
    <row r="973" s="14" customFormat="1">
      <c r="A973" s="14"/>
      <c r="B973" s="252"/>
      <c r="C973" s="253"/>
      <c r="D973" s="242" t="s">
        <v>201</v>
      </c>
      <c r="E973" s="254" t="s">
        <v>1</v>
      </c>
      <c r="F973" s="255" t="s">
        <v>204</v>
      </c>
      <c r="G973" s="253"/>
      <c r="H973" s="256">
        <v>269.06</v>
      </c>
      <c r="I973" s="257"/>
      <c r="J973" s="253"/>
      <c r="K973" s="253"/>
      <c r="L973" s="258"/>
      <c r="M973" s="259"/>
      <c r="N973" s="260"/>
      <c r="O973" s="260"/>
      <c r="P973" s="260"/>
      <c r="Q973" s="260"/>
      <c r="R973" s="260"/>
      <c r="S973" s="260"/>
      <c r="T973" s="261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2" t="s">
        <v>201</v>
      </c>
      <c r="AU973" s="262" t="s">
        <v>85</v>
      </c>
      <c r="AV973" s="14" t="s">
        <v>199</v>
      </c>
      <c r="AW973" s="14" t="s">
        <v>32</v>
      </c>
      <c r="AX973" s="14" t="s">
        <v>83</v>
      </c>
      <c r="AY973" s="262" t="s">
        <v>192</v>
      </c>
    </row>
    <row r="974" s="2" customFormat="1" ht="24.15" customHeight="1">
      <c r="A974" s="39"/>
      <c r="B974" s="40"/>
      <c r="C974" s="227" t="s">
        <v>1046</v>
      </c>
      <c r="D974" s="227" t="s">
        <v>194</v>
      </c>
      <c r="E974" s="228" t="s">
        <v>1047</v>
      </c>
      <c r="F974" s="229" t="s">
        <v>1048</v>
      </c>
      <c r="G974" s="230" t="s">
        <v>197</v>
      </c>
      <c r="H974" s="231">
        <v>376.33999999999998</v>
      </c>
      <c r="I974" s="232"/>
      <c r="J974" s="233">
        <f>ROUND(I974*H974,2)</f>
        <v>0</v>
      </c>
      <c r="K974" s="229" t="s">
        <v>198</v>
      </c>
      <c r="L974" s="45"/>
      <c r="M974" s="234" t="s">
        <v>1</v>
      </c>
      <c r="N974" s="235" t="s">
        <v>40</v>
      </c>
      <c r="O974" s="92"/>
      <c r="P974" s="236">
        <f>O974*H974</f>
        <v>0</v>
      </c>
      <c r="Q974" s="236">
        <v>0.010999999999999999</v>
      </c>
      <c r="R974" s="236">
        <f>Q974*H974</f>
        <v>4.1397399999999998</v>
      </c>
      <c r="S974" s="236">
        <v>0</v>
      </c>
      <c r="T974" s="237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8" t="s">
        <v>199</v>
      </c>
      <c r="AT974" s="238" t="s">
        <v>194</v>
      </c>
      <c r="AU974" s="238" t="s">
        <v>85</v>
      </c>
      <c r="AY974" s="18" t="s">
        <v>192</v>
      </c>
      <c r="BE974" s="239">
        <f>IF(N974="základní",J974,0)</f>
        <v>0</v>
      </c>
      <c r="BF974" s="239">
        <f>IF(N974="snížená",J974,0)</f>
        <v>0</v>
      </c>
      <c r="BG974" s="239">
        <f>IF(N974="zákl. přenesená",J974,0)</f>
        <v>0</v>
      </c>
      <c r="BH974" s="239">
        <f>IF(N974="sníž. přenesená",J974,0)</f>
        <v>0</v>
      </c>
      <c r="BI974" s="239">
        <f>IF(N974="nulová",J974,0)</f>
        <v>0</v>
      </c>
      <c r="BJ974" s="18" t="s">
        <v>83</v>
      </c>
      <c r="BK974" s="239">
        <f>ROUND(I974*H974,2)</f>
        <v>0</v>
      </c>
      <c r="BL974" s="18" t="s">
        <v>199</v>
      </c>
      <c r="BM974" s="238" t="s">
        <v>1049</v>
      </c>
    </row>
    <row r="975" s="16" customFormat="1">
      <c r="A975" s="16"/>
      <c r="B975" s="274"/>
      <c r="C975" s="275"/>
      <c r="D975" s="242" t="s">
        <v>201</v>
      </c>
      <c r="E975" s="276" t="s">
        <v>1</v>
      </c>
      <c r="F975" s="277" t="s">
        <v>1044</v>
      </c>
      <c r="G975" s="275"/>
      <c r="H975" s="276" t="s">
        <v>1</v>
      </c>
      <c r="I975" s="278"/>
      <c r="J975" s="275"/>
      <c r="K975" s="275"/>
      <c r="L975" s="279"/>
      <c r="M975" s="280"/>
      <c r="N975" s="281"/>
      <c r="O975" s="281"/>
      <c r="P975" s="281"/>
      <c r="Q975" s="281"/>
      <c r="R975" s="281"/>
      <c r="S975" s="281"/>
      <c r="T975" s="282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83" t="s">
        <v>201</v>
      </c>
      <c r="AU975" s="283" t="s">
        <v>85</v>
      </c>
      <c r="AV975" s="16" t="s">
        <v>83</v>
      </c>
      <c r="AW975" s="16" t="s">
        <v>32</v>
      </c>
      <c r="AX975" s="16" t="s">
        <v>75</v>
      </c>
      <c r="AY975" s="283" t="s">
        <v>192</v>
      </c>
    </row>
    <row r="976" s="16" customFormat="1">
      <c r="A976" s="16"/>
      <c r="B976" s="274"/>
      <c r="C976" s="275"/>
      <c r="D976" s="242" t="s">
        <v>201</v>
      </c>
      <c r="E976" s="276" t="s">
        <v>1</v>
      </c>
      <c r="F976" s="277" t="s">
        <v>1050</v>
      </c>
      <c r="G976" s="275"/>
      <c r="H976" s="276" t="s">
        <v>1</v>
      </c>
      <c r="I976" s="278"/>
      <c r="J976" s="275"/>
      <c r="K976" s="275"/>
      <c r="L976" s="279"/>
      <c r="M976" s="280"/>
      <c r="N976" s="281"/>
      <c r="O976" s="281"/>
      <c r="P976" s="281"/>
      <c r="Q976" s="281"/>
      <c r="R976" s="281"/>
      <c r="S976" s="281"/>
      <c r="T976" s="282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83" t="s">
        <v>201</v>
      </c>
      <c r="AU976" s="283" t="s">
        <v>85</v>
      </c>
      <c r="AV976" s="16" t="s">
        <v>83</v>
      </c>
      <c r="AW976" s="16" t="s">
        <v>32</v>
      </c>
      <c r="AX976" s="16" t="s">
        <v>75</v>
      </c>
      <c r="AY976" s="283" t="s">
        <v>192</v>
      </c>
    </row>
    <row r="977" s="13" customFormat="1">
      <c r="A977" s="13"/>
      <c r="B977" s="240"/>
      <c r="C977" s="241"/>
      <c r="D977" s="242" t="s">
        <v>201</v>
      </c>
      <c r="E977" s="243" t="s">
        <v>1</v>
      </c>
      <c r="F977" s="244" t="s">
        <v>1051</v>
      </c>
      <c r="G977" s="241"/>
      <c r="H977" s="245">
        <v>146.72</v>
      </c>
      <c r="I977" s="246"/>
      <c r="J977" s="241"/>
      <c r="K977" s="241"/>
      <c r="L977" s="247"/>
      <c r="M977" s="248"/>
      <c r="N977" s="249"/>
      <c r="O977" s="249"/>
      <c r="P977" s="249"/>
      <c r="Q977" s="249"/>
      <c r="R977" s="249"/>
      <c r="S977" s="249"/>
      <c r="T977" s="25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1" t="s">
        <v>201</v>
      </c>
      <c r="AU977" s="251" t="s">
        <v>85</v>
      </c>
      <c r="AV977" s="13" t="s">
        <v>85</v>
      </c>
      <c r="AW977" s="13" t="s">
        <v>32</v>
      </c>
      <c r="AX977" s="13" t="s">
        <v>75</v>
      </c>
      <c r="AY977" s="251" t="s">
        <v>192</v>
      </c>
    </row>
    <row r="978" s="13" customFormat="1">
      <c r="A978" s="13"/>
      <c r="B978" s="240"/>
      <c r="C978" s="241"/>
      <c r="D978" s="242" t="s">
        <v>201</v>
      </c>
      <c r="E978" s="243" t="s">
        <v>1</v>
      </c>
      <c r="F978" s="244" t="s">
        <v>1052</v>
      </c>
      <c r="G978" s="241"/>
      <c r="H978" s="245">
        <v>15.41</v>
      </c>
      <c r="I978" s="246"/>
      <c r="J978" s="241"/>
      <c r="K978" s="241"/>
      <c r="L978" s="247"/>
      <c r="M978" s="248"/>
      <c r="N978" s="249"/>
      <c r="O978" s="249"/>
      <c r="P978" s="249"/>
      <c r="Q978" s="249"/>
      <c r="R978" s="249"/>
      <c r="S978" s="249"/>
      <c r="T978" s="25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1" t="s">
        <v>201</v>
      </c>
      <c r="AU978" s="251" t="s">
        <v>85</v>
      </c>
      <c r="AV978" s="13" t="s">
        <v>85</v>
      </c>
      <c r="AW978" s="13" t="s">
        <v>32</v>
      </c>
      <c r="AX978" s="13" t="s">
        <v>75</v>
      </c>
      <c r="AY978" s="251" t="s">
        <v>192</v>
      </c>
    </row>
    <row r="979" s="13" customFormat="1">
      <c r="A979" s="13"/>
      <c r="B979" s="240"/>
      <c r="C979" s="241"/>
      <c r="D979" s="242" t="s">
        <v>201</v>
      </c>
      <c r="E979" s="243" t="s">
        <v>1</v>
      </c>
      <c r="F979" s="244" t="s">
        <v>1053</v>
      </c>
      <c r="G979" s="241"/>
      <c r="H979" s="245">
        <v>5.9500000000000002</v>
      </c>
      <c r="I979" s="246"/>
      <c r="J979" s="241"/>
      <c r="K979" s="241"/>
      <c r="L979" s="247"/>
      <c r="M979" s="248"/>
      <c r="N979" s="249"/>
      <c r="O979" s="249"/>
      <c r="P979" s="249"/>
      <c r="Q979" s="249"/>
      <c r="R979" s="249"/>
      <c r="S979" s="249"/>
      <c r="T979" s="25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1" t="s">
        <v>201</v>
      </c>
      <c r="AU979" s="251" t="s">
        <v>85</v>
      </c>
      <c r="AV979" s="13" t="s">
        <v>85</v>
      </c>
      <c r="AW979" s="13" t="s">
        <v>32</v>
      </c>
      <c r="AX979" s="13" t="s">
        <v>75</v>
      </c>
      <c r="AY979" s="251" t="s">
        <v>192</v>
      </c>
    </row>
    <row r="980" s="13" customFormat="1">
      <c r="A980" s="13"/>
      <c r="B980" s="240"/>
      <c r="C980" s="241"/>
      <c r="D980" s="242" t="s">
        <v>201</v>
      </c>
      <c r="E980" s="243" t="s">
        <v>1</v>
      </c>
      <c r="F980" s="244" t="s">
        <v>1054</v>
      </c>
      <c r="G980" s="241"/>
      <c r="H980" s="245">
        <v>20.09</v>
      </c>
      <c r="I980" s="246"/>
      <c r="J980" s="241"/>
      <c r="K980" s="241"/>
      <c r="L980" s="247"/>
      <c r="M980" s="248"/>
      <c r="N980" s="249"/>
      <c r="O980" s="249"/>
      <c r="P980" s="249"/>
      <c r="Q980" s="249"/>
      <c r="R980" s="249"/>
      <c r="S980" s="249"/>
      <c r="T980" s="25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1" t="s">
        <v>201</v>
      </c>
      <c r="AU980" s="251" t="s">
        <v>85</v>
      </c>
      <c r="AV980" s="13" t="s">
        <v>85</v>
      </c>
      <c r="AW980" s="13" t="s">
        <v>32</v>
      </c>
      <c r="AX980" s="13" t="s">
        <v>75</v>
      </c>
      <c r="AY980" s="251" t="s">
        <v>192</v>
      </c>
    </row>
    <row r="981" s="14" customFormat="1">
      <c r="A981" s="14"/>
      <c r="B981" s="252"/>
      <c r="C981" s="253"/>
      <c r="D981" s="242" t="s">
        <v>201</v>
      </c>
      <c r="E981" s="254" t="s">
        <v>1</v>
      </c>
      <c r="F981" s="255" t="s">
        <v>204</v>
      </c>
      <c r="G981" s="253"/>
      <c r="H981" s="256">
        <v>188.16999999999999</v>
      </c>
      <c r="I981" s="257"/>
      <c r="J981" s="253"/>
      <c r="K981" s="253"/>
      <c r="L981" s="258"/>
      <c r="M981" s="259"/>
      <c r="N981" s="260"/>
      <c r="O981" s="260"/>
      <c r="P981" s="260"/>
      <c r="Q981" s="260"/>
      <c r="R981" s="260"/>
      <c r="S981" s="260"/>
      <c r="T981" s="26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2" t="s">
        <v>201</v>
      </c>
      <c r="AU981" s="262" t="s">
        <v>85</v>
      </c>
      <c r="AV981" s="14" t="s">
        <v>199</v>
      </c>
      <c r="AW981" s="14" t="s">
        <v>32</v>
      </c>
      <c r="AX981" s="14" t="s">
        <v>75</v>
      </c>
      <c r="AY981" s="262" t="s">
        <v>192</v>
      </c>
    </row>
    <row r="982" s="13" customFormat="1">
      <c r="A982" s="13"/>
      <c r="B982" s="240"/>
      <c r="C982" s="241"/>
      <c r="D982" s="242" t="s">
        <v>201</v>
      </c>
      <c r="E982" s="243" t="s">
        <v>1</v>
      </c>
      <c r="F982" s="244" t="s">
        <v>1055</v>
      </c>
      <c r="G982" s="241"/>
      <c r="H982" s="245">
        <v>376.33999999999998</v>
      </c>
      <c r="I982" s="246"/>
      <c r="J982" s="241"/>
      <c r="K982" s="241"/>
      <c r="L982" s="247"/>
      <c r="M982" s="248"/>
      <c r="N982" s="249"/>
      <c r="O982" s="249"/>
      <c r="P982" s="249"/>
      <c r="Q982" s="249"/>
      <c r="R982" s="249"/>
      <c r="S982" s="249"/>
      <c r="T982" s="250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1" t="s">
        <v>201</v>
      </c>
      <c r="AU982" s="251" t="s">
        <v>85</v>
      </c>
      <c r="AV982" s="13" t="s">
        <v>85</v>
      </c>
      <c r="AW982" s="13" t="s">
        <v>32</v>
      </c>
      <c r="AX982" s="13" t="s">
        <v>75</v>
      </c>
      <c r="AY982" s="251" t="s">
        <v>192</v>
      </c>
    </row>
    <row r="983" s="14" customFormat="1">
      <c r="A983" s="14"/>
      <c r="B983" s="252"/>
      <c r="C983" s="253"/>
      <c r="D983" s="242" t="s">
        <v>201</v>
      </c>
      <c r="E983" s="254" t="s">
        <v>1</v>
      </c>
      <c r="F983" s="255" t="s">
        <v>204</v>
      </c>
      <c r="G983" s="253"/>
      <c r="H983" s="256">
        <v>376.33999999999998</v>
      </c>
      <c r="I983" s="257"/>
      <c r="J983" s="253"/>
      <c r="K983" s="253"/>
      <c r="L983" s="258"/>
      <c r="M983" s="259"/>
      <c r="N983" s="260"/>
      <c r="O983" s="260"/>
      <c r="P983" s="260"/>
      <c r="Q983" s="260"/>
      <c r="R983" s="260"/>
      <c r="S983" s="260"/>
      <c r="T983" s="261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2" t="s">
        <v>201</v>
      </c>
      <c r="AU983" s="262" t="s">
        <v>85</v>
      </c>
      <c r="AV983" s="14" t="s">
        <v>199</v>
      </c>
      <c r="AW983" s="14" t="s">
        <v>32</v>
      </c>
      <c r="AX983" s="14" t="s">
        <v>83</v>
      </c>
      <c r="AY983" s="262" t="s">
        <v>192</v>
      </c>
    </row>
    <row r="984" s="2" customFormat="1" ht="24.15" customHeight="1">
      <c r="A984" s="39"/>
      <c r="B984" s="40"/>
      <c r="C984" s="227" t="s">
        <v>1056</v>
      </c>
      <c r="D984" s="227" t="s">
        <v>194</v>
      </c>
      <c r="E984" s="228" t="s">
        <v>1057</v>
      </c>
      <c r="F984" s="229" t="s">
        <v>1058</v>
      </c>
      <c r="G984" s="230" t="s">
        <v>197</v>
      </c>
      <c r="H984" s="231">
        <v>269.06</v>
      </c>
      <c r="I984" s="232"/>
      <c r="J984" s="233">
        <f>ROUND(I984*H984,2)</f>
        <v>0</v>
      </c>
      <c r="K984" s="229" t="s">
        <v>198</v>
      </c>
      <c r="L984" s="45"/>
      <c r="M984" s="234" t="s">
        <v>1</v>
      </c>
      <c r="N984" s="235" t="s">
        <v>40</v>
      </c>
      <c r="O984" s="92"/>
      <c r="P984" s="236">
        <f>O984*H984</f>
        <v>0</v>
      </c>
      <c r="Q984" s="236">
        <v>0</v>
      </c>
      <c r="R984" s="236">
        <f>Q984*H984</f>
        <v>0</v>
      </c>
      <c r="S984" s="236">
        <v>0</v>
      </c>
      <c r="T984" s="237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8" t="s">
        <v>199</v>
      </c>
      <c r="AT984" s="238" t="s">
        <v>194</v>
      </c>
      <c r="AU984" s="238" t="s">
        <v>85</v>
      </c>
      <c r="AY984" s="18" t="s">
        <v>192</v>
      </c>
      <c r="BE984" s="239">
        <f>IF(N984="základní",J984,0)</f>
        <v>0</v>
      </c>
      <c r="BF984" s="239">
        <f>IF(N984="snížená",J984,0)</f>
        <v>0</v>
      </c>
      <c r="BG984" s="239">
        <f>IF(N984="zákl. přenesená",J984,0)</f>
        <v>0</v>
      </c>
      <c r="BH984" s="239">
        <f>IF(N984="sníž. přenesená",J984,0)</f>
        <v>0</v>
      </c>
      <c r="BI984" s="239">
        <f>IF(N984="nulová",J984,0)</f>
        <v>0</v>
      </c>
      <c r="BJ984" s="18" t="s">
        <v>83</v>
      </c>
      <c r="BK984" s="239">
        <f>ROUND(I984*H984,2)</f>
        <v>0</v>
      </c>
      <c r="BL984" s="18" t="s">
        <v>199</v>
      </c>
      <c r="BM984" s="238" t="s">
        <v>1059</v>
      </c>
    </row>
    <row r="985" s="16" customFormat="1">
      <c r="A985" s="16"/>
      <c r="B985" s="274"/>
      <c r="C985" s="275"/>
      <c r="D985" s="242" t="s">
        <v>201</v>
      </c>
      <c r="E985" s="276" t="s">
        <v>1</v>
      </c>
      <c r="F985" s="277" t="s">
        <v>1044</v>
      </c>
      <c r="G985" s="275"/>
      <c r="H985" s="276" t="s">
        <v>1</v>
      </c>
      <c r="I985" s="278"/>
      <c r="J985" s="275"/>
      <c r="K985" s="275"/>
      <c r="L985" s="279"/>
      <c r="M985" s="280"/>
      <c r="N985" s="281"/>
      <c r="O985" s="281"/>
      <c r="P985" s="281"/>
      <c r="Q985" s="281"/>
      <c r="R985" s="281"/>
      <c r="S985" s="281"/>
      <c r="T985" s="282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283" t="s">
        <v>201</v>
      </c>
      <c r="AU985" s="283" t="s">
        <v>85</v>
      </c>
      <c r="AV985" s="16" t="s">
        <v>83</v>
      </c>
      <c r="AW985" s="16" t="s">
        <v>32</v>
      </c>
      <c r="AX985" s="16" t="s">
        <v>75</v>
      </c>
      <c r="AY985" s="283" t="s">
        <v>192</v>
      </c>
    </row>
    <row r="986" s="13" customFormat="1">
      <c r="A986" s="13"/>
      <c r="B986" s="240"/>
      <c r="C986" s="241"/>
      <c r="D986" s="242" t="s">
        <v>201</v>
      </c>
      <c r="E986" s="243" t="s">
        <v>1</v>
      </c>
      <c r="F986" s="244" t="s">
        <v>1045</v>
      </c>
      <c r="G986" s="241"/>
      <c r="H986" s="245">
        <v>269.06</v>
      </c>
      <c r="I986" s="246"/>
      <c r="J986" s="241"/>
      <c r="K986" s="241"/>
      <c r="L986" s="247"/>
      <c r="M986" s="248"/>
      <c r="N986" s="249"/>
      <c r="O986" s="249"/>
      <c r="P986" s="249"/>
      <c r="Q986" s="249"/>
      <c r="R986" s="249"/>
      <c r="S986" s="249"/>
      <c r="T986" s="25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1" t="s">
        <v>201</v>
      </c>
      <c r="AU986" s="251" t="s">
        <v>85</v>
      </c>
      <c r="AV986" s="13" t="s">
        <v>85</v>
      </c>
      <c r="AW986" s="13" t="s">
        <v>32</v>
      </c>
      <c r="AX986" s="13" t="s">
        <v>75</v>
      </c>
      <c r="AY986" s="251" t="s">
        <v>192</v>
      </c>
    </row>
    <row r="987" s="14" customFormat="1">
      <c r="A987" s="14"/>
      <c r="B987" s="252"/>
      <c r="C987" s="253"/>
      <c r="D987" s="242" t="s">
        <v>201</v>
      </c>
      <c r="E987" s="254" t="s">
        <v>1</v>
      </c>
      <c r="F987" s="255" t="s">
        <v>204</v>
      </c>
      <c r="G987" s="253"/>
      <c r="H987" s="256">
        <v>269.06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2" t="s">
        <v>201</v>
      </c>
      <c r="AU987" s="262" t="s">
        <v>85</v>
      </c>
      <c r="AV987" s="14" t="s">
        <v>199</v>
      </c>
      <c r="AW987" s="14" t="s">
        <v>32</v>
      </c>
      <c r="AX987" s="14" t="s">
        <v>83</v>
      </c>
      <c r="AY987" s="262" t="s">
        <v>192</v>
      </c>
    </row>
    <row r="988" s="2" customFormat="1" ht="33" customHeight="1">
      <c r="A988" s="39"/>
      <c r="B988" s="40"/>
      <c r="C988" s="227" t="s">
        <v>1060</v>
      </c>
      <c r="D988" s="227" t="s">
        <v>194</v>
      </c>
      <c r="E988" s="228" t="s">
        <v>1061</v>
      </c>
      <c r="F988" s="229" t="s">
        <v>1062</v>
      </c>
      <c r="G988" s="230" t="s">
        <v>282</v>
      </c>
      <c r="H988" s="231">
        <v>231.596</v>
      </c>
      <c r="I988" s="232"/>
      <c r="J988" s="233">
        <f>ROUND(I988*H988,2)</f>
        <v>0</v>
      </c>
      <c r="K988" s="229" t="s">
        <v>198</v>
      </c>
      <c r="L988" s="45"/>
      <c r="M988" s="234" t="s">
        <v>1</v>
      </c>
      <c r="N988" s="235" t="s">
        <v>40</v>
      </c>
      <c r="O988" s="92"/>
      <c r="P988" s="236">
        <f>O988*H988</f>
        <v>0</v>
      </c>
      <c r="Q988" s="236">
        <v>2.0000000000000002E-05</v>
      </c>
      <c r="R988" s="236">
        <f>Q988*H988</f>
        <v>0.0046319200000000003</v>
      </c>
      <c r="S988" s="236">
        <v>0</v>
      </c>
      <c r="T988" s="237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8" t="s">
        <v>199</v>
      </c>
      <c r="AT988" s="238" t="s">
        <v>194</v>
      </c>
      <c r="AU988" s="238" t="s">
        <v>85</v>
      </c>
      <c r="AY988" s="18" t="s">
        <v>192</v>
      </c>
      <c r="BE988" s="239">
        <f>IF(N988="základní",J988,0)</f>
        <v>0</v>
      </c>
      <c r="BF988" s="239">
        <f>IF(N988="snížená",J988,0)</f>
        <v>0</v>
      </c>
      <c r="BG988" s="239">
        <f>IF(N988="zákl. přenesená",J988,0)</f>
        <v>0</v>
      </c>
      <c r="BH988" s="239">
        <f>IF(N988="sníž. přenesená",J988,0)</f>
        <v>0</v>
      </c>
      <c r="BI988" s="239">
        <f>IF(N988="nulová",J988,0)</f>
        <v>0</v>
      </c>
      <c r="BJ988" s="18" t="s">
        <v>83</v>
      </c>
      <c r="BK988" s="239">
        <f>ROUND(I988*H988,2)</f>
        <v>0</v>
      </c>
      <c r="BL988" s="18" t="s">
        <v>199</v>
      </c>
      <c r="BM988" s="238" t="s">
        <v>1063</v>
      </c>
    </row>
    <row r="989" s="16" customFormat="1">
      <c r="A989" s="16"/>
      <c r="B989" s="274"/>
      <c r="C989" s="275"/>
      <c r="D989" s="242" t="s">
        <v>201</v>
      </c>
      <c r="E989" s="276" t="s">
        <v>1</v>
      </c>
      <c r="F989" s="277" t="s">
        <v>1044</v>
      </c>
      <c r="G989" s="275"/>
      <c r="H989" s="276" t="s">
        <v>1</v>
      </c>
      <c r="I989" s="278"/>
      <c r="J989" s="275"/>
      <c r="K989" s="275"/>
      <c r="L989" s="279"/>
      <c r="M989" s="280"/>
      <c r="N989" s="281"/>
      <c r="O989" s="281"/>
      <c r="P989" s="281"/>
      <c r="Q989" s="281"/>
      <c r="R989" s="281"/>
      <c r="S989" s="281"/>
      <c r="T989" s="282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283" t="s">
        <v>201</v>
      </c>
      <c r="AU989" s="283" t="s">
        <v>85</v>
      </c>
      <c r="AV989" s="16" t="s">
        <v>83</v>
      </c>
      <c r="AW989" s="16" t="s">
        <v>32</v>
      </c>
      <c r="AX989" s="16" t="s">
        <v>75</v>
      </c>
      <c r="AY989" s="283" t="s">
        <v>192</v>
      </c>
    </row>
    <row r="990" s="16" customFormat="1">
      <c r="A990" s="16"/>
      <c r="B990" s="274"/>
      <c r="C990" s="275"/>
      <c r="D990" s="242" t="s">
        <v>201</v>
      </c>
      <c r="E990" s="276" t="s">
        <v>1</v>
      </c>
      <c r="F990" s="277" t="s">
        <v>1064</v>
      </c>
      <c r="G990" s="275"/>
      <c r="H990" s="276" t="s">
        <v>1</v>
      </c>
      <c r="I990" s="278"/>
      <c r="J990" s="275"/>
      <c r="K990" s="275"/>
      <c r="L990" s="279"/>
      <c r="M990" s="280"/>
      <c r="N990" s="281"/>
      <c r="O990" s="281"/>
      <c r="P990" s="281"/>
      <c r="Q990" s="281"/>
      <c r="R990" s="281"/>
      <c r="S990" s="281"/>
      <c r="T990" s="282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283" t="s">
        <v>201</v>
      </c>
      <c r="AU990" s="283" t="s">
        <v>85</v>
      </c>
      <c r="AV990" s="16" t="s">
        <v>83</v>
      </c>
      <c r="AW990" s="16" t="s">
        <v>32</v>
      </c>
      <c r="AX990" s="16" t="s">
        <v>75</v>
      </c>
      <c r="AY990" s="283" t="s">
        <v>192</v>
      </c>
    </row>
    <row r="991" s="13" customFormat="1">
      <c r="A991" s="13"/>
      <c r="B991" s="240"/>
      <c r="C991" s="241"/>
      <c r="D991" s="242" t="s">
        <v>201</v>
      </c>
      <c r="E991" s="243" t="s">
        <v>1</v>
      </c>
      <c r="F991" s="244" t="s">
        <v>1065</v>
      </c>
      <c r="G991" s="241"/>
      <c r="H991" s="245">
        <v>11</v>
      </c>
      <c r="I991" s="246"/>
      <c r="J991" s="241"/>
      <c r="K991" s="241"/>
      <c r="L991" s="247"/>
      <c r="M991" s="248"/>
      <c r="N991" s="249"/>
      <c r="O991" s="249"/>
      <c r="P991" s="249"/>
      <c r="Q991" s="249"/>
      <c r="R991" s="249"/>
      <c r="S991" s="249"/>
      <c r="T991" s="25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1" t="s">
        <v>201</v>
      </c>
      <c r="AU991" s="251" t="s">
        <v>85</v>
      </c>
      <c r="AV991" s="13" t="s">
        <v>85</v>
      </c>
      <c r="AW991" s="13" t="s">
        <v>32</v>
      </c>
      <c r="AX991" s="13" t="s">
        <v>75</v>
      </c>
      <c r="AY991" s="251" t="s">
        <v>192</v>
      </c>
    </row>
    <row r="992" s="13" customFormat="1">
      <c r="A992" s="13"/>
      <c r="B992" s="240"/>
      <c r="C992" s="241"/>
      <c r="D992" s="242" t="s">
        <v>201</v>
      </c>
      <c r="E992" s="243" t="s">
        <v>1</v>
      </c>
      <c r="F992" s="244" t="s">
        <v>1066</v>
      </c>
      <c r="G992" s="241"/>
      <c r="H992" s="245">
        <v>19.399999999999999</v>
      </c>
      <c r="I992" s="246"/>
      <c r="J992" s="241"/>
      <c r="K992" s="241"/>
      <c r="L992" s="247"/>
      <c r="M992" s="248"/>
      <c r="N992" s="249"/>
      <c r="O992" s="249"/>
      <c r="P992" s="249"/>
      <c r="Q992" s="249"/>
      <c r="R992" s="249"/>
      <c r="S992" s="249"/>
      <c r="T992" s="25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1" t="s">
        <v>201</v>
      </c>
      <c r="AU992" s="251" t="s">
        <v>85</v>
      </c>
      <c r="AV992" s="13" t="s">
        <v>85</v>
      </c>
      <c r="AW992" s="13" t="s">
        <v>32</v>
      </c>
      <c r="AX992" s="13" t="s">
        <v>75</v>
      </c>
      <c r="AY992" s="251" t="s">
        <v>192</v>
      </c>
    </row>
    <row r="993" s="13" customFormat="1">
      <c r="A993" s="13"/>
      <c r="B993" s="240"/>
      <c r="C993" s="241"/>
      <c r="D993" s="242" t="s">
        <v>201</v>
      </c>
      <c r="E993" s="243" t="s">
        <v>1</v>
      </c>
      <c r="F993" s="244" t="s">
        <v>1067</v>
      </c>
      <c r="G993" s="241"/>
      <c r="H993" s="245">
        <v>10.4</v>
      </c>
      <c r="I993" s="246"/>
      <c r="J993" s="241"/>
      <c r="K993" s="241"/>
      <c r="L993" s="247"/>
      <c r="M993" s="248"/>
      <c r="N993" s="249"/>
      <c r="O993" s="249"/>
      <c r="P993" s="249"/>
      <c r="Q993" s="249"/>
      <c r="R993" s="249"/>
      <c r="S993" s="249"/>
      <c r="T993" s="25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1" t="s">
        <v>201</v>
      </c>
      <c r="AU993" s="251" t="s">
        <v>85</v>
      </c>
      <c r="AV993" s="13" t="s">
        <v>85</v>
      </c>
      <c r="AW993" s="13" t="s">
        <v>32</v>
      </c>
      <c r="AX993" s="13" t="s">
        <v>75</v>
      </c>
      <c r="AY993" s="251" t="s">
        <v>192</v>
      </c>
    </row>
    <row r="994" s="13" customFormat="1">
      <c r="A994" s="13"/>
      <c r="B994" s="240"/>
      <c r="C994" s="241"/>
      <c r="D994" s="242" t="s">
        <v>201</v>
      </c>
      <c r="E994" s="243" t="s">
        <v>1</v>
      </c>
      <c r="F994" s="244" t="s">
        <v>1068</v>
      </c>
      <c r="G994" s="241"/>
      <c r="H994" s="245">
        <v>9.4000000000000004</v>
      </c>
      <c r="I994" s="246"/>
      <c r="J994" s="241"/>
      <c r="K994" s="241"/>
      <c r="L994" s="247"/>
      <c r="M994" s="248"/>
      <c r="N994" s="249"/>
      <c r="O994" s="249"/>
      <c r="P994" s="249"/>
      <c r="Q994" s="249"/>
      <c r="R994" s="249"/>
      <c r="S994" s="249"/>
      <c r="T994" s="25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1" t="s">
        <v>201</v>
      </c>
      <c r="AU994" s="251" t="s">
        <v>85</v>
      </c>
      <c r="AV994" s="13" t="s">
        <v>85</v>
      </c>
      <c r="AW994" s="13" t="s">
        <v>32</v>
      </c>
      <c r="AX994" s="13" t="s">
        <v>75</v>
      </c>
      <c r="AY994" s="251" t="s">
        <v>192</v>
      </c>
    </row>
    <row r="995" s="13" customFormat="1">
      <c r="A995" s="13"/>
      <c r="B995" s="240"/>
      <c r="C995" s="241"/>
      <c r="D995" s="242" t="s">
        <v>201</v>
      </c>
      <c r="E995" s="243" t="s">
        <v>1</v>
      </c>
      <c r="F995" s="244" t="s">
        <v>1069</v>
      </c>
      <c r="G995" s="241"/>
      <c r="H995" s="245">
        <v>7.9000000000000004</v>
      </c>
      <c r="I995" s="246"/>
      <c r="J995" s="241"/>
      <c r="K995" s="241"/>
      <c r="L995" s="247"/>
      <c r="M995" s="248"/>
      <c r="N995" s="249"/>
      <c r="O995" s="249"/>
      <c r="P995" s="249"/>
      <c r="Q995" s="249"/>
      <c r="R995" s="249"/>
      <c r="S995" s="249"/>
      <c r="T995" s="25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1" t="s">
        <v>201</v>
      </c>
      <c r="AU995" s="251" t="s">
        <v>85</v>
      </c>
      <c r="AV995" s="13" t="s">
        <v>85</v>
      </c>
      <c r="AW995" s="13" t="s">
        <v>32</v>
      </c>
      <c r="AX995" s="13" t="s">
        <v>75</v>
      </c>
      <c r="AY995" s="251" t="s">
        <v>192</v>
      </c>
    </row>
    <row r="996" s="13" customFormat="1">
      <c r="A996" s="13"/>
      <c r="B996" s="240"/>
      <c r="C996" s="241"/>
      <c r="D996" s="242" t="s">
        <v>201</v>
      </c>
      <c r="E996" s="243" t="s">
        <v>1</v>
      </c>
      <c r="F996" s="244" t="s">
        <v>1070</v>
      </c>
      <c r="G996" s="241"/>
      <c r="H996" s="245">
        <v>8.25</v>
      </c>
      <c r="I996" s="246"/>
      <c r="J996" s="241"/>
      <c r="K996" s="241"/>
      <c r="L996" s="247"/>
      <c r="M996" s="248"/>
      <c r="N996" s="249"/>
      <c r="O996" s="249"/>
      <c r="P996" s="249"/>
      <c r="Q996" s="249"/>
      <c r="R996" s="249"/>
      <c r="S996" s="249"/>
      <c r="T996" s="25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1" t="s">
        <v>201</v>
      </c>
      <c r="AU996" s="251" t="s">
        <v>85</v>
      </c>
      <c r="AV996" s="13" t="s">
        <v>85</v>
      </c>
      <c r="AW996" s="13" t="s">
        <v>32</v>
      </c>
      <c r="AX996" s="13" t="s">
        <v>75</v>
      </c>
      <c r="AY996" s="251" t="s">
        <v>192</v>
      </c>
    </row>
    <row r="997" s="13" customFormat="1">
      <c r="A997" s="13"/>
      <c r="B997" s="240"/>
      <c r="C997" s="241"/>
      <c r="D997" s="242" t="s">
        <v>201</v>
      </c>
      <c r="E997" s="243" t="s">
        <v>1</v>
      </c>
      <c r="F997" s="244" t="s">
        <v>1071</v>
      </c>
      <c r="G997" s="241"/>
      <c r="H997" s="245">
        <v>23.550000000000001</v>
      </c>
      <c r="I997" s="246"/>
      <c r="J997" s="241"/>
      <c r="K997" s="241"/>
      <c r="L997" s="247"/>
      <c r="M997" s="248"/>
      <c r="N997" s="249"/>
      <c r="O997" s="249"/>
      <c r="P997" s="249"/>
      <c r="Q997" s="249"/>
      <c r="R997" s="249"/>
      <c r="S997" s="249"/>
      <c r="T997" s="25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1" t="s">
        <v>201</v>
      </c>
      <c r="AU997" s="251" t="s">
        <v>85</v>
      </c>
      <c r="AV997" s="13" t="s">
        <v>85</v>
      </c>
      <c r="AW997" s="13" t="s">
        <v>32</v>
      </c>
      <c r="AX997" s="13" t="s">
        <v>75</v>
      </c>
      <c r="AY997" s="251" t="s">
        <v>192</v>
      </c>
    </row>
    <row r="998" s="13" customFormat="1">
      <c r="A998" s="13"/>
      <c r="B998" s="240"/>
      <c r="C998" s="241"/>
      <c r="D998" s="242" t="s">
        <v>201</v>
      </c>
      <c r="E998" s="243" t="s">
        <v>1</v>
      </c>
      <c r="F998" s="244" t="s">
        <v>1072</v>
      </c>
      <c r="G998" s="241"/>
      <c r="H998" s="245">
        <v>16.300000000000001</v>
      </c>
      <c r="I998" s="246"/>
      <c r="J998" s="241"/>
      <c r="K998" s="241"/>
      <c r="L998" s="247"/>
      <c r="M998" s="248"/>
      <c r="N998" s="249"/>
      <c r="O998" s="249"/>
      <c r="P998" s="249"/>
      <c r="Q998" s="249"/>
      <c r="R998" s="249"/>
      <c r="S998" s="249"/>
      <c r="T998" s="25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1" t="s">
        <v>201</v>
      </c>
      <c r="AU998" s="251" t="s">
        <v>85</v>
      </c>
      <c r="AV998" s="13" t="s">
        <v>85</v>
      </c>
      <c r="AW998" s="13" t="s">
        <v>32</v>
      </c>
      <c r="AX998" s="13" t="s">
        <v>75</v>
      </c>
      <c r="AY998" s="251" t="s">
        <v>192</v>
      </c>
    </row>
    <row r="999" s="13" customFormat="1">
      <c r="A999" s="13"/>
      <c r="B999" s="240"/>
      <c r="C999" s="241"/>
      <c r="D999" s="242" t="s">
        <v>201</v>
      </c>
      <c r="E999" s="243" t="s">
        <v>1</v>
      </c>
      <c r="F999" s="244" t="s">
        <v>1073</v>
      </c>
      <c r="G999" s="241"/>
      <c r="H999" s="245">
        <v>53</v>
      </c>
      <c r="I999" s="246"/>
      <c r="J999" s="241"/>
      <c r="K999" s="241"/>
      <c r="L999" s="247"/>
      <c r="M999" s="248"/>
      <c r="N999" s="249"/>
      <c r="O999" s="249"/>
      <c r="P999" s="249"/>
      <c r="Q999" s="249"/>
      <c r="R999" s="249"/>
      <c r="S999" s="249"/>
      <c r="T999" s="25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1" t="s">
        <v>201</v>
      </c>
      <c r="AU999" s="251" t="s">
        <v>85</v>
      </c>
      <c r="AV999" s="13" t="s">
        <v>85</v>
      </c>
      <c r="AW999" s="13" t="s">
        <v>32</v>
      </c>
      <c r="AX999" s="13" t="s">
        <v>75</v>
      </c>
      <c r="AY999" s="251" t="s">
        <v>192</v>
      </c>
    </row>
    <row r="1000" s="13" customFormat="1">
      <c r="A1000" s="13"/>
      <c r="B1000" s="240"/>
      <c r="C1000" s="241"/>
      <c r="D1000" s="242" t="s">
        <v>201</v>
      </c>
      <c r="E1000" s="243" t="s">
        <v>1</v>
      </c>
      <c r="F1000" s="244" t="s">
        <v>1074</v>
      </c>
      <c r="G1000" s="241"/>
      <c r="H1000" s="245">
        <v>9.1500000000000004</v>
      </c>
      <c r="I1000" s="246"/>
      <c r="J1000" s="241"/>
      <c r="K1000" s="241"/>
      <c r="L1000" s="247"/>
      <c r="M1000" s="248"/>
      <c r="N1000" s="249"/>
      <c r="O1000" s="249"/>
      <c r="P1000" s="249"/>
      <c r="Q1000" s="249"/>
      <c r="R1000" s="249"/>
      <c r="S1000" s="249"/>
      <c r="T1000" s="25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1" t="s">
        <v>201</v>
      </c>
      <c r="AU1000" s="251" t="s">
        <v>85</v>
      </c>
      <c r="AV1000" s="13" t="s">
        <v>85</v>
      </c>
      <c r="AW1000" s="13" t="s">
        <v>32</v>
      </c>
      <c r="AX1000" s="13" t="s">
        <v>75</v>
      </c>
      <c r="AY1000" s="251" t="s">
        <v>192</v>
      </c>
    </row>
    <row r="1001" s="13" customFormat="1">
      <c r="A1001" s="13"/>
      <c r="B1001" s="240"/>
      <c r="C1001" s="241"/>
      <c r="D1001" s="242" t="s">
        <v>201</v>
      </c>
      <c r="E1001" s="243" t="s">
        <v>1</v>
      </c>
      <c r="F1001" s="244" t="s">
        <v>1075</v>
      </c>
      <c r="G1001" s="241"/>
      <c r="H1001" s="245">
        <v>14.15</v>
      </c>
      <c r="I1001" s="246"/>
      <c r="J1001" s="241"/>
      <c r="K1001" s="241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1" t="s">
        <v>201</v>
      </c>
      <c r="AU1001" s="251" t="s">
        <v>85</v>
      </c>
      <c r="AV1001" s="13" t="s">
        <v>85</v>
      </c>
      <c r="AW1001" s="13" t="s">
        <v>32</v>
      </c>
      <c r="AX1001" s="13" t="s">
        <v>75</v>
      </c>
      <c r="AY1001" s="251" t="s">
        <v>192</v>
      </c>
    </row>
    <row r="1002" s="13" customFormat="1">
      <c r="A1002" s="13"/>
      <c r="B1002" s="240"/>
      <c r="C1002" s="241"/>
      <c r="D1002" s="242" t="s">
        <v>201</v>
      </c>
      <c r="E1002" s="243" t="s">
        <v>1</v>
      </c>
      <c r="F1002" s="244" t="s">
        <v>1076</v>
      </c>
      <c r="G1002" s="241"/>
      <c r="H1002" s="245">
        <v>10.75</v>
      </c>
      <c r="I1002" s="246"/>
      <c r="J1002" s="241"/>
      <c r="K1002" s="241"/>
      <c r="L1002" s="247"/>
      <c r="M1002" s="248"/>
      <c r="N1002" s="249"/>
      <c r="O1002" s="249"/>
      <c r="P1002" s="249"/>
      <c r="Q1002" s="249"/>
      <c r="R1002" s="249"/>
      <c r="S1002" s="249"/>
      <c r="T1002" s="25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1" t="s">
        <v>201</v>
      </c>
      <c r="AU1002" s="251" t="s">
        <v>85</v>
      </c>
      <c r="AV1002" s="13" t="s">
        <v>85</v>
      </c>
      <c r="AW1002" s="13" t="s">
        <v>32</v>
      </c>
      <c r="AX1002" s="13" t="s">
        <v>75</v>
      </c>
      <c r="AY1002" s="251" t="s">
        <v>192</v>
      </c>
    </row>
    <row r="1003" s="13" customFormat="1">
      <c r="A1003" s="13"/>
      <c r="B1003" s="240"/>
      <c r="C1003" s="241"/>
      <c r="D1003" s="242" t="s">
        <v>201</v>
      </c>
      <c r="E1003" s="243" t="s">
        <v>1</v>
      </c>
      <c r="F1003" s="244" t="s">
        <v>1077</v>
      </c>
      <c r="G1003" s="241"/>
      <c r="H1003" s="245">
        <v>9.75</v>
      </c>
      <c r="I1003" s="246"/>
      <c r="J1003" s="241"/>
      <c r="K1003" s="241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1" t="s">
        <v>201</v>
      </c>
      <c r="AU1003" s="251" t="s">
        <v>85</v>
      </c>
      <c r="AV1003" s="13" t="s">
        <v>85</v>
      </c>
      <c r="AW1003" s="13" t="s">
        <v>32</v>
      </c>
      <c r="AX1003" s="13" t="s">
        <v>75</v>
      </c>
      <c r="AY1003" s="251" t="s">
        <v>192</v>
      </c>
    </row>
    <row r="1004" s="13" customFormat="1">
      <c r="A1004" s="13"/>
      <c r="B1004" s="240"/>
      <c r="C1004" s="241"/>
      <c r="D1004" s="242" t="s">
        <v>201</v>
      </c>
      <c r="E1004" s="243" t="s">
        <v>1</v>
      </c>
      <c r="F1004" s="244" t="s">
        <v>1078</v>
      </c>
      <c r="G1004" s="241"/>
      <c r="H1004" s="245">
        <v>10.35</v>
      </c>
      <c r="I1004" s="246"/>
      <c r="J1004" s="241"/>
      <c r="K1004" s="241"/>
      <c r="L1004" s="247"/>
      <c r="M1004" s="248"/>
      <c r="N1004" s="249"/>
      <c r="O1004" s="249"/>
      <c r="P1004" s="249"/>
      <c r="Q1004" s="249"/>
      <c r="R1004" s="249"/>
      <c r="S1004" s="249"/>
      <c r="T1004" s="25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1" t="s">
        <v>201</v>
      </c>
      <c r="AU1004" s="251" t="s">
        <v>85</v>
      </c>
      <c r="AV1004" s="13" t="s">
        <v>85</v>
      </c>
      <c r="AW1004" s="13" t="s">
        <v>32</v>
      </c>
      <c r="AX1004" s="13" t="s">
        <v>75</v>
      </c>
      <c r="AY1004" s="251" t="s">
        <v>192</v>
      </c>
    </row>
    <row r="1005" s="13" customFormat="1">
      <c r="A1005" s="13"/>
      <c r="B1005" s="240"/>
      <c r="C1005" s="241"/>
      <c r="D1005" s="242" t="s">
        <v>201</v>
      </c>
      <c r="E1005" s="243" t="s">
        <v>1</v>
      </c>
      <c r="F1005" s="244" t="s">
        <v>1079</v>
      </c>
      <c r="G1005" s="241"/>
      <c r="H1005" s="245">
        <v>11.5</v>
      </c>
      <c r="I1005" s="246"/>
      <c r="J1005" s="241"/>
      <c r="K1005" s="241"/>
      <c r="L1005" s="247"/>
      <c r="M1005" s="248"/>
      <c r="N1005" s="249"/>
      <c r="O1005" s="249"/>
      <c r="P1005" s="249"/>
      <c r="Q1005" s="249"/>
      <c r="R1005" s="249"/>
      <c r="S1005" s="249"/>
      <c r="T1005" s="25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1" t="s">
        <v>201</v>
      </c>
      <c r="AU1005" s="251" t="s">
        <v>85</v>
      </c>
      <c r="AV1005" s="13" t="s">
        <v>85</v>
      </c>
      <c r="AW1005" s="13" t="s">
        <v>32</v>
      </c>
      <c r="AX1005" s="13" t="s">
        <v>75</v>
      </c>
      <c r="AY1005" s="251" t="s">
        <v>192</v>
      </c>
    </row>
    <row r="1006" s="15" customFormat="1">
      <c r="A1006" s="15"/>
      <c r="B1006" s="263"/>
      <c r="C1006" s="264"/>
      <c r="D1006" s="242" t="s">
        <v>201</v>
      </c>
      <c r="E1006" s="265" t="s">
        <v>1</v>
      </c>
      <c r="F1006" s="266" t="s">
        <v>211</v>
      </c>
      <c r="G1006" s="264"/>
      <c r="H1006" s="267">
        <v>224.84999999999999</v>
      </c>
      <c r="I1006" s="268"/>
      <c r="J1006" s="264"/>
      <c r="K1006" s="264"/>
      <c r="L1006" s="269"/>
      <c r="M1006" s="270"/>
      <c r="N1006" s="271"/>
      <c r="O1006" s="271"/>
      <c r="P1006" s="271"/>
      <c r="Q1006" s="271"/>
      <c r="R1006" s="271"/>
      <c r="S1006" s="271"/>
      <c r="T1006" s="272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3" t="s">
        <v>201</v>
      </c>
      <c r="AU1006" s="273" t="s">
        <v>85</v>
      </c>
      <c r="AV1006" s="15" t="s">
        <v>212</v>
      </c>
      <c r="AW1006" s="15" t="s">
        <v>32</v>
      </c>
      <c r="AX1006" s="15" t="s">
        <v>75</v>
      </c>
      <c r="AY1006" s="273" t="s">
        <v>192</v>
      </c>
    </row>
    <row r="1007" s="13" customFormat="1">
      <c r="A1007" s="13"/>
      <c r="B1007" s="240"/>
      <c r="C1007" s="241"/>
      <c r="D1007" s="242" t="s">
        <v>201</v>
      </c>
      <c r="E1007" s="243" t="s">
        <v>1</v>
      </c>
      <c r="F1007" s="244" t="s">
        <v>1080</v>
      </c>
      <c r="G1007" s="241"/>
      <c r="H1007" s="245">
        <v>6.7460000000000004</v>
      </c>
      <c r="I1007" s="246"/>
      <c r="J1007" s="241"/>
      <c r="K1007" s="241"/>
      <c r="L1007" s="247"/>
      <c r="M1007" s="248"/>
      <c r="N1007" s="249"/>
      <c r="O1007" s="249"/>
      <c r="P1007" s="249"/>
      <c r="Q1007" s="249"/>
      <c r="R1007" s="249"/>
      <c r="S1007" s="249"/>
      <c r="T1007" s="250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1" t="s">
        <v>201</v>
      </c>
      <c r="AU1007" s="251" t="s">
        <v>85</v>
      </c>
      <c r="AV1007" s="13" t="s">
        <v>85</v>
      </c>
      <c r="AW1007" s="13" t="s">
        <v>32</v>
      </c>
      <c r="AX1007" s="13" t="s">
        <v>75</v>
      </c>
      <c r="AY1007" s="251" t="s">
        <v>192</v>
      </c>
    </row>
    <row r="1008" s="15" customFormat="1">
      <c r="A1008" s="15"/>
      <c r="B1008" s="263"/>
      <c r="C1008" s="264"/>
      <c r="D1008" s="242" t="s">
        <v>201</v>
      </c>
      <c r="E1008" s="265" t="s">
        <v>1</v>
      </c>
      <c r="F1008" s="266" t="s">
        <v>211</v>
      </c>
      <c r="G1008" s="264"/>
      <c r="H1008" s="267">
        <v>6.7460000000000004</v>
      </c>
      <c r="I1008" s="268"/>
      <c r="J1008" s="264"/>
      <c r="K1008" s="264"/>
      <c r="L1008" s="269"/>
      <c r="M1008" s="270"/>
      <c r="N1008" s="271"/>
      <c r="O1008" s="271"/>
      <c r="P1008" s="271"/>
      <c r="Q1008" s="271"/>
      <c r="R1008" s="271"/>
      <c r="S1008" s="271"/>
      <c r="T1008" s="272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3" t="s">
        <v>201</v>
      </c>
      <c r="AU1008" s="273" t="s">
        <v>85</v>
      </c>
      <c r="AV1008" s="15" t="s">
        <v>212</v>
      </c>
      <c r="AW1008" s="15" t="s">
        <v>32</v>
      </c>
      <c r="AX1008" s="15" t="s">
        <v>75</v>
      </c>
      <c r="AY1008" s="273" t="s">
        <v>192</v>
      </c>
    </row>
    <row r="1009" s="14" customFormat="1">
      <c r="A1009" s="14"/>
      <c r="B1009" s="252"/>
      <c r="C1009" s="253"/>
      <c r="D1009" s="242" t="s">
        <v>201</v>
      </c>
      <c r="E1009" s="254" t="s">
        <v>1</v>
      </c>
      <c r="F1009" s="255" t="s">
        <v>204</v>
      </c>
      <c r="G1009" s="253"/>
      <c r="H1009" s="256">
        <v>231.596</v>
      </c>
      <c r="I1009" s="257"/>
      <c r="J1009" s="253"/>
      <c r="K1009" s="253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2" t="s">
        <v>201</v>
      </c>
      <c r="AU1009" s="262" t="s">
        <v>85</v>
      </c>
      <c r="AV1009" s="14" t="s">
        <v>199</v>
      </c>
      <c r="AW1009" s="14" t="s">
        <v>32</v>
      </c>
      <c r="AX1009" s="14" t="s">
        <v>83</v>
      </c>
      <c r="AY1009" s="262" t="s">
        <v>192</v>
      </c>
    </row>
    <row r="1010" s="2" customFormat="1" ht="37.8" customHeight="1">
      <c r="A1010" s="39"/>
      <c r="B1010" s="40"/>
      <c r="C1010" s="227" t="s">
        <v>1081</v>
      </c>
      <c r="D1010" s="227" t="s">
        <v>194</v>
      </c>
      <c r="E1010" s="228" t="s">
        <v>1082</v>
      </c>
      <c r="F1010" s="229" t="s">
        <v>1083</v>
      </c>
      <c r="G1010" s="230" t="s">
        <v>300</v>
      </c>
      <c r="H1010" s="231">
        <v>1</v>
      </c>
      <c r="I1010" s="232"/>
      <c r="J1010" s="233">
        <f>ROUND(I1010*H1010,2)</f>
        <v>0</v>
      </c>
      <c r="K1010" s="229" t="s">
        <v>198</v>
      </c>
      <c r="L1010" s="45"/>
      <c r="M1010" s="234" t="s">
        <v>1</v>
      </c>
      <c r="N1010" s="235" t="s">
        <v>40</v>
      </c>
      <c r="O1010" s="92"/>
      <c r="P1010" s="236">
        <f>O1010*H1010</f>
        <v>0</v>
      </c>
      <c r="Q1010" s="236">
        <v>0.053620000000000001</v>
      </c>
      <c r="R1010" s="236">
        <f>Q1010*H1010</f>
        <v>0.053620000000000001</v>
      </c>
      <c r="S1010" s="236">
        <v>0</v>
      </c>
      <c r="T1010" s="237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38" t="s">
        <v>199</v>
      </c>
      <c r="AT1010" s="238" t="s">
        <v>194</v>
      </c>
      <c r="AU1010" s="238" t="s">
        <v>85</v>
      </c>
      <c r="AY1010" s="18" t="s">
        <v>192</v>
      </c>
      <c r="BE1010" s="239">
        <f>IF(N1010="základní",J1010,0)</f>
        <v>0</v>
      </c>
      <c r="BF1010" s="239">
        <f>IF(N1010="snížená",J1010,0)</f>
        <v>0</v>
      </c>
      <c r="BG1010" s="239">
        <f>IF(N1010="zákl. přenesená",J1010,0)</f>
        <v>0</v>
      </c>
      <c r="BH1010" s="239">
        <f>IF(N1010="sníž. přenesená",J1010,0)</f>
        <v>0</v>
      </c>
      <c r="BI1010" s="239">
        <f>IF(N1010="nulová",J1010,0)</f>
        <v>0</v>
      </c>
      <c r="BJ1010" s="18" t="s">
        <v>83</v>
      </c>
      <c r="BK1010" s="239">
        <f>ROUND(I1010*H1010,2)</f>
        <v>0</v>
      </c>
      <c r="BL1010" s="18" t="s">
        <v>199</v>
      </c>
      <c r="BM1010" s="238" t="s">
        <v>1084</v>
      </c>
    </row>
    <row r="1011" s="16" customFormat="1">
      <c r="A1011" s="16"/>
      <c r="B1011" s="274"/>
      <c r="C1011" s="275"/>
      <c r="D1011" s="242" t="s">
        <v>201</v>
      </c>
      <c r="E1011" s="276" t="s">
        <v>1</v>
      </c>
      <c r="F1011" s="277" t="s">
        <v>430</v>
      </c>
      <c r="G1011" s="275"/>
      <c r="H1011" s="276" t="s">
        <v>1</v>
      </c>
      <c r="I1011" s="278"/>
      <c r="J1011" s="275"/>
      <c r="K1011" s="275"/>
      <c r="L1011" s="279"/>
      <c r="M1011" s="280"/>
      <c r="N1011" s="281"/>
      <c r="O1011" s="281"/>
      <c r="P1011" s="281"/>
      <c r="Q1011" s="281"/>
      <c r="R1011" s="281"/>
      <c r="S1011" s="281"/>
      <c r="T1011" s="282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83" t="s">
        <v>201</v>
      </c>
      <c r="AU1011" s="283" t="s">
        <v>85</v>
      </c>
      <c r="AV1011" s="16" t="s">
        <v>83</v>
      </c>
      <c r="AW1011" s="16" t="s">
        <v>32</v>
      </c>
      <c r="AX1011" s="16" t="s">
        <v>75</v>
      </c>
      <c r="AY1011" s="283" t="s">
        <v>192</v>
      </c>
    </row>
    <row r="1012" s="13" customFormat="1">
      <c r="A1012" s="13"/>
      <c r="B1012" s="240"/>
      <c r="C1012" s="241"/>
      <c r="D1012" s="242" t="s">
        <v>201</v>
      </c>
      <c r="E1012" s="243" t="s">
        <v>1</v>
      </c>
      <c r="F1012" s="244" t="s">
        <v>1085</v>
      </c>
      <c r="G1012" s="241"/>
      <c r="H1012" s="245">
        <v>1</v>
      </c>
      <c r="I1012" s="246"/>
      <c r="J1012" s="241"/>
      <c r="K1012" s="241"/>
      <c r="L1012" s="247"/>
      <c r="M1012" s="248"/>
      <c r="N1012" s="249"/>
      <c r="O1012" s="249"/>
      <c r="P1012" s="249"/>
      <c r="Q1012" s="249"/>
      <c r="R1012" s="249"/>
      <c r="S1012" s="249"/>
      <c r="T1012" s="25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1" t="s">
        <v>201</v>
      </c>
      <c r="AU1012" s="251" t="s">
        <v>85</v>
      </c>
      <c r="AV1012" s="13" t="s">
        <v>85</v>
      </c>
      <c r="AW1012" s="13" t="s">
        <v>32</v>
      </c>
      <c r="AX1012" s="13" t="s">
        <v>75</v>
      </c>
      <c r="AY1012" s="251" t="s">
        <v>192</v>
      </c>
    </row>
    <row r="1013" s="14" customFormat="1">
      <c r="A1013" s="14"/>
      <c r="B1013" s="252"/>
      <c r="C1013" s="253"/>
      <c r="D1013" s="242" t="s">
        <v>201</v>
      </c>
      <c r="E1013" s="254" t="s">
        <v>1</v>
      </c>
      <c r="F1013" s="255" t="s">
        <v>204</v>
      </c>
      <c r="G1013" s="253"/>
      <c r="H1013" s="256">
        <v>1</v>
      </c>
      <c r="I1013" s="257"/>
      <c r="J1013" s="253"/>
      <c r="K1013" s="253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2" t="s">
        <v>201</v>
      </c>
      <c r="AU1013" s="262" t="s">
        <v>85</v>
      </c>
      <c r="AV1013" s="14" t="s">
        <v>199</v>
      </c>
      <c r="AW1013" s="14" t="s">
        <v>32</v>
      </c>
      <c r="AX1013" s="14" t="s">
        <v>83</v>
      </c>
      <c r="AY1013" s="262" t="s">
        <v>192</v>
      </c>
    </row>
    <row r="1014" s="2" customFormat="1" ht="24.15" customHeight="1">
      <c r="A1014" s="39"/>
      <c r="B1014" s="40"/>
      <c r="C1014" s="284" t="s">
        <v>1086</v>
      </c>
      <c r="D1014" s="284" t="s">
        <v>311</v>
      </c>
      <c r="E1014" s="285" t="s">
        <v>1087</v>
      </c>
      <c r="F1014" s="286" t="s">
        <v>1088</v>
      </c>
      <c r="G1014" s="287" t="s">
        <v>300</v>
      </c>
      <c r="H1014" s="288">
        <v>1</v>
      </c>
      <c r="I1014" s="289"/>
      <c r="J1014" s="290">
        <f>ROUND(I1014*H1014,2)</f>
        <v>0</v>
      </c>
      <c r="K1014" s="286" t="s">
        <v>198</v>
      </c>
      <c r="L1014" s="291"/>
      <c r="M1014" s="292" t="s">
        <v>1</v>
      </c>
      <c r="N1014" s="293" t="s">
        <v>40</v>
      </c>
      <c r="O1014" s="92"/>
      <c r="P1014" s="236">
        <f>O1014*H1014</f>
        <v>0</v>
      </c>
      <c r="Q1014" s="236">
        <v>0.055</v>
      </c>
      <c r="R1014" s="236">
        <f>Q1014*H1014</f>
        <v>0.055</v>
      </c>
      <c r="S1014" s="236">
        <v>0</v>
      </c>
      <c r="T1014" s="237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8" t="s">
        <v>244</v>
      </c>
      <c r="AT1014" s="238" t="s">
        <v>311</v>
      </c>
      <c r="AU1014" s="238" t="s">
        <v>85</v>
      </c>
      <c r="AY1014" s="18" t="s">
        <v>192</v>
      </c>
      <c r="BE1014" s="239">
        <f>IF(N1014="základní",J1014,0)</f>
        <v>0</v>
      </c>
      <c r="BF1014" s="239">
        <f>IF(N1014="snížená",J1014,0)</f>
        <v>0</v>
      </c>
      <c r="BG1014" s="239">
        <f>IF(N1014="zákl. přenesená",J1014,0)</f>
        <v>0</v>
      </c>
      <c r="BH1014" s="239">
        <f>IF(N1014="sníž. přenesená",J1014,0)</f>
        <v>0</v>
      </c>
      <c r="BI1014" s="239">
        <f>IF(N1014="nulová",J1014,0)</f>
        <v>0</v>
      </c>
      <c r="BJ1014" s="18" t="s">
        <v>83</v>
      </c>
      <c r="BK1014" s="239">
        <f>ROUND(I1014*H1014,2)</f>
        <v>0</v>
      </c>
      <c r="BL1014" s="18" t="s">
        <v>199</v>
      </c>
      <c r="BM1014" s="238" t="s">
        <v>1089</v>
      </c>
    </row>
    <row r="1015" s="16" customFormat="1">
      <c r="A1015" s="16"/>
      <c r="B1015" s="274"/>
      <c r="C1015" s="275"/>
      <c r="D1015" s="242" t="s">
        <v>201</v>
      </c>
      <c r="E1015" s="276" t="s">
        <v>1</v>
      </c>
      <c r="F1015" s="277" t="s">
        <v>430</v>
      </c>
      <c r="G1015" s="275"/>
      <c r="H1015" s="276" t="s">
        <v>1</v>
      </c>
      <c r="I1015" s="278"/>
      <c r="J1015" s="275"/>
      <c r="K1015" s="275"/>
      <c r="L1015" s="279"/>
      <c r="M1015" s="280"/>
      <c r="N1015" s="281"/>
      <c r="O1015" s="281"/>
      <c r="P1015" s="281"/>
      <c r="Q1015" s="281"/>
      <c r="R1015" s="281"/>
      <c r="S1015" s="281"/>
      <c r="T1015" s="282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83" t="s">
        <v>201</v>
      </c>
      <c r="AU1015" s="283" t="s">
        <v>85</v>
      </c>
      <c r="AV1015" s="16" t="s">
        <v>83</v>
      </c>
      <c r="AW1015" s="16" t="s">
        <v>32</v>
      </c>
      <c r="AX1015" s="16" t="s">
        <v>75</v>
      </c>
      <c r="AY1015" s="283" t="s">
        <v>192</v>
      </c>
    </row>
    <row r="1016" s="13" customFormat="1">
      <c r="A1016" s="13"/>
      <c r="B1016" s="240"/>
      <c r="C1016" s="241"/>
      <c r="D1016" s="242" t="s">
        <v>201</v>
      </c>
      <c r="E1016" s="243" t="s">
        <v>1</v>
      </c>
      <c r="F1016" s="244" t="s">
        <v>1085</v>
      </c>
      <c r="G1016" s="241"/>
      <c r="H1016" s="245">
        <v>1</v>
      </c>
      <c r="I1016" s="246"/>
      <c r="J1016" s="241"/>
      <c r="K1016" s="241"/>
      <c r="L1016" s="247"/>
      <c r="M1016" s="248"/>
      <c r="N1016" s="249"/>
      <c r="O1016" s="249"/>
      <c r="P1016" s="249"/>
      <c r="Q1016" s="249"/>
      <c r="R1016" s="249"/>
      <c r="S1016" s="249"/>
      <c r="T1016" s="25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1" t="s">
        <v>201</v>
      </c>
      <c r="AU1016" s="251" t="s">
        <v>85</v>
      </c>
      <c r="AV1016" s="13" t="s">
        <v>85</v>
      </c>
      <c r="AW1016" s="13" t="s">
        <v>32</v>
      </c>
      <c r="AX1016" s="13" t="s">
        <v>75</v>
      </c>
      <c r="AY1016" s="251" t="s">
        <v>192</v>
      </c>
    </row>
    <row r="1017" s="14" customFormat="1">
      <c r="A1017" s="14"/>
      <c r="B1017" s="252"/>
      <c r="C1017" s="253"/>
      <c r="D1017" s="242" t="s">
        <v>201</v>
      </c>
      <c r="E1017" s="254" t="s">
        <v>1</v>
      </c>
      <c r="F1017" s="255" t="s">
        <v>204</v>
      </c>
      <c r="G1017" s="253"/>
      <c r="H1017" s="256">
        <v>1</v>
      </c>
      <c r="I1017" s="257"/>
      <c r="J1017" s="253"/>
      <c r="K1017" s="253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2" t="s">
        <v>201</v>
      </c>
      <c r="AU1017" s="262" t="s">
        <v>85</v>
      </c>
      <c r="AV1017" s="14" t="s">
        <v>199</v>
      </c>
      <c r="AW1017" s="14" t="s">
        <v>32</v>
      </c>
      <c r="AX1017" s="14" t="s">
        <v>83</v>
      </c>
      <c r="AY1017" s="262" t="s">
        <v>192</v>
      </c>
    </row>
    <row r="1018" s="12" customFormat="1" ht="22.8" customHeight="1">
      <c r="A1018" s="12"/>
      <c r="B1018" s="211"/>
      <c r="C1018" s="212"/>
      <c r="D1018" s="213" t="s">
        <v>74</v>
      </c>
      <c r="E1018" s="225" t="s">
        <v>251</v>
      </c>
      <c r="F1018" s="225" t="s">
        <v>1090</v>
      </c>
      <c r="G1018" s="212"/>
      <c r="H1018" s="212"/>
      <c r="I1018" s="215"/>
      <c r="J1018" s="226">
        <f>BK1018</f>
        <v>0</v>
      </c>
      <c r="K1018" s="212"/>
      <c r="L1018" s="217"/>
      <c r="M1018" s="218"/>
      <c r="N1018" s="219"/>
      <c r="O1018" s="219"/>
      <c r="P1018" s="220">
        <f>SUM(P1019:P1080)</f>
        <v>0</v>
      </c>
      <c r="Q1018" s="219"/>
      <c r="R1018" s="220">
        <f>SUM(R1019:R1080)</f>
        <v>0.12271190000000001</v>
      </c>
      <c r="S1018" s="219"/>
      <c r="T1018" s="221">
        <f>SUM(T1019:T1080)</f>
        <v>0.26979999999999998</v>
      </c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R1018" s="222" t="s">
        <v>83</v>
      </c>
      <c r="AT1018" s="223" t="s">
        <v>74</v>
      </c>
      <c r="AU1018" s="223" t="s">
        <v>83</v>
      </c>
      <c r="AY1018" s="222" t="s">
        <v>192</v>
      </c>
      <c r="BK1018" s="224">
        <f>SUM(BK1019:BK1080)</f>
        <v>0</v>
      </c>
    </row>
    <row r="1019" s="2" customFormat="1" ht="33" customHeight="1">
      <c r="A1019" s="39"/>
      <c r="B1019" s="40"/>
      <c r="C1019" s="227" t="s">
        <v>1091</v>
      </c>
      <c r="D1019" s="227" t="s">
        <v>194</v>
      </c>
      <c r="E1019" s="228" t="s">
        <v>1092</v>
      </c>
      <c r="F1019" s="229" t="s">
        <v>1093</v>
      </c>
      <c r="G1019" s="230" t="s">
        <v>197</v>
      </c>
      <c r="H1019" s="231">
        <v>408.80000000000001</v>
      </c>
      <c r="I1019" s="232"/>
      <c r="J1019" s="233">
        <f>ROUND(I1019*H1019,2)</f>
        <v>0</v>
      </c>
      <c r="K1019" s="229" t="s">
        <v>198</v>
      </c>
      <c r="L1019" s="45"/>
      <c r="M1019" s="234" t="s">
        <v>1</v>
      </c>
      <c r="N1019" s="235" t="s">
        <v>40</v>
      </c>
      <c r="O1019" s="92"/>
      <c r="P1019" s="236">
        <f>O1019*H1019</f>
        <v>0</v>
      </c>
      <c r="Q1019" s="236">
        <v>0</v>
      </c>
      <c r="R1019" s="236">
        <f>Q1019*H1019</f>
        <v>0</v>
      </c>
      <c r="S1019" s="236">
        <v>0</v>
      </c>
      <c r="T1019" s="237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38" t="s">
        <v>199</v>
      </c>
      <c r="AT1019" s="238" t="s">
        <v>194</v>
      </c>
      <c r="AU1019" s="238" t="s">
        <v>85</v>
      </c>
      <c r="AY1019" s="18" t="s">
        <v>192</v>
      </c>
      <c r="BE1019" s="239">
        <f>IF(N1019="základní",J1019,0)</f>
        <v>0</v>
      </c>
      <c r="BF1019" s="239">
        <f>IF(N1019="snížená",J1019,0)</f>
        <v>0</v>
      </c>
      <c r="BG1019" s="239">
        <f>IF(N1019="zákl. přenesená",J1019,0)</f>
        <v>0</v>
      </c>
      <c r="BH1019" s="239">
        <f>IF(N1019="sníž. přenesená",J1019,0)</f>
        <v>0</v>
      </c>
      <c r="BI1019" s="239">
        <f>IF(N1019="nulová",J1019,0)</f>
        <v>0</v>
      </c>
      <c r="BJ1019" s="18" t="s">
        <v>83</v>
      </c>
      <c r="BK1019" s="239">
        <f>ROUND(I1019*H1019,2)</f>
        <v>0</v>
      </c>
      <c r="BL1019" s="18" t="s">
        <v>199</v>
      </c>
      <c r="BM1019" s="238" t="s">
        <v>1094</v>
      </c>
    </row>
    <row r="1020" s="16" customFormat="1">
      <c r="A1020" s="16"/>
      <c r="B1020" s="274"/>
      <c r="C1020" s="275"/>
      <c r="D1020" s="242" t="s">
        <v>201</v>
      </c>
      <c r="E1020" s="276" t="s">
        <v>1</v>
      </c>
      <c r="F1020" s="277" t="s">
        <v>902</v>
      </c>
      <c r="G1020" s="275"/>
      <c r="H1020" s="276" t="s">
        <v>1</v>
      </c>
      <c r="I1020" s="278"/>
      <c r="J1020" s="275"/>
      <c r="K1020" s="275"/>
      <c r="L1020" s="279"/>
      <c r="M1020" s="280"/>
      <c r="N1020" s="281"/>
      <c r="O1020" s="281"/>
      <c r="P1020" s="281"/>
      <c r="Q1020" s="281"/>
      <c r="R1020" s="281"/>
      <c r="S1020" s="281"/>
      <c r="T1020" s="282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T1020" s="283" t="s">
        <v>201</v>
      </c>
      <c r="AU1020" s="283" t="s">
        <v>85</v>
      </c>
      <c r="AV1020" s="16" t="s">
        <v>83</v>
      </c>
      <c r="AW1020" s="16" t="s">
        <v>32</v>
      </c>
      <c r="AX1020" s="16" t="s">
        <v>75</v>
      </c>
      <c r="AY1020" s="283" t="s">
        <v>192</v>
      </c>
    </row>
    <row r="1021" s="13" customFormat="1">
      <c r="A1021" s="13"/>
      <c r="B1021" s="240"/>
      <c r="C1021" s="241"/>
      <c r="D1021" s="242" t="s">
        <v>201</v>
      </c>
      <c r="E1021" s="243" t="s">
        <v>1</v>
      </c>
      <c r="F1021" s="244" t="s">
        <v>1095</v>
      </c>
      <c r="G1021" s="241"/>
      <c r="H1021" s="245">
        <v>95.719999999999999</v>
      </c>
      <c r="I1021" s="246"/>
      <c r="J1021" s="241"/>
      <c r="K1021" s="241"/>
      <c r="L1021" s="247"/>
      <c r="M1021" s="248"/>
      <c r="N1021" s="249"/>
      <c r="O1021" s="249"/>
      <c r="P1021" s="249"/>
      <c r="Q1021" s="249"/>
      <c r="R1021" s="249"/>
      <c r="S1021" s="249"/>
      <c r="T1021" s="25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1" t="s">
        <v>201</v>
      </c>
      <c r="AU1021" s="251" t="s">
        <v>85</v>
      </c>
      <c r="AV1021" s="13" t="s">
        <v>85</v>
      </c>
      <c r="AW1021" s="13" t="s">
        <v>32</v>
      </c>
      <c r="AX1021" s="13" t="s">
        <v>75</v>
      </c>
      <c r="AY1021" s="251" t="s">
        <v>192</v>
      </c>
    </row>
    <row r="1022" s="13" customFormat="1">
      <c r="A1022" s="13"/>
      <c r="B1022" s="240"/>
      <c r="C1022" s="241"/>
      <c r="D1022" s="242" t="s">
        <v>201</v>
      </c>
      <c r="E1022" s="243" t="s">
        <v>1</v>
      </c>
      <c r="F1022" s="244" t="s">
        <v>1096</v>
      </c>
      <c r="G1022" s="241"/>
      <c r="H1022" s="245">
        <v>108.83</v>
      </c>
      <c r="I1022" s="246"/>
      <c r="J1022" s="241"/>
      <c r="K1022" s="241"/>
      <c r="L1022" s="247"/>
      <c r="M1022" s="248"/>
      <c r="N1022" s="249"/>
      <c r="O1022" s="249"/>
      <c r="P1022" s="249"/>
      <c r="Q1022" s="249"/>
      <c r="R1022" s="249"/>
      <c r="S1022" s="249"/>
      <c r="T1022" s="25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1" t="s">
        <v>201</v>
      </c>
      <c r="AU1022" s="251" t="s">
        <v>85</v>
      </c>
      <c r="AV1022" s="13" t="s">
        <v>85</v>
      </c>
      <c r="AW1022" s="13" t="s">
        <v>32</v>
      </c>
      <c r="AX1022" s="13" t="s">
        <v>75</v>
      </c>
      <c r="AY1022" s="251" t="s">
        <v>192</v>
      </c>
    </row>
    <row r="1023" s="13" customFormat="1">
      <c r="A1023" s="13"/>
      <c r="B1023" s="240"/>
      <c r="C1023" s="241"/>
      <c r="D1023" s="242" t="s">
        <v>201</v>
      </c>
      <c r="E1023" s="243" t="s">
        <v>1</v>
      </c>
      <c r="F1023" s="244" t="s">
        <v>1097</v>
      </c>
      <c r="G1023" s="241"/>
      <c r="H1023" s="245">
        <v>95.510000000000005</v>
      </c>
      <c r="I1023" s="246"/>
      <c r="J1023" s="241"/>
      <c r="K1023" s="241"/>
      <c r="L1023" s="247"/>
      <c r="M1023" s="248"/>
      <c r="N1023" s="249"/>
      <c r="O1023" s="249"/>
      <c r="P1023" s="249"/>
      <c r="Q1023" s="249"/>
      <c r="R1023" s="249"/>
      <c r="S1023" s="249"/>
      <c r="T1023" s="25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1" t="s">
        <v>201</v>
      </c>
      <c r="AU1023" s="251" t="s">
        <v>85</v>
      </c>
      <c r="AV1023" s="13" t="s">
        <v>85</v>
      </c>
      <c r="AW1023" s="13" t="s">
        <v>32</v>
      </c>
      <c r="AX1023" s="13" t="s">
        <v>75</v>
      </c>
      <c r="AY1023" s="251" t="s">
        <v>192</v>
      </c>
    </row>
    <row r="1024" s="13" customFormat="1">
      <c r="A1024" s="13"/>
      <c r="B1024" s="240"/>
      <c r="C1024" s="241"/>
      <c r="D1024" s="242" t="s">
        <v>201</v>
      </c>
      <c r="E1024" s="243" t="s">
        <v>1</v>
      </c>
      <c r="F1024" s="244" t="s">
        <v>1098</v>
      </c>
      <c r="G1024" s="241"/>
      <c r="H1024" s="245">
        <v>108.74</v>
      </c>
      <c r="I1024" s="246"/>
      <c r="J1024" s="241"/>
      <c r="K1024" s="241"/>
      <c r="L1024" s="247"/>
      <c r="M1024" s="248"/>
      <c r="N1024" s="249"/>
      <c r="O1024" s="249"/>
      <c r="P1024" s="249"/>
      <c r="Q1024" s="249"/>
      <c r="R1024" s="249"/>
      <c r="S1024" s="249"/>
      <c r="T1024" s="25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1" t="s">
        <v>201</v>
      </c>
      <c r="AU1024" s="251" t="s">
        <v>85</v>
      </c>
      <c r="AV1024" s="13" t="s">
        <v>85</v>
      </c>
      <c r="AW1024" s="13" t="s">
        <v>32</v>
      </c>
      <c r="AX1024" s="13" t="s">
        <v>75</v>
      </c>
      <c r="AY1024" s="251" t="s">
        <v>192</v>
      </c>
    </row>
    <row r="1025" s="15" customFormat="1">
      <c r="A1025" s="15"/>
      <c r="B1025" s="263"/>
      <c r="C1025" s="264"/>
      <c r="D1025" s="242" t="s">
        <v>201</v>
      </c>
      <c r="E1025" s="265" t="s">
        <v>1</v>
      </c>
      <c r="F1025" s="266" t="s">
        <v>211</v>
      </c>
      <c r="G1025" s="264"/>
      <c r="H1025" s="267">
        <v>408.80000000000001</v>
      </c>
      <c r="I1025" s="268"/>
      <c r="J1025" s="264"/>
      <c r="K1025" s="264"/>
      <c r="L1025" s="269"/>
      <c r="M1025" s="270"/>
      <c r="N1025" s="271"/>
      <c r="O1025" s="271"/>
      <c r="P1025" s="271"/>
      <c r="Q1025" s="271"/>
      <c r="R1025" s="271"/>
      <c r="S1025" s="271"/>
      <c r="T1025" s="272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3" t="s">
        <v>201</v>
      </c>
      <c r="AU1025" s="273" t="s">
        <v>85</v>
      </c>
      <c r="AV1025" s="15" t="s">
        <v>212</v>
      </c>
      <c r="AW1025" s="15" t="s">
        <v>32</v>
      </c>
      <c r="AX1025" s="15" t="s">
        <v>75</v>
      </c>
      <c r="AY1025" s="273" t="s">
        <v>192</v>
      </c>
    </row>
    <row r="1026" s="14" customFormat="1">
      <c r="A1026" s="14"/>
      <c r="B1026" s="252"/>
      <c r="C1026" s="253"/>
      <c r="D1026" s="242" t="s">
        <v>201</v>
      </c>
      <c r="E1026" s="254" t="s">
        <v>1</v>
      </c>
      <c r="F1026" s="255" t="s">
        <v>204</v>
      </c>
      <c r="G1026" s="253"/>
      <c r="H1026" s="256">
        <v>408.80000000000001</v>
      </c>
      <c r="I1026" s="257"/>
      <c r="J1026" s="253"/>
      <c r="K1026" s="253"/>
      <c r="L1026" s="258"/>
      <c r="M1026" s="259"/>
      <c r="N1026" s="260"/>
      <c r="O1026" s="260"/>
      <c r="P1026" s="260"/>
      <c r="Q1026" s="260"/>
      <c r="R1026" s="260"/>
      <c r="S1026" s="260"/>
      <c r="T1026" s="26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2" t="s">
        <v>201</v>
      </c>
      <c r="AU1026" s="262" t="s">
        <v>85</v>
      </c>
      <c r="AV1026" s="14" t="s">
        <v>199</v>
      </c>
      <c r="AW1026" s="14" t="s">
        <v>32</v>
      </c>
      <c r="AX1026" s="14" t="s">
        <v>83</v>
      </c>
      <c r="AY1026" s="262" t="s">
        <v>192</v>
      </c>
    </row>
    <row r="1027" s="2" customFormat="1" ht="37.8" customHeight="1">
      <c r="A1027" s="39"/>
      <c r="B1027" s="40"/>
      <c r="C1027" s="227" t="s">
        <v>1099</v>
      </c>
      <c r="D1027" s="227" t="s">
        <v>194</v>
      </c>
      <c r="E1027" s="228" t="s">
        <v>1100</v>
      </c>
      <c r="F1027" s="229" t="s">
        <v>1101</v>
      </c>
      <c r="G1027" s="230" t="s">
        <v>197</v>
      </c>
      <c r="H1027" s="231">
        <v>24528</v>
      </c>
      <c r="I1027" s="232"/>
      <c r="J1027" s="233">
        <f>ROUND(I1027*H1027,2)</f>
        <v>0</v>
      </c>
      <c r="K1027" s="229" t="s">
        <v>198</v>
      </c>
      <c r="L1027" s="45"/>
      <c r="M1027" s="234" t="s">
        <v>1</v>
      </c>
      <c r="N1027" s="235" t="s">
        <v>40</v>
      </c>
      <c r="O1027" s="92"/>
      <c r="P1027" s="236">
        <f>O1027*H1027</f>
        <v>0</v>
      </c>
      <c r="Q1027" s="236">
        <v>0</v>
      </c>
      <c r="R1027" s="236">
        <f>Q1027*H1027</f>
        <v>0</v>
      </c>
      <c r="S1027" s="236">
        <v>0</v>
      </c>
      <c r="T1027" s="237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8" t="s">
        <v>199</v>
      </c>
      <c r="AT1027" s="238" t="s">
        <v>194</v>
      </c>
      <c r="AU1027" s="238" t="s">
        <v>85</v>
      </c>
      <c r="AY1027" s="18" t="s">
        <v>192</v>
      </c>
      <c r="BE1027" s="239">
        <f>IF(N1027="základní",J1027,0)</f>
        <v>0</v>
      </c>
      <c r="BF1027" s="239">
        <f>IF(N1027="snížená",J1027,0)</f>
        <v>0</v>
      </c>
      <c r="BG1027" s="239">
        <f>IF(N1027="zákl. přenesená",J1027,0)</f>
        <v>0</v>
      </c>
      <c r="BH1027" s="239">
        <f>IF(N1027="sníž. přenesená",J1027,0)</f>
        <v>0</v>
      </c>
      <c r="BI1027" s="239">
        <f>IF(N1027="nulová",J1027,0)</f>
        <v>0</v>
      </c>
      <c r="BJ1027" s="18" t="s">
        <v>83</v>
      </c>
      <c r="BK1027" s="239">
        <f>ROUND(I1027*H1027,2)</f>
        <v>0</v>
      </c>
      <c r="BL1027" s="18" t="s">
        <v>199</v>
      </c>
      <c r="BM1027" s="238" t="s">
        <v>1102</v>
      </c>
    </row>
    <row r="1028" s="13" customFormat="1">
      <c r="A1028" s="13"/>
      <c r="B1028" s="240"/>
      <c r="C1028" s="241"/>
      <c r="D1028" s="242" t="s">
        <v>201</v>
      </c>
      <c r="E1028" s="243" t="s">
        <v>1</v>
      </c>
      <c r="F1028" s="244" t="s">
        <v>1103</v>
      </c>
      <c r="G1028" s="241"/>
      <c r="H1028" s="245">
        <v>24528</v>
      </c>
      <c r="I1028" s="246"/>
      <c r="J1028" s="241"/>
      <c r="K1028" s="241"/>
      <c r="L1028" s="247"/>
      <c r="M1028" s="248"/>
      <c r="N1028" s="249"/>
      <c r="O1028" s="249"/>
      <c r="P1028" s="249"/>
      <c r="Q1028" s="249"/>
      <c r="R1028" s="249"/>
      <c r="S1028" s="249"/>
      <c r="T1028" s="25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1" t="s">
        <v>201</v>
      </c>
      <c r="AU1028" s="251" t="s">
        <v>85</v>
      </c>
      <c r="AV1028" s="13" t="s">
        <v>85</v>
      </c>
      <c r="AW1028" s="13" t="s">
        <v>32</v>
      </c>
      <c r="AX1028" s="13" t="s">
        <v>83</v>
      </c>
      <c r="AY1028" s="251" t="s">
        <v>192</v>
      </c>
    </row>
    <row r="1029" s="2" customFormat="1" ht="33" customHeight="1">
      <c r="A1029" s="39"/>
      <c r="B1029" s="40"/>
      <c r="C1029" s="227" t="s">
        <v>1104</v>
      </c>
      <c r="D1029" s="227" t="s">
        <v>194</v>
      </c>
      <c r="E1029" s="228" t="s">
        <v>1105</v>
      </c>
      <c r="F1029" s="229" t="s">
        <v>1106</v>
      </c>
      <c r="G1029" s="230" t="s">
        <v>197</v>
      </c>
      <c r="H1029" s="231">
        <v>408.80000000000001</v>
      </c>
      <c r="I1029" s="232"/>
      <c r="J1029" s="233">
        <f>ROUND(I1029*H1029,2)</f>
        <v>0</v>
      </c>
      <c r="K1029" s="229" t="s">
        <v>198</v>
      </c>
      <c r="L1029" s="45"/>
      <c r="M1029" s="234" t="s">
        <v>1</v>
      </c>
      <c r="N1029" s="235" t="s">
        <v>40</v>
      </c>
      <c r="O1029" s="92"/>
      <c r="P1029" s="236">
        <f>O1029*H1029</f>
        <v>0</v>
      </c>
      <c r="Q1029" s="236">
        <v>0</v>
      </c>
      <c r="R1029" s="236">
        <f>Q1029*H1029</f>
        <v>0</v>
      </c>
      <c r="S1029" s="236">
        <v>0</v>
      </c>
      <c r="T1029" s="237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8" t="s">
        <v>199</v>
      </c>
      <c r="AT1029" s="238" t="s">
        <v>194</v>
      </c>
      <c r="AU1029" s="238" t="s">
        <v>85</v>
      </c>
      <c r="AY1029" s="18" t="s">
        <v>192</v>
      </c>
      <c r="BE1029" s="239">
        <f>IF(N1029="základní",J1029,0)</f>
        <v>0</v>
      </c>
      <c r="BF1029" s="239">
        <f>IF(N1029="snížená",J1029,0)</f>
        <v>0</v>
      </c>
      <c r="BG1029" s="239">
        <f>IF(N1029="zákl. přenesená",J1029,0)</f>
        <v>0</v>
      </c>
      <c r="BH1029" s="239">
        <f>IF(N1029="sníž. přenesená",J1029,0)</f>
        <v>0</v>
      </c>
      <c r="BI1029" s="239">
        <f>IF(N1029="nulová",J1029,0)</f>
        <v>0</v>
      </c>
      <c r="BJ1029" s="18" t="s">
        <v>83</v>
      </c>
      <c r="BK1029" s="239">
        <f>ROUND(I1029*H1029,2)</f>
        <v>0</v>
      </c>
      <c r="BL1029" s="18" t="s">
        <v>199</v>
      </c>
      <c r="BM1029" s="238" t="s">
        <v>1107</v>
      </c>
    </row>
    <row r="1030" s="2" customFormat="1" ht="24.15" customHeight="1">
      <c r="A1030" s="39"/>
      <c r="B1030" s="40"/>
      <c r="C1030" s="227" t="s">
        <v>1108</v>
      </c>
      <c r="D1030" s="227" t="s">
        <v>194</v>
      </c>
      <c r="E1030" s="228" t="s">
        <v>1109</v>
      </c>
      <c r="F1030" s="229" t="s">
        <v>1110</v>
      </c>
      <c r="G1030" s="230" t="s">
        <v>197</v>
      </c>
      <c r="H1030" s="231">
        <v>408.80000000000001</v>
      </c>
      <c r="I1030" s="232"/>
      <c r="J1030" s="233">
        <f>ROUND(I1030*H1030,2)</f>
        <v>0</v>
      </c>
      <c r="K1030" s="229" t="s">
        <v>198</v>
      </c>
      <c r="L1030" s="45"/>
      <c r="M1030" s="234" t="s">
        <v>1</v>
      </c>
      <c r="N1030" s="235" t="s">
        <v>40</v>
      </c>
      <c r="O1030" s="92"/>
      <c r="P1030" s="236">
        <f>O1030*H1030</f>
        <v>0</v>
      </c>
      <c r="Q1030" s="236">
        <v>0</v>
      </c>
      <c r="R1030" s="236">
        <f>Q1030*H1030</f>
        <v>0</v>
      </c>
      <c r="S1030" s="236">
        <v>0</v>
      </c>
      <c r="T1030" s="237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8" t="s">
        <v>199</v>
      </c>
      <c r="AT1030" s="238" t="s">
        <v>194</v>
      </c>
      <c r="AU1030" s="238" t="s">
        <v>85</v>
      </c>
      <c r="AY1030" s="18" t="s">
        <v>192</v>
      </c>
      <c r="BE1030" s="239">
        <f>IF(N1030="základní",J1030,0)</f>
        <v>0</v>
      </c>
      <c r="BF1030" s="239">
        <f>IF(N1030="snížená",J1030,0)</f>
        <v>0</v>
      </c>
      <c r="BG1030" s="239">
        <f>IF(N1030="zákl. přenesená",J1030,0)</f>
        <v>0</v>
      </c>
      <c r="BH1030" s="239">
        <f>IF(N1030="sníž. přenesená",J1030,0)</f>
        <v>0</v>
      </c>
      <c r="BI1030" s="239">
        <f>IF(N1030="nulová",J1030,0)</f>
        <v>0</v>
      </c>
      <c r="BJ1030" s="18" t="s">
        <v>83</v>
      </c>
      <c r="BK1030" s="239">
        <f>ROUND(I1030*H1030,2)</f>
        <v>0</v>
      </c>
      <c r="BL1030" s="18" t="s">
        <v>199</v>
      </c>
      <c r="BM1030" s="238" t="s">
        <v>1111</v>
      </c>
    </row>
    <row r="1031" s="16" customFormat="1">
      <c r="A1031" s="16"/>
      <c r="B1031" s="274"/>
      <c r="C1031" s="275"/>
      <c r="D1031" s="242" t="s">
        <v>201</v>
      </c>
      <c r="E1031" s="276" t="s">
        <v>1</v>
      </c>
      <c r="F1031" s="277" t="s">
        <v>902</v>
      </c>
      <c r="G1031" s="275"/>
      <c r="H1031" s="276" t="s">
        <v>1</v>
      </c>
      <c r="I1031" s="278"/>
      <c r="J1031" s="275"/>
      <c r="K1031" s="275"/>
      <c r="L1031" s="279"/>
      <c r="M1031" s="280"/>
      <c r="N1031" s="281"/>
      <c r="O1031" s="281"/>
      <c r="P1031" s="281"/>
      <c r="Q1031" s="281"/>
      <c r="R1031" s="281"/>
      <c r="S1031" s="281"/>
      <c r="T1031" s="282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T1031" s="283" t="s">
        <v>201</v>
      </c>
      <c r="AU1031" s="283" t="s">
        <v>85</v>
      </c>
      <c r="AV1031" s="16" t="s">
        <v>83</v>
      </c>
      <c r="AW1031" s="16" t="s">
        <v>32</v>
      </c>
      <c r="AX1031" s="16" t="s">
        <v>75</v>
      </c>
      <c r="AY1031" s="283" t="s">
        <v>192</v>
      </c>
    </row>
    <row r="1032" s="13" customFormat="1">
      <c r="A1032" s="13"/>
      <c r="B1032" s="240"/>
      <c r="C1032" s="241"/>
      <c r="D1032" s="242" t="s">
        <v>201</v>
      </c>
      <c r="E1032" s="243" t="s">
        <v>1</v>
      </c>
      <c r="F1032" s="244" t="s">
        <v>1095</v>
      </c>
      <c r="G1032" s="241"/>
      <c r="H1032" s="245">
        <v>95.719999999999999</v>
      </c>
      <c r="I1032" s="246"/>
      <c r="J1032" s="241"/>
      <c r="K1032" s="241"/>
      <c r="L1032" s="247"/>
      <c r="M1032" s="248"/>
      <c r="N1032" s="249"/>
      <c r="O1032" s="249"/>
      <c r="P1032" s="249"/>
      <c r="Q1032" s="249"/>
      <c r="R1032" s="249"/>
      <c r="S1032" s="249"/>
      <c r="T1032" s="25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1" t="s">
        <v>201</v>
      </c>
      <c r="AU1032" s="251" t="s">
        <v>85</v>
      </c>
      <c r="AV1032" s="13" t="s">
        <v>85</v>
      </c>
      <c r="AW1032" s="13" t="s">
        <v>32</v>
      </c>
      <c r="AX1032" s="13" t="s">
        <v>75</v>
      </c>
      <c r="AY1032" s="251" t="s">
        <v>192</v>
      </c>
    </row>
    <row r="1033" s="13" customFormat="1">
      <c r="A1033" s="13"/>
      <c r="B1033" s="240"/>
      <c r="C1033" s="241"/>
      <c r="D1033" s="242" t="s">
        <v>201</v>
      </c>
      <c r="E1033" s="243" t="s">
        <v>1</v>
      </c>
      <c r="F1033" s="244" t="s">
        <v>1096</v>
      </c>
      <c r="G1033" s="241"/>
      <c r="H1033" s="245">
        <v>108.83</v>
      </c>
      <c r="I1033" s="246"/>
      <c r="J1033" s="241"/>
      <c r="K1033" s="241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1" t="s">
        <v>201</v>
      </c>
      <c r="AU1033" s="251" t="s">
        <v>85</v>
      </c>
      <c r="AV1033" s="13" t="s">
        <v>85</v>
      </c>
      <c r="AW1033" s="13" t="s">
        <v>32</v>
      </c>
      <c r="AX1033" s="13" t="s">
        <v>75</v>
      </c>
      <c r="AY1033" s="251" t="s">
        <v>192</v>
      </c>
    </row>
    <row r="1034" s="13" customFormat="1">
      <c r="A1034" s="13"/>
      <c r="B1034" s="240"/>
      <c r="C1034" s="241"/>
      <c r="D1034" s="242" t="s">
        <v>201</v>
      </c>
      <c r="E1034" s="243" t="s">
        <v>1</v>
      </c>
      <c r="F1034" s="244" t="s">
        <v>1097</v>
      </c>
      <c r="G1034" s="241"/>
      <c r="H1034" s="245">
        <v>95.510000000000005</v>
      </c>
      <c r="I1034" s="246"/>
      <c r="J1034" s="241"/>
      <c r="K1034" s="241"/>
      <c r="L1034" s="247"/>
      <c r="M1034" s="248"/>
      <c r="N1034" s="249"/>
      <c r="O1034" s="249"/>
      <c r="P1034" s="249"/>
      <c r="Q1034" s="249"/>
      <c r="R1034" s="249"/>
      <c r="S1034" s="249"/>
      <c r="T1034" s="25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1" t="s">
        <v>201</v>
      </c>
      <c r="AU1034" s="251" t="s">
        <v>85</v>
      </c>
      <c r="AV1034" s="13" t="s">
        <v>85</v>
      </c>
      <c r="AW1034" s="13" t="s">
        <v>32</v>
      </c>
      <c r="AX1034" s="13" t="s">
        <v>75</v>
      </c>
      <c r="AY1034" s="251" t="s">
        <v>192</v>
      </c>
    </row>
    <row r="1035" s="13" customFormat="1">
      <c r="A1035" s="13"/>
      <c r="B1035" s="240"/>
      <c r="C1035" s="241"/>
      <c r="D1035" s="242" t="s">
        <v>201</v>
      </c>
      <c r="E1035" s="243" t="s">
        <v>1</v>
      </c>
      <c r="F1035" s="244" t="s">
        <v>1098</v>
      </c>
      <c r="G1035" s="241"/>
      <c r="H1035" s="245">
        <v>108.74</v>
      </c>
      <c r="I1035" s="246"/>
      <c r="J1035" s="241"/>
      <c r="K1035" s="241"/>
      <c r="L1035" s="247"/>
      <c r="M1035" s="248"/>
      <c r="N1035" s="249"/>
      <c r="O1035" s="249"/>
      <c r="P1035" s="249"/>
      <c r="Q1035" s="249"/>
      <c r="R1035" s="249"/>
      <c r="S1035" s="249"/>
      <c r="T1035" s="25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1" t="s">
        <v>201</v>
      </c>
      <c r="AU1035" s="251" t="s">
        <v>85</v>
      </c>
      <c r="AV1035" s="13" t="s">
        <v>85</v>
      </c>
      <c r="AW1035" s="13" t="s">
        <v>32</v>
      </c>
      <c r="AX1035" s="13" t="s">
        <v>75</v>
      </c>
      <c r="AY1035" s="251" t="s">
        <v>192</v>
      </c>
    </row>
    <row r="1036" s="15" customFormat="1">
      <c r="A1036" s="15"/>
      <c r="B1036" s="263"/>
      <c r="C1036" s="264"/>
      <c r="D1036" s="242" t="s">
        <v>201</v>
      </c>
      <c r="E1036" s="265" t="s">
        <v>1</v>
      </c>
      <c r="F1036" s="266" t="s">
        <v>211</v>
      </c>
      <c r="G1036" s="264"/>
      <c r="H1036" s="267">
        <v>408.80000000000001</v>
      </c>
      <c r="I1036" s="268"/>
      <c r="J1036" s="264"/>
      <c r="K1036" s="264"/>
      <c r="L1036" s="269"/>
      <c r="M1036" s="270"/>
      <c r="N1036" s="271"/>
      <c r="O1036" s="271"/>
      <c r="P1036" s="271"/>
      <c r="Q1036" s="271"/>
      <c r="R1036" s="271"/>
      <c r="S1036" s="271"/>
      <c r="T1036" s="272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73" t="s">
        <v>201</v>
      </c>
      <c r="AU1036" s="273" t="s">
        <v>85</v>
      </c>
      <c r="AV1036" s="15" t="s">
        <v>212</v>
      </c>
      <c r="AW1036" s="15" t="s">
        <v>32</v>
      </c>
      <c r="AX1036" s="15" t="s">
        <v>75</v>
      </c>
      <c r="AY1036" s="273" t="s">
        <v>192</v>
      </c>
    </row>
    <row r="1037" s="14" customFormat="1">
      <c r="A1037" s="14"/>
      <c r="B1037" s="252"/>
      <c r="C1037" s="253"/>
      <c r="D1037" s="242" t="s">
        <v>201</v>
      </c>
      <c r="E1037" s="254" t="s">
        <v>1</v>
      </c>
      <c r="F1037" s="255" t="s">
        <v>204</v>
      </c>
      <c r="G1037" s="253"/>
      <c r="H1037" s="256">
        <v>408.80000000000001</v>
      </c>
      <c r="I1037" s="257"/>
      <c r="J1037" s="253"/>
      <c r="K1037" s="253"/>
      <c r="L1037" s="258"/>
      <c r="M1037" s="259"/>
      <c r="N1037" s="260"/>
      <c r="O1037" s="260"/>
      <c r="P1037" s="260"/>
      <c r="Q1037" s="260"/>
      <c r="R1037" s="260"/>
      <c r="S1037" s="260"/>
      <c r="T1037" s="26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2" t="s">
        <v>201</v>
      </c>
      <c r="AU1037" s="262" t="s">
        <v>85</v>
      </c>
      <c r="AV1037" s="14" t="s">
        <v>199</v>
      </c>
      <c r="AW1037" s="14" t="s">
        <v>32</v>
      </c>
      <c r="AX1037" s="14" t="s">
        <v>83</v>
      </c>
      <c r="AY1037" s="262" t="s">
        <v>192</v>
      </c>
    </row>
    <row r="1038" s="2" customFormat="1" ht="24.15" customHeight="1">
      <c r="A1038" s="39"/>
      <c r="B1038" s="40"/>
      <c r="C1038" s="227" t="s">
        <v>1112</v>
      </c>
      <c r="D1038" s="227" t="s">
        <v>194</v>
      </c>
      <c r="E1038" s="228" t="s">
        <v>1113</v>
      </c>
      <c r="F1038" s="229" t="s">
        <v>1114</v>
      </c>
      <c r="G1038" s="230" t="s">
        <v>197</v>
      </c>
      <c r="H1038" s="231">
        <v>2044</v>
      </c>
      <c r="I1038" s="232"/>
      <c r="J1038" s="233">
        <f>ROUND(I1038*H1038,2)</f>
        <v>0</v>
      </c>
      <c r="K1038" s="229" t="s">
        <v>198</v>
      </c>
      <c r="L1038" s="45"/>
      <c r="M1038" s="234" t="s">
        <v>1</v>
      </c>
      <c r="N1038" s="235" t="s">
        <v>40</v>
      </c>
      <c r="O1038" s="92"/>
      <c r="P1038" s="236">
        <f>O1038*H1038</f>
        <v>0</v>
      </c>
      <c r="Q1038" s="236">
        <v>0</v>
      </c>
      <c r="R1038" s="236">
        <f>Q1038*H1038</f>
        <v>0</v>
      </c>
      <c r="S1038" s="236">
        <v>0</v>
      </c>
      <c r="T1038" s="237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8" t="s">
        <v>199</v>
      </c>
      <c r="AT1038" s="238" t="s">
        <v>194</v>
      </c>
      <c r="AU1038" s="238" t="s">
        <v>85</v>
      </c>
      <c r="AY1038" s="18" t="s">
        <v>192</v>
      </c>
      <c r="BE1038" s="239">
        <f>IF(N1038="základní",J1038,0)</f>
        <v>0</v>
      </c>
      <c r="BF1038" s="239">
        <f>IF(N1038="snížená",J1038,0)</f>
        <v>0</v>
      </c>
      <c r="BG1038" s="239">
        <f>IF(N1038="zákl. přenesená",J1038,0)</f>
        <v>0</v>
      </c>
      <c r="BH1038" s="239">
        <f>IF(N1038="sníž. přenesená",J1038,0)</f>
        <v>0</v>
      </c>
      <c r="BI1038" s="239">
        <f>IF(N1038="nulová",J1038,0)</f>
        <v>0</v>
      </c>
      <c r="BJ1038" s="18" t="s">
        <v>83</v>
      </c>
      <c r="BK1038" s="239">
        <f>ROUND(I1038*H1038,2)</f>
        <v>0</v>
      </c>
      <c r="BL1038" s="18" t="s">
        <v>199</v>
      </c>
      <c r="BM1038" s="238" t="s">
        <v>1115</v>
      </c>
    </row>
    <row r="1039" s="13" customFormat="1">
      <c r="A1039" s="13"/>
      <c r="B1039" s="240"/>
      <c r="C1039" s="241"/>
      <c r="D1039" s="242" t="s">
        <v>201</v>
      </c>
      <c r="E1039" s="243" t="s">
        <v>1</v>
      </c>
      <c r="F1039" s="244" t="s">
        <v>1116</v>
      </c>
      <c r="G1039" s="241"/>
      <c r="H1039" s="245">
        <v>2044</v>
      </c>
      <c r="I1039" s="246"/>
      <c r="J1039" s="241"/>
      <c r="K1039" s="241"/>
      <c r="L1039" s="247"/>
      <c r="M1039" s="248"/>
      <c r="N1039" s="249"/>
      <c r="O1039" s="249"/>
      <c r="P1039" s="249"/>
      <c r="Q1039" s="249"/>
      <c r="R1039" s="249"/>
      <c r="S1039" s="249"/>
      <c r="T1039" s="25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1" t="s">
        <v>201</v>
      </c>
      <c r="AU1039" s="251" t="s">
        <v>85</v>
      </c>
      <c r="AV1039" s="13" t="s">
        <v>85</v>
      </c>
      <c r="AW1039" s="13" t="s">
        <v>32</v>
      </c>
      <c r="AX1039" s="13" t="s">
        <v>83</v>
      </c>
      <c r="AY1039" s="251" t="s">
        <v>192</v>
      </c>
    </row>
    <row r="1040" s="2" customFormat="1" ht="16.5" customHeight="1">
      <c r="A1040" s="39"/>
      <c r="B1040" s="40"/>
      <c r="C1040" s="227" t="s">
        <v>1117</v>
      </c>
      <c r="D1040" s="227" t="s">
        <v>194</v>
      </c>
      <c r="E1040" s="228" t="s">
        <v>1118</v>
      </c>
      <c r="F1040" s="229" t="s">
        <v>1119</v>
      </c>
      <c r="G1040" s="230" t="s">
        <v>197</v>
      </c>
      <c r="H1040" s="231">
        <v>408.80000000000001</v>
      </c>
      <c r="I1040" s="232"/>
      <c r="J1040" s="233">
        <f>ROUND(I1040*H1040,2)</f>
        <v>0</v>
      </c>
      <c r="K1040" s="229" t="s">
        <v>198</v>
      </c>
      <c r="L1040" s="45"/>
      <c r="M1040" s="234" t="s">
        <v>1</v>
      </c>
      <c r="N1040" s="235" t="s">
        <v>40</v>
      </c>
      <c r="O1040" s="92"/>
      <c r="P1040" s="236">
        <f>O1040*H1040</f>
        <v>0</v>
      </c>
      <c r="Q1040" s="236">
        <v>0</v>
      </c>
      <c r="R1040" s="236">
        <f>Q1040*H1040</f>
        <v>0</v>
      </c>
      <c r="S1040" s="236">
        <v>0</v>
      </c>
      <c r="T1040" s="237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8" t="s">
        <v>199</v>
      </c>
      <c r="AT1040" s="238" t="s">
        <v>194</v>
      </c>
      <c r="AU1040" s="238" t="s">
        <v>85</v>
      </c>
      <c r="AY1040" s="18" t="s">
        <v>192</v>
      </c>
      <c r="BE1040" s="239">
        <f>IF(N1040="základní",J1040,0)</f>
        <v>0</v>
      </c>
      <c r="BF1040" s="239">
        <f>IF(N1040="snížená",J1040,0)</f>
        <v>0</v>
      </c>
      <c r="BG1040" s="239">
        <f>IF(N1040="zákl. přenesená",J1040,0)</f>
        <v>0</v>
      </c>
      <c r="BH1040" s="239">
        <f>IF(N1040="sníž. přenesená",J1040,0)</f>
        <v>0</v>
      </c>
      <c r="BI1040" s="239">
        <f>IF(N1040="nulová",J1040,0)</f>
        <v>0</v>
      </c>
      <c r="BJ1040" s="18" t="s">
        <v>83</v>
      </c>
      <c r="BK1040" s="239">
        <f>ROUND(I1040*H1040,2)</f>
        <v>0</v>
      </c>
      <c r="BL1040" s="18" t="s">
        <v>199</v>
      </c>
      <c r="BM1040" s="238" t="s">
        <v>1120</v>
      </c>
    </row>
    <row r="1041" s="16" customFormat="1">
      <c r="A1041" s="16"/>
      <c r="B1041" s="274"/>
      <c r="C1041" s="275"/>
      <c r="D1041" s="242" t="s">
        <v>201</v>
      </c>
      <c r="E1041" s="276" t="s">
        <v>1</v>
      </c>
      <c r="F1041" s="277" t="s">
        <v>902</v>
      </c>
      <c r="G1041" s="275"/>
      <c r="H1041" s="276" t="s">
        <v>1</v>
      </c>
      <c r="I1041" s="278"/>
      <c r="J1041" s="275"/>
      <c r="K1041" s="275"/>
      <c r="L1041" s="279"/>
      <c r="M1041" s="280"/>
      <c r="N1041" s="281"/>
      <c r="O1041" s="281"/>
      <c r="P1041" s="281"/>
      <c r="Q1041" s="281"/>
      <c r="R1041" s="281"/>
      <c r="S1041" s="281"/>
      <c r="T1041" s="282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T1041" s="283" t="s">
        <v>201</v>
      </c>
      <c r="AU1041" s="283" t="s">
        <v>85</v>
      </c>
      <c r="AV1041" s="16" t="s">
        <v>83</v>
      </c>
      <c r="AW1041" s="16" t="s">
        <v>32</v>
      </c>
      <c r="AX1041" s="16" t="s">
        <v>75</v>
      </c>
      <c r="AY1041" s="283" t="s">
        <v>192</v>
      </c>
    </row>
    <row r="1042" s="13" customFormat="1">
      <c r="A1042" s="13"/>
      <c r="B1042" s="240"/>
      <c r="C1042" s="241"/>
      <c r="D1042" s="242" t="s">
        <v>201</v>
      </c>
      <c r="E1042" s="243" t="s">
        <v>1</v>
      </c>
      <c r="F1042" s="244" t="s">
        <v>1095</v>
      </c>
      <c r="G1042" s="241"/>
      <c r="H1042" s="245">
        <v>95.719999999999999</v>
      </c>
      <c r="I1042" s="246"/>
      <c r="J1042" s="241"/>
      <c r="K1042" s="241"/>
      <c r="L1042" s="247"/>
      <c r="M1042" s="248"/>
      <c r="N1042" s="249"/>
      <c r="O1042" s="249"/>
      <c r="P1042" s="249"/>
      <c r="Q1042" s="249"/>
      <c r="R1042" s="249"/>
      <c r="S1042" s="249"/>
      <c r="T1042" s="25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1" t="s">
        <v>201</v>
      </c>
      <c r="AU1042" s="251" t="s">
        <v>85</v>
      </c>
      <c r="AV1042" s="13" t="s">
        <v>85</v>
      </c>
      <c r="AW1042" s="13" t="s">
        <v>32</v>
      </c>
      <c r="AX1042" s="13" t="s">
        <v>75</v>
      </c>
      <c r="AY1042" s="251" t="s">
        <v>192</v>
      </c>
    </row>
    <row r="1043" s="13" customFormat="1">
      <c r="A1043" s="13"/>
      <c r="B1043" s="240"/>
      <c r="C1043" s="241"/>
      <c r="D1043" s="242" t="s">
        <v>201</v>
      </c>
      <c r="E1043" s="243" t="s">
        <v>1</v>
      </c>
      <c r="F1043" s="244" t="s">
        <v>1096</v>
      </c>
      <c r="G1043" s="241"/>
      <c r="H1043" s="245">
        <v>108.83</v>
      </c>
      <c r="I1043" s="246"/>
      <c r="J1043" s="241"/>
      <c r="K1043" s="241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1" t="s">
        <v>201</v>
      </c>
      <c r="AU1043" s="251" t="s">
        <v>85</v>
      </c>
      <c r="AV1043" s="13" t="s">
        <v>85</v>
      </c>
      <c r="AW1043" s="13" t="s">
        <v>32</v>
      </c>
      <c r="AX1043" s="13" t="s">
        <v>75</v>
      </c>
      <c r="AY1043" s="251" t="s">
        <v>192</v>
      </c>
    </row>
    <row r="1044" s="13" customFormat="1">
      <c r="A1044" s="13"/>
      <c r="B1044" s="240"/>
      <c r="C1044" s="241"/>
      <c r="D1044" s="242" t="s">
        <v>201</v>
      </c>
      <c r="E1044" s="243" t="s">
        <v>1</v>
      </c>
      <c r="F1044" s="244" t="s">
        <v>1097</v>
      </c>
      <c r="G1044" s="241"/>
      <c r="H1044" s="245">
        <v>95.510000000000005</v>
      </c>
      <c r="I1044" s="246"/>
      <c r="J1044" s="241"/>
      <c r="K1044" s="241"/>
      <c r="L1044" s="247"/>
      <c r="M1044" s="248"/>
      <c r="N1044" s="249"/>
      <c r="O1044" s="249"/>
      <c r="P1044" s="249"/>
      <c r="Q1044" s="249"/>
      <c r="R1044" s="249"/>
      <c r="S1044" s="249"/>
      <c r="T1044" s="25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1" t="s">
        <v>201</v>
      </c>
      <c r="AU1044" s="251" t="s">
        <v>85</v>
      </c>
      <c r="AV1044" s="13" t="s">
        <v>85</v>
      </c>
      <c r="AW1044" s="13" t="s">
        <v>32</v>
      </c>
      <c r="AX1044" s="13" t="s">
        <v>75</v>
      </c>
      <c r="AY1044" s="251" t="s">
        <v>192</v>
      </c>
    </row>
    <row r="1045" s="13" customFormat="1">
      <c r="A1045" s="13"/>
      <c r="B1045" s="240"/>
      <c r="C1045" s="241"/>
      <c r="D1045" s="242" t="s">
        <v>201</v>
      </c>
      <c r="E1045" s="243" t="s">
        <v>1</v>
      </c>
      <c r="F1045" s="244" t="s">
        <v>1098</v>
      </c>
      <c r="G1045" s="241"/>
      <c r="H1045" s="245">
        <v>108.74</v>
      </c>
      <c r="I1045" s="246"/>
      <c r="J1045" s="241"/>
      <c r="K1045" s="241"/>
      <c r="L1045" s="247"/>
      <c r="M1045" s="248"/>
      <c r="N1045" s="249"/>
      <c r="O1045" s="249"/>
      <c r="P1045" s="249"/>
      <c r="Q1045" s="249"/>
      <c r="R1045" s="249"/>
      <c r="S1045" s="249"/>
      <c r="T1045" s="25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1" t="s">
        <v>201</v>
      </c>
      <c r="AU1045" s="251" t="s">
        <v>85</v>
      </c>
      <c r="AV1045" s="13" t="s">
        <v>85</v>
      </c>
      <c r="AW1045" s="13" t="s">
        <v>32</v>
      </c>
      <c r="AX1045" s="13" t="s">
        <v>75</v>
      </c>
      <c r="AY1045" s="251" t="s">
        <v>192</v>
      </c>
    </row>
    <row r="1046" s="15" customFormat="1">
      <c r="A1046" s="15"/>
      <c r="B1046" s="263"/>
      <c r="C1046" s="264"/>
      <c r="D1046" s="242" t="s">
        <v>201</v>
      </c>
      <c r="E1046" s="265" t="s">
        <v>1</v>
      </c>
      <c r="F1046" s="266" t="s">
        <v>211</v>
      </c>
      <c r="G1046" s="264"/>
      <c r="H1046" s="267">
        <v>408.80000000000001</v>
      </c>
      <c r="I1046" s="268"/>
      <c r="J1046" s="264"/>
      <c r="K1046" s="264"/>
      <c r="L1046" s="269"/>
      <c r="M1046" s="270"/>
      <c r="N1046" s="271"/>
      <c r="O1046" s="271"/>
      <c r="P1046" s="271"/>
      <c r="Q1046" s="271"/>
      <c r="R1046" s="271"/>
      <c r="S1046" s="271"/>
      <c r="T1046" s="272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3" t="s">
        <v>201</v>
      </c>
      <c r="AU1046" s="273" t="s">
        <v>85</v>
      </c>
      <c r="AV1046" s="15" t="s">
        <v>212</v>
      </c>
      <c r="AW1046" s="15" t="s">
        <v>32</v>
      </c>
      <c r="AX1046" s="15" t="s">
        <v>75</v>
      </c>
      <c r="AY1046" s="273" t="s">
        <v>192</v>
      </c>
    </row>
    <row r="1047" s="14" customFormat="1">
      <c r="A1047" s="14"/>
      <c r="B1047" s="252"/>
      <c r="C1047" s="253"/>
      <c r="D1047" s="242" t="s">
        <v>201</v>
      </c>
      <c r="E1047" s="254" t="s">
        <v>1</v>
      </c>
      <c r="F1047" s="255" t="s">
        <v>204</v>
      </c>
      <c r="G1047" s="253"/>
      <c r="H1047" s="256">
        <v>408.80000000000001</v>
      </c>
      <c r="I1047" s="257"/>
      <c r="J1047" s="253"/>
      <c r="K1047" s="253"/>
      <c r="L1047" s="258"/>
      <c r="M1047" s="259"/>
      <c r="N1047" s="260"/>
      <c r="O1047" s="260"/>
      <c r="P1047" s="260"/>
      <c r="Q1047" s="260"/>
      <c r="R1047" s="260"/>
      <c r="S1047" s="260"/>
      <c r="T1047" s="26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2" t="s">
        <v>201</v>
      </c>
      <c r="AU1047" s="262" t="s">
        <v>85</v>
      </c>
      <c r="AV1047" s="14" t="s">
        <v>199</v>
      </c>
      <c r="AW1047" s="14" t="s">
        <v>32</v>
      </c>
      <c r="AX1047" s="14" t="s">
        <v>83</v>
      </c>
      <c r="AY1047" s="262" t="s">
        <v>192</v>
      </c>
    </row>
    <row r="1048" s="2" customFormat="1" ht="16.5" customHeight="1">
      <c r="A1048" s="39"/>
      <c r="B1048" s="40"/>
      <c r="C1048" s="227" t="s">
        <v>1121</v>
      </c>
      <c r="D1048" s="227" t="s">
        <v>194</v>
      </c>
      <c r="E1048" s="228" t="s">
        <v>1122</v>
      </c>
      <c r="F1048" s="229" t="s">
        <v>1123</v>
      </c>
      <c r="G1048" s="230" t="s">
        <v>197</v>
      </c>
      <c r="H1048" s="231">
        <v>24528</v>
      </c>
      <c r="I1048" s="232"/>
      <c r="J1048" s="233">
        <f>ROUND(I1048*H1048,2)</f>
        <v>0</v>
      </c>
      <c r="K1048" s="229" t="s">
        <v>198</v>
      </c>
      <c r="L1048" s="45"/>
      <c r="M1048" s="234" t="s">
        <v>1</v>
      </c>
      <c r="N1048" s="235" t="s">
        <v>40</v>
      </c>
      <c r="O1048" s="92"/>
      <c r="P1048" s="236">
        <f>O1048*H1048</f>
        <v>0</v>
      </c>
      <c r="Q1048" s="236">
        <v>0</v>
      </c>
      <c r="R1048" s="236">
        <f>Q1048*H1048</f>
        <v>0</v>
      </c>
      <c r="S1048" s="236">
        <v>0</v>
      </c>
      <c r="T1048" s="237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8" t="s">
        <v>199</v>
      </c>
      <c r="AT1048" s="238" t="s">
        <v>194</v>
      </c>
      <c r="AU1048" s="238" t="s">
        <v>85</v>
      </c>
      <c r="AY1048" s="18" t="s">
        <v>192</v>
      </c>
      <c r="BE1048" s="239">
        <f>IF(N1048="základní",J1048,0)</f>
        <v>0</v>
      </c>
      <c r="BF1048" s="239">
        <f>IF(N1048="snížená",J1048,0)</f>
        <v>0</v>
      </c>
      <c r="BG1048" s="239">
        <f>IF(N1048="zákl. přenesená",J1048,0)</f>
        <v>0</v>
      </c>
      <c r="BH1048" s="239">
        <f>IF(N1048="sníž. přenesená",J1048,0)</f>
        <v>0</v>
      </c>
      <c r="BI1048" s="239">
        <f>IF(N1048="nulová",J1048,0)</f>
        <v>0</v>
      </c>
      <c r="BJ1048" s="18" t="s">
        <v>83</v>
      </c>
      <c r="BK1048" s="239">
        <f>ROUND(I1048*H1048,2)</f>
        <v>0</v>
      </c>
      <c r="BL1048" s="18" t="s">
        <v>199</v>
      </c>
      <c r="BM1048" s="238" t="s">
        <v>1124</v>
      </c>
    </row>
    <row r="1049" s="16" customFormat="1">
      <c r="A1049" s="16"/>
      <c r="B1049" s="274"/>
      <c r="C1049" s="275"/>
      <c r="D1049" s="242" t="s">
        <v>201</v>
      </c>
      <c r="E1049" s="276" t="s">
        <v>1</v>
      </c>
      <c r="F1049" s="277" t="s">
        <v>902</v>
      </c>
      <c r="G1049" s="275"/>
      <c r="H1049" s="276" t="s">
        <v>1</v>
      </c>
      <c r="I1049" s="278"/>
      <c r="J1049" s="275"/>
      <c r="K1049" s="275"/>
      <c r="L1049" s="279"/>
      <c r="M1049" s="280"/>
      <c r="N1049" s="281"/>
      <c r="O1049" s="281"/>
      <c r="P1049" s="281"/>
      <c r="Q1049" s="281"/>
      <c r="R1049" s="281"/>
      <c r="S1049" s="281"/>
      <c r="T1049" s="282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83" t="s">
        <v>201</v>
      </c>
      <c r="AU1049" s="283" t="s">
        <v>85</v>
      </c>
      <c r="AV1049" s="16" t="s">
        <v>83</v>
      </c>
      <c r="AW1049" s="16" t="s">
        <v>32</v>
      </c>
      <c r="AX1049" s="16" t="s">
        <v>75</v>
      </c>
      <c r="AY1049" s="283" t="s">
        <v>192</v>
      </c>
    </row>
    <row r="1050" s="13" customFormat="1">
      <c r="A1050" s="13"/>
      <c r="B1050" s="240"/>
      <c r="C1050" s="241"/>
      <c r="D1050" s="242" t="s">
        <v>201</v>
      </c>
      <c r="E1050" s="243" t="s">
        <v>1</v>
      </c>
      <c r="F1050" s="244" t="s">
        <v>1095</v>
      </c>
      <c r="G1050" s="241"/>
      <c r="H1050" s="245">
        <v>95.719999999999999</v>
      </c>
      <c r="I1050" s="246"/>
      <c r="J1050" s="241"/>
      <c r="K1050" s="241"/>
      <c r="L1050" s="247"/>
      <c r="M1050" s="248"/>
      <c r="N1050" s="249"/>
      <c r="O1050" s="249"/>
      <c r="P1050" s="249"/>
      <c r="Q1050" s="249"/>
      <c r="R1050" s="249"/>
      <c r="S1050" s="249"/>
      <c r="T1050" s="25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1" t="s">
        <v>201</v>
      </c>
      <c r="AU1050" s="251" t="s">
        <v>85</v>
      </c>
      <c r="AV1050" s="13" t="s">
        <v>85</v>
      </c>
      <c r="AW1050" s="13" t="s">
        <v>32</v>
      </c>
      <c r="AX1050" s="13" t="s">
        <v>75</v>
      </c>
      <c r="AY1050" s="251" t="s">
        <v>192</v>
      </c>
    </row>
    <row r="1051" s="13" customFormat="1">
      <c r="A1051" s="13"/>
      <c r="B1051" s="240"/>
      <c r="C1051" s="241"/>
      <c r="D1051" s="242" t="s">
        <v>201</v>
      </c>
      <c r="E1051" s="243" t="s">
        <v>1</v>
      </c>
      <c r="F1051" s="244" t="s">
        <v>1096</v>
      </c>
      <c r="G1051" s="241"/>
      <c r="H1051" s="245">
        <v>108.83</v>
      </c>
      <c r="I1051" s="246"/>
      <c r="J1051" s="241"/>
      <c r="K1051" s="241"/>
      <c r="L1051" s="247"/>
      <c r="M1051" s="248"/>
      <c r="N1051" s="249"/>
      <c r="O1051" s="249"/>
      <c r="P1051" s="249"/>
      <c r="Q1051" s="249"/>
      <c r="R1051" s="249"/>
      <c r="S1051" s="249"/>
      <c r="T1051" s="25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1" t="s">
        <v>201</v>
      </c>
      <c r="AU1051" s="251" t="s">
        <v>85</v>
      </c>
      <c r="AV1051" s="13" t="s">
        <v>85</v>
      </c>
      <c r="AW1051" s="13" t="s">
        <v>32</v>
      </c>
      <c r="AX1051" s="13" t="s">
        <v>75</v>
      </c>
      <c r="AY1051" s="251" t="s">
        <v>192</v>
      </c>
    </row>
    <row r="1052" s="13" customFormat="1">
      <c r="A1052" s="13"/>
      <c r="B1052" s="240"/>
      <c r="C1052" s="241"/>
      <c r="D1052" s="242" t="s">
        <v>201</v>
      </c>
      <c r="E1052" s="243" t="s">
        <v>1</v>
      </c>
      <c r="F1052" s="244" t="s">
        <v>1097</v>
      </c>
      <c r="G1052" s="241"/>
      <c r="H1052" s="245">
        <v>95.510000000000005</v>
      </c>
      <c r="I1052" s="246"/>
      <c r="J1052" s="241"/>
      <c r="K1052" s="241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1" t="s">
        <v>201</v>
      </c>
      <c r="AU1052" s="251" t="s">
        <v>85</v>
      </c>
      <c r="AV1052" s="13" t="s">
        <v>85</v>
      </c>
      <c r="AW1052" s="13" t="s">
        <v>32</v>
      </c>
      <c r="AX1052" s="13" t="s">
        <v>75</v>
      </c>
      <c r="AY1052" s="251" t="s">
        <v>192</v>
      </c>
    </row>
    <row r="1053" s="13" customFormat="1">
      <c r="A1053" s="13"/>
      <c r="B1053" s="240"/>
      <c r="C1053" s="241"/>
      <c r="D1053" s="242" t="s">
        <v>201</v>
      </c>
      <c r="E1053" s="243" t="s">
        <v>1</v>
      </c>
      <c r="F1053" s="244" t="s">
        <v>1098</v>
      </c>
      <c r="G1053" s="241"/>
      <c r="H1053" s="245">
        <v>108.74</v>
      </c>
      <c r="I1053" s="246"/>
      <c r="J1053" s="241"/>
      <c r="K1053" s="241"/>
      <c r="L1053" s="247"/>
      <c r="M1053" s="248"/>
      <c r="N1053" s="249"/>
      <c r="O1053" s="249"/>
      <c r="P1053" s="249"/>
      <c r="Q1053" s="249"/>
      <c r="R1053" s="249"/>
      <c r="S1053" s="249"/>
      <c r="T1053" s="25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1" t="s">
        <v>201</v>
      </c>
      <c r="AU1053" s="251" t="s">
        <v>85</v>
      </c>
      <c r="AV1053" s="13" t="s">
        <v>85</v>
      </c>
      <c r="AW1053" s="13" t="s">
        <v>32</v>
      </c>
      <c r="AX1053" s="13" t="s">
        <v>75</v>
      </c>
      <c r="AY1053" s="251" t="s">
        <v>192</v>
      </c>
    </row>
    <row r="1054" s="15" customFormat="1">
      <c r="A1054" s="15"/>
      <c r="B1054" s="263"/>
      <c r="C1054" s="264"/>
      <c r="D1054" s="242" t="s">
        <v>201</v>
      </c>
      <c r="E1054" s="265" t="s">
        <v>1</v>
      </c>
      <c r="F1054" s="266" t="s">
        <v>211</v>
      </c>
      <c r="G1054" s="264"/>
      <c r="H1054" s="267">
        <v>408.80000000000001</v>
      </c>
      <c r="I1054" s="268"/>
      <c r="J1054" s="264"/>
      <c r="K1054" s="264"/>
      <c r="L1054" s="269"/>
      <c r="M1054" s="270"/>
      <c r="N1054" s="271"/>
      <c r="O1054" s="271"/>
      <c r="P1054" s="271"/>
      <c r="Q1054" s="271"/>
      <c r="R1054" s="271"/>
      <c r="S1054" s="271"/>
      <c r="T1054" s="272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73" t="s">
        <v>201</v>
      </c>
      <c r="AU1054" s="273" t="s">
        <v>85</v>
      </c>
      <c r="AV1054" s="15" t="s">
        <v>212</v>
      </c>
      <c r="AW1054" s="15" t="s">
        <v>32</v>
      </c>
      <c r="AX1054" s="15" t="s">
        <v>75</v>
      </c>
      <c r="AY1054" s="273" t="s">
        <v>192</v>
      </c>
    </row>
    <row r="1055" s="14" customFormat="1">
      <c r="A1055" s="14"/>
      <c r="B1055" s="252"/>
      <c r="C1055" s="253"/>
      <c r="D1055" s="242" t="s">
        <v>201</v>
      </c>
      <c r="E1055" s="254" t="s">
        <v>1</v>
      </c>
      <c r="F1055" s="255" t="s">
        <v>204</v>
      </c>
      <c r="G1055" s="253"/>
      <c r="H1055" s="256">
        <v>408.80000000000001</v>
      </c>
      <c r="I1055" s="257"/>
      <c r="J1055" s="253"/>
      <c r="K1055" s="253"/>
      <c r="L1055" s="258"/>
      <c r="M1055" s="259"/>
      <c r="N1055" s="260"/>
      <c r="O1055" s="260"/>
      <c r="P1055" s="260"/>
      <c r="Q1055" s="260"/>
      <c r="R1055" s="260"/>
      <c r="S1055" s="260"/>
      <c r="T1055" s="26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2" t="s">
        <v>201</v>
      </c>
      <c r="AU1055" s="262" t="s">
        <v>85</v>
      </c>
      <c r="AV1055" s="14" t="s">
        <v>199</v>
      </c>
      <c r="AW1055" s="14" t="s">
        <v>32</v>
      </c>
      <c r="AX1055" s="14" t="s">
        <v>75</v>
      </c>
      <c r="AY1055" s="262" t="s">
        <v>192</v>
      </c>
    </row>
    <row r="1056" s="13" customFormat="1">
      <c r="A1056" s="13"/>
      <c r="B1056" s="240"/>
      <c r="C1056" s="241"/>
      <c r="D1056" s="242" t="s">
        <v>201</v>
      </c>
      <c r="E1056" s="243" t="s">
        <v>1</v>
      </c>
      <c r="F1056" s="244" t="s">
        <v>1103</v>
      </c>
      <c r="G1056" s="241"/>
      <c r="H1056" s="245">
        <v>24528</v>
      </c>
      <c r="I1056" s="246"/>
      <c r="J1056" s="241"/>
      <c r="K1056" s="241"/>
      <c r="L1056" s="247"/>
      <c r="M1056" s="248"/>
      <c r="N1056" s="249"/>
      <c r="O1056" s="249"/>
      <c r="P1056" s="249"/>
      <c r="Q1056" s="249"/>
      <c r="R1056" s="249"/>
      <c r="S1056" s="249"/>
      <c r="T1056" s="25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1" t="s">
        <v>201</v>
      </c>
      <c r="AU1056" s="251" t="s">
        <v>85</v>
      </c>
      <c r="AV1056" s="13" t="s">
        <v>85</v>
      </c>
      <c r="AW1056" s="13" t="s">
        <v>32</v>
      </c>
      <c r="AX1056" s="13" t="s">
        <v>83</v>
      </c>
      <c r="AY1056" s="251" t="s">
        <v>192</v>
      </c>
    </row>
    <row r="1057" s="2" customFormat="1" ht="21.75" customHeight="1">
      <c r="A1057" s="39"/>
      <c r="B1057" s="40"/>
      <c r="C1057" s="227" t="s">
        <v>1125</v>
      </c>
      <c r="D1057" s="227" t="s">
        <v>194</v>
      </c>
      <c r="E1057" s="228" t="s">
        <v>1126</v>
      </c>
      <c r="F1057" s="229" t="s">
        <v>1127</v>
      </c>
      <c r="G1057" s="230" t="s">
        <v>197</v>
      </c>
      <c r="H1057" s="231">
        <v>408.80000000000001</v>
      </c>
      <c r="I1057" s="232"/>
      <c r="J1057" s="233">
        <f>ROUND(I1057*H1057,2)</f>
        <v>0</v>
      </c>
      <c r="K1057" s="229" t="s">
        <v>198</v>
      </c>
      <c r="L1057" s="45"/>
      <c r="M1057" s="234" t="s">
        <v>1</v>
      </c>
      <c r="N1057" s="235" t="s">
        <v>40</v>
      </c>
      <c r="O1057" s="92"/>
      <c r="P1057" s="236">
        <f>O1057*H1057</f>
        <v>0</v>
      </c>
      <c r="Q1057" s="236">
        <v>0</v>
      </c>
      <c r="R1057" s="236">
        <f>Q1057*H1057</f>
        <v>0</v>
      </c>
      <c r="S1057" s="236">
        <v>0</v>
      </c>
      <c r="T1057" s="237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8" t="s">
        <v>199</v>
      </c>
      <c r="AT1057" s="238" t="s">
        <v>194</v>
      </c>
      <c r="AU1057" s="238" t="s">
        <v>85</v>
      </c>
      <c r="AY1057" s="18" t="s">
        <v>192</v>
      </c>
      <c r="BE1057" s="239">
        <f>IF(N1057="základní",J1057,0)</f>
        <v>0</v>
      </c>
      <c r="BF1057" s="239">
        <f>IF(N1057="snížená",J1057,0)</f>
        <v>0</v>
      </c>
      <c r="BG1057" s="239">
        <f>IF(N1057="zákl. přenesená",J1057,0)</f>
        <v>0</v>
      </c>
      <c r="BH1057" s="239">
        <f>IF(N1057="sníž. přenesená",J1057,0)</f>
        <v>0</v>
      </c>
      <c r="BI1057" s="239">
        <f>IF(N1057="nulová",J1057,0)</f>
        <v>0</v>
      </c>
      <c r="BJ1057" s="18" t="s">
        <v>83</v>
      </c>
      <c r="BK1057" s="239">
        <f>ROUND(I1057*H1057,2)</f>
        <v>0</v>
      </c>
      <c r="BL1057" s="18" t="s">
        <v>199</v>
      </c>
      <c r="BM1057" s="238" t="s">
        <v>1128</v>
      </c>
    </row>
    <row r="1058" s="16" customFormat="1">
      <c r="A1058" s="16"/>
      <c r="B1058" s="274"/>
      <c r="C1058" s="275"/>
      <c r="D1058" s="242" t="s">
        <v>201</v>
      </c>
      <c r="E1058" s="276" t="s">
        <v>1</v>
      </c>
      <c r="F1058" s="277" t="s">
        <v>902</v>
      </c>
      <c r="G1058" s="275"/>
      <c r="H1058" s="276" t="s">
        <v>1</v>
      </c>
      <c r="I1058" s="278"/>
      <c r="J1058" s="275"/>
      <c r="K1058" s="275"/>
      <c r="L1058" s="279"/>
      <c r="M1058" s="280"/>
      <c r="N1058" s="281"/>
      <c r="O1058" s="281"/>
      <c r="P1058" s="281"/>
      <c r="Q1058" s="281"/>
      <c r="R1058" s="281"/>
      <c r="S1058" s="281"/>
      <c r="T1058" s="282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83" t="s">
        <v>201</v>
      </c>
      <c r="AU1058" s="283" t="s">
        <v>85</v>
      </c>
      <c r="AV1058" s="16" t="s">
        <v>83</v>
      </c>
      <c r="AW1058" s="16" t="s">
        <v>32</v>
      </c>
      <c r="AX1058" s="16" t="s">
        <v>75</v>
      </c>
      <c r="AY1058" s="283" t="s">
        <v>192</v>
      </c>
    </row>
    <row r="1059" s="13" customFormat="1">
      <c r="A1059" s="13"/>
      <c r="B1059" s="240"/>
      <c r="C1059" s="241"/>
      <c r="D1059" s="242" t="s">
        <v>201</v>
      </c>
      <c r="E1059" s="243" t="s">
        <v>1</v>
      </c>
      <c r="F1059" s="244" t="s">
        <v>1095</v>
      </c>
      <c r="G1059" s="241"/>
      <c r="H1059" s="245">
        <v>95.719999999999999</v>
      </c>
      <c r="I1059" s="246"/>
      <c r="J1059" s="241"/>
      <c r="K1059" s="241"/>
      <c r="L1059" s="247"/>
      <c r="M1059" s="248"/>
      <c r="N1059" s="249"/>
      <c r="O1059" s="249"/>
      <c r="P1059" s="249"/>
      <c r="Q1059" s="249"/>
      <c r="R1059" s="249"/>
      <c r="S1059" s="249"/>
      <c r="T1059" s="25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1" t="s">
        <v>201</v>
      </c>
      <c r="AU1059" s="251" t="s">
        <v>85</v>
      </c>
      <c r="AV1059" s="13" t="s">
        <v>85</v>
      </c>
      <c r="AW1059" s="13" t="s">
        <v>32</v>
      </c>
      <c r="AX1059" s="13" t="s">
        <v>75</v>
      </c>
      <c r="AY1059" s="251" t="s">
        <v>192</v>
      </c>
    </row>
    <row r="1060" s="13" customFormat="1">
      <c r="A1060" s="13"/>
      <c r="B1060" s="240"/>
      <c r="C1060" s="241"/>
      <c r="D1060" s="242" t="s">
        <v>201</v>
      </c>
      <c r="E1060" s="243" t="s">
        <v>1</v>
      </c>
      <c r="F1060" s="244" t="s">
        <v>1096</v>
      </c>
      <c r="G1060" s="241"/>
      <c r="H1060" s="245">
        <v>108.83</v>
      </c>
      <c r="I1060" s="246"/>
      <c r="J1060" s="241"/>
      <c r="K1060" s="241"/>
      <c r="L1060" s="247"/>
      <c r="M1060" s="248"/>
      <c r="N1060" s="249"/>
      <c r="O1060" s="249"/>
      <c r="P1060" s="249"/>
      <c r="Q1060" s="249"/>
      <c r="R1060" s="249"/>
      <c r="S1060" s="249"/>
      <c r="T1060" s="25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1" t="s">
        <v>201</v>
      </c>
      <c r="AU1060" s="251" t="s">
        <v>85</v>
      </c>
      <c r="AV1060" s="13" t="s">
        <v>85</v>
      </c>
      <c r="AW1060" s="13" t="s">
        <v>32</v>
      </c>
      <c r="AX1060" s="13" t="s">
        <v>75</v>
      </c>
      <c r="AY1060" s="251" t="s">
        <v>192</v>
      </c>
    </row>
    <row r="1061" s="13" customFormat="1">
      <c r="A1061" s="13"/>
      <c r="B1061" s="240"/>
      <c r="C1061" s="241"/>
      <c r="D1061" s="242" t="s">
        <v>201</v>
      </c>
      <c r="E1061" s="243" t="s">
        <v>1</v>
      </c>
      <c r="F1061" s="244" t="s">
        <v>1097</v>
      </c>
      <c r="G1061" s="241"/>
      <c r="H1061" s="245">
        <v>95.510000000000005</v>
      </c>
      <c r="I1061" s="246"/>
      <c r="J1061" s="241"/>
      <c r="K1061" s="241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1" t="s">
        <v>201</v>
      </c>
      <c r="AU1061" s="251" t="s">
        <v>85</v>
      </c>
      <c r="AV1061" s="13" t="s">
        <v>85</v>
      </c>
      <c r="AW1061" s="13" t="s">
        <v>32</v>
      </c>
      <c r="AX1061" s="13" t="s">
        <v>75</v>
      </c>
      <c r="AY1061" s="251" t="s">
        <v>192</v>
      </c>
    </row>
    <row r="1062" s="13" customFormat="1">
      <c r="A1062" s="13"/>
      <c r="B1062" s="240"/>
      <c r="C1062" s="241"/>
      <c r="D1062" s="242" t="s">
        <v>201</v>
      </c>
      <c r="E1062" s="243" t="s">
        <v>1</v>
      </c>
      <c r="F1062" s="244" t="s">
        <v>1098</v>
      </c>
      <c r="G1062" s="241"/>
      <c r="H1062" s="245">
        <v>108.74</v>
      </c>
      <c r="I1062" s="246"/>
      <c r="J1062" s="241"/>
      <c r="K1062" s="241"/>
      <c r="L1062" s="247"/>
      <c r="M1062" s="248"/>
      <c r="N1062" s="249"/>
      <c r="O1062" s="249"/>
      <c r="P1062" s="249"/>
      <c r="Q1062" s="249"/>
      <c r="R1062" s="249"/>
      <c r="S1062" s="249"/>
      <c r="T1062" s="25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1" t="s">
        <v>201</v>
      </c>
      <c r="AU1062" s="251" t="s">
        <v>85</v>
      </c>
      <c r="AV1062" s="13" t="s">
        <v>85</v>
      </c>
      <c r="AW1062" s="13" t="s">
        <v>32</v>
      </c>
      <c r="AX1062" s="13" t="s">
        <v>75</v>
      </c>
      <c r="AY1062" s="251" t="s">
        <v>192</v>
      </c>
    </row>
    <row r="1063" s="15" customFormat="1">
      <c r="A1063" s="15"/>
      <c r="B1063" s="263"/>
      <c r="C1063" s="264"/>
      <c r="D1063" s="242" t="s">
        <v>201</v>
      </c>
      <c r="E1063" s="265" t="s">
        <v>1</v>
      </c>
      <c r="F1063" s="266" t="s">
        <v>211</v>
      </c>
      <c r="G1063" s="264"/>
      <c r="H1063" s="267">
        <v>408.80000000000001</v>
      </c>
      <c r="I1063" s="268"/>
      <c r="J1063" s="264"/>
      <c r="K1063" s="264"/>
      <c r="L1063" s="269"/>
      <c r="M1063" s="270"/>
      <c r="N1063" s="271"/>
      <c r="O1063" s="271"/>
      <c r="P1063" s="271"/>
      <c r="Q1063" s="271"/>
      <c r="R1063" s="271"/>
      <c r="S1063" s="271"/>
      <c r="T1063" s="272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73" t="s">
        <v>201</v>
      </c>
      <c r="AU1063" s="273" t="s">
        <v>85</v>
      </c>
      <c r="AV1063" s="15" t="s">
        <v>212</v>
      </c>
      <c r="AW1063" s="15" t="s">
        <v>32</v>
      </c>
      <c r="AX1063" s="15" t="s">
        <v>75</v>
      </c>
      <c r="AY1063" s="273" t="s">
        <v>192</v>
      </c>
    </row>
    <row r="1064" s="14" customFormat="1">
      <c r="A1064" s="14"/>
      <c r="B1064" s="252"/>
      <c r="C1064" s="253"/>
      <c r="D1064" s="242" t="s">
        <v>201</v>
      </c>
      <c r="E1064" s="254" t="s">
        <v>1</v>
      </c>
      <c r="F1064" s="255" t="s">
        <v>204</v>
      </c>
      <c r="G1064" s="253"/>
      <c r="H1064" s="256">
        <v>408.80000000000001</v>
      </c>
      <c r="I1064" s="257"/>
      <c r="J1064" s="253"/>
      <c r="K1064" s="253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2" t="s">
        <v>201</v>
      </c>
      <c r="AU1064" s="262" t="s">
        <v>85</v>
      </c>
      <c r="AV1064" s="14" t="s">
        <v>199</v>
      </c>
      <c r="AW1064" s="14" t="s">
        <v>32</v>
      </c>
      <c r="AX1064" s="14" t="s">
        <v>83</v>
      </c>
      <c r="AY1064" s="262" t="s">
        <v>192</v>
      </c>
    </row>
    <row r="1065" s="2" customFormat="1" ht="37.8" customHeight="1">
      <c r="A1065" s="39"/>
      <c r="B1065" s="40"/>
      <c r="C1065" s="227" t="s">
        <v>1129</v>
      </c>
      <c r="D1065" s="227" t="s">
        <v>194</v>
      </c>
      <c r="E1065" s="228" t="s">
        <v>1130</v>
      </c>
      <c r="F1065" s="229" t="s">
        <v>1131</v>
      </c>
      <c r="G1065" s="230" t="s">
        <v>197</v>
      </c>
      <c r="H1065" s="231">
        <v>268.99000000000001</v>
      </c>
      <c r="I1065" s="232"/>
      <c r="J1065" s="233">
        <f>ROUND(I1065*H1065,2)</f>
        <v>0</v>
      </c>
      <c r="K1065" s="229" t="s">
        <v>198</v>
      </c>
      <c r="L1065" s="45"/>
      <c r="M1065" s="234" t="s">
        <v>1</v>
      </c>
      <c r="N1065" s="235" t="s">
        <v>40</v>
      </c>
      <c r="O1065" s="92"/>
      <c r="P1065" s="236">
        <f>O1065*H1065</f>
        <v>0</v>
      </c>
      <c r="Q1065" s="236">
        <v>0.00021000000000000001</v>
      </c>
      <c r="R1065" s="236">
        <f>Q1065*H1065</f>
        <v>0.056487900000000008</v>
      </c>
      <c r="S1065" s="236">
        <v>0</v>
      </c>
      <c r="T1065" s="237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8" t="s">
        <v>199</v>
      </c>
      <c r="AT1065" s="238" t="s">
        <v>194</v>
      </c>
      <c r="AU1065" s="238" t="s">
        <v>85</v>
      </c>
      <c r="AY1065" s="18" t="s">
        <v>192</v>
      </c>
      <c r="BE1065" s="239">
        <f>IF(N1065="základní",J1065,0)</f>
        <v>0</v>
      </c>
      <c r="BF1065" s="239">
        <f>IF(N1065="snížená",J1065,0)</f>
        <v>0</v>
      </c>
      <c r="BG1065" s="239">
        <f>IF(N1065="zákl. přenesená",J1065,0)</f>
        <v>0</v>
      </c>
      <c r="BH1065" s="239">
        <f>IF(N1065="sníž. přenesená",J1065,0)</f>
        <v>0</v>
      </c>
      <c r="BI1065" s="239">
        <f>IF(N1065="nulová",J1065,0)</f>
        <v>0</v>
      </c>
      <c r="BJ1065" s="18" t="s">
        <v>83</v>
      </c>
      <c r="BK1065" s="239">
        <f>ROUND(I1065*H1065,2)</f>
        <v>0</v>
      </c>
      <c r="BL1065" s="18" t="s">
        <v>199</v>
      </c>
      <c r="BM1065" s="238" t="s">
        <v>1132</v>
      </c>
    </row>
    <row r="1066" s="13" customFormat="1">
      <c r="A1066" s="13"/>
      <c r="B1066" s="240"/>
      <c r="C1066" s="241"/>
      <c r="D1066" s="242" t="s">
        <v>201</v>
      </c>
      <c r="E1066" s="243" t="s">
        <v>1</v>
      </c>
      <c r="F1066" s="244" t="s">
        <v>1133</v>
      </c>
      <c r="G1066" s="241"/>
      <c r="H1066" s="245">
        <v>268.99000000000001</v>
      </c>
      <c r="I1066" s="246"/>
      <c r="J1066" s="241"/>
      <c r="K1066" s="241"/>
      <c r="L1066" s="247"/>
      <c r="M1066" s="248"/>
      <c r="N1066" s="249"/>
      <c r="O1066" s="249"/>
      <c r="P1066" s="249"/>
      <c r="Q1066" s="249"/>
      <c r="R1066" s="249"/>
      <c r="S1066" s="249"/>
      <c r="T1066" s="25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1" t="s">
        <v>201</v>
      </c>
      <c r="AU1066" s="251" t="s">
        <v>85</v>
      </c>
      <c r="AV1066" s="13" t="s">
        <v>85</v>
      </c>
      <c r="AW1066" s="13" t="s">
        <v>32</v>
      </c>
      <c r="AX1066" s="13" t="s">
        <v>83</v>
      </c>
      <c r="AY1066" s="251" t="s">
        <v>192</v>
      </c>
    </row>
    <row r="1067" s="2" customFormat="1" ht="24.15" customHeight="1">
      <c r="A1067" s="39"/>
      <c r="B1067" s="40"/>
      <c r="C1067" s="227" t="s">
        <v>1134</v>
      </c>
      <c r="D1067" s="227" t="s">
        <v>194</v>
      </c>
      <c r="E1067" s="228" t="s">
        <v>1135</v>
      </c>
      <c r="F1067" s="229" t="s">
        <v>1136</v>
      </c>
      <c r="G1067" s="230" t="s">
        <v>197</v>
      </c>
      <c r="H1067" s="231">
        <v>268.99000000000001</v>
      </c>
      <c r="I1067" s="232"/>
      <c r="J1067" s="233">
        <f>ROUND(I1067*H1067,2)</f>
        <v>0</v>
      </c>
      <c r="K1067" s="229" t="s">
        <v>198</v>
      </c>
      <c r="L1067" s="45"/>
      <c r="M1067" s="234" t="s">
        <v>1</v>
      </c>
      <c r="N1067" s="235" t="s">
        <v>40</v>
      </c>
      <c r="O1067" s="92"/>
      <c r="P1067" s="236">
        <f>O1067*H1067</f>
        <v>0</v>
      </c>
      <c r="Q1067" s="236">
        <v>4.0000000000000003E-05</v>
      </c>
      <c r="R1067" s="236">
        <f>Q1067*H1067</f>
        <v>0.010759600000000001</v>
      </c>
      <c r="S1067" s="236">
        <v>0</v>
      </c>
      <c r="T1067" s="237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8" t="s">
        <v>199</v>
      </c>
      <c r="AT1067" s="238" t="s">
        <v>194</v>
      </c>
      <c r="AU1067" s="238" t="s">
        <v>85</v>
      </c>
      <c r="AY1067" s="18" t="s">
        <v>192</v>
      </c>
      <c r="BE1067" s="239">
        <f>IF(N1067="základní",J1067,0)</f>
        <v>0</v>
      </c>
      <c r="BF1067" s="239">
        <f>IF(N1067="snížená",J1067,0)</f>
        <v>0</v>
      </c>
      <c r="BG1067" s="239">
        <f>IF(N1067="zákl. přenesená",J1067,0)</f>
        <v>0</v>
      </c>
      <c r="BH1067" s="239">
        <f>IF(N1067="sníž. přenesená",J1067,0)</f>
        <v>0</v>
      </c>
      <c r="BI1067" s="239">
        <f>IF(N1067="nulová",J1067,0)</f>
        <v>0</v>
      </c>
      <c r="BJ1067" s="18" t="s">
        <v>83</v>
      </c>
      <c r="BK1067" s="239">
        <f>ROUND(I1067*H1067,2)</f>
        <v>0</v>
      </c>
      <c r="BL1067" s="18" t="s">
        <v>199</v>
      </c>
      <c r="BM1067" s="238" t="s">
        <v>1137</v>
      </c>
    </row>
    <row r="1068" s="13" customFormat="1">
      <c r="A1068" s="13"/>
      <c r="B1068" s="240"/>
      <c r="C1068" s="241"/>
      <c r="D1068" s="242" t="s">
        <v>201</v>
      </c>
      <c r="E1068" s="243" t="s">
        <v>1</v>
      </c>
      <c r="F1068" s="244" t="s">
        <v>1138</v>
      </c>
      <c r="G1068" s="241"/>
      <c r="H1068" s="245">
        <v>268.99000000000001</v>
      </c>
      <c r="I1068" s="246"/>
      <c r="J1068" s="241"/>
      <c r="K1068" s="241"/>
      <c r="L1068" s="247"/>
      <c r="M1068" s="248"/>
      <c r="N1068" s="249"/>
      <c r="O1068" s="249"/>
      <c r="P1068" s="249"/>
      <c r="Q1068" s="249"/>
      <c r="R1068" s="249"/>
      <c r="S1068" s="249"/>
      <c r="T1068" s="25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1" t="s">
        <v>201</v>
      </c>
      <c r="AU1068" s="251" t="s">
        <v>85</v>
      </c>
      <c r="AV1068" s="13" t="s">
        <v>85</v>
      </c>
      <c r="AW1068" s="13" t="s">
        <v>32</v>
      </c>
      <c r="AX1068" s="13" t="s">
        <v>83</v>
      </c>
      <c r="AY1068" s="251" t="s">
        <v>192</v>
      </c>
    </row>
    <row r="1069" s="2" customFormat="1" ht="16.5" customHeight="1">
      <c r="A1069" s="39"/>
      <c r="B1069" s="40"/>
      <c r="C1069" s="227" t="s">
        <v>1139</v>
      </c>
      <c r="D1069" s="227" t="s">
        <v>194</v>
      </c>
      <c r="E1069" s="228" t="s">
        <v>1140</v>
      </c>
      <c r="F1069" s="229" t="s">
        <v>1141</v>
      </c>
      <c r="G1069" s="230" t="s">
        <v>300</v>
      </c>
      <c r="H1069" s="231">
        <v>4</v>
      </c>
      <c r="I1069" s="232"/>
      <c r="J1069" s="233">
        <f>ROUND(I1069*H1069,2)</f>
        <v>0</v>
      </c>
      <c r="K1069" s="229" t="s">
        <v>198</v>
      </c>
      <c r="L1069" s="45"/>
      <c r="M1069" s="234" t="s">
        <v>1</v>
      </c>
      <c r="N1069" s="235" t="s">
        <v>40</v>
      </c>
      <c r="O1069" s="92"/>
      <c r="P1069" s="236">
        <f>O1069*H1069</f>
        <v>0</v>
      </c>
      <c r="Q1069" s="236">
        <v>0.00011</v>
      </c>
      <c r="R1069" s="236">
        <f>Q1069*H1069</f>
        <v>0.00044000000000000002</v>
      </c>
      <c r="S1069" s="236">
        <v>0</v>
      </c>
      <c r="T1069" s="237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8" t="s">
        <v>199</v>
      </c>
      <c r="AT1069" s="238" t="s">
        <v>194</v>
      </c>
      <c r="AU1069" s="238" t="s">
        <v>85</v>
      </c>
      <c r="AY1069" s="18" t="s">
        <v>192</v>
      </c>
      <c r="BE1069" s="239">
        <f>IF(N1069="základní",J1069,0)</f>
        <v>0</v>
      </c>
      <c r="BF1069" s="239">
        <f>IF(N1069="snížená",J1069,0)</f>
        <v>0</v>
      </c>
      <c r="BG1069" s="239">
        <f>IF(N1069="zákl. přenesená",J1069,0)</f>
        <v>0</v>
      </c>
      <c r="BH1069" s="239">
        <f>IF(N1069="sníž. přenesená",J1069,0)</f>
        <v>0</v>
      </c>
      <c r="BI1069" s="239">
        <f>IF(N1069="nulová",J1069,0)</f>
        <v>0</v>
      </c>
      <c r="BJ1069" s="18" t="s">
        <v>83</v>
      </c>
      <c r="BK1069" s="239">
        <f>ROUND(I1069*H1069,2)</f>
        <v>0</v>
      </c>
      <c r="BL1069" s="18" t="s">
        <v>199</v>
      </c>
      <c r="BM1069" s="238" t="s">
        <v>1142</v>
      </c>
    </row>
    <row r="1070" s="2" customFormat="1" ht="16.5" customHeight="1">
      <c r="A1070" s="39"/>
      <c r="B1070" s="40"/>
      <c r="C1070" s="284" t="s">
        <v>1143</v>
      </c>
      <c r="D1070" s="284" t="s">
        <v>311</v>
      </c>
      <c r="E1070" s="285" t="s">
        <v>1144</v>
      </c>
      <c r="F1070" s="286" t="s">
        <v>1145</v>
      </c>
      <c r="G1070" s="287" t="s">
        <v>300</v>
      </c>
      <c r="H1070" s="288">
        <v>4</v>
      </c>
      <c r="I1070" s="289"/>
      <c r="J1070" s="290">
        <f>ROUND(I1070*H1070,2)</f>
        <v>0</v>
      </c>
      <c r="K1070" s="286" t="s">
        <v>198</v>
      </c>
      <c r="L1070" s="291"/>
      <c r="M1070" s="292" t="s">
        <v>1</v>
      </c>
      <c r="N1070" s="293" t="s">
        <v>40</v>
      </c>
      <c r="O1070" s="92"/>
      <c r="P1070" s="236">
        <f>O1070*H1070</f>
        <v>0</v>
      </c>
      <c r="Q1070" s="236">
        <v>0.012</v>
      </c>
      <c r="R1070" s="236">
        <f>Q1070*H1070</f>
        <v>0.048000000000000001</v>
      </c>
      <c r="S1070" s="236">
        <v>0</v>
      </c>
      <c r="T1070" s="237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8" t="s">
        <v>244</v>
      </c>
      <c r="AT1070" s="238" t="s">
        <v>311</v>
      </c>
      <c r="AU1070" s="238" t="s">
        <v>85</v>
      </c>
      <c r="AY1070" s="18" t="s">
        <v>192</v>
      </c>
      <c r="BE1070" s="239">
        <f>IF(N1070="základní",J1070,0)</f>
        <v>0</v>
      </c>
      <c r="BF1070" s="239">
        <f>IF(N1070="snížená",J1070,0)</f>
        <v>0</v>
      </c>
      <c r="BG1070" s="239">
        <f>IF(N1070="zákl. přenesená",J1070,0)</f>
        <v>0</v>
      </c>
      <c r="BH1070" s="239">
        <f>IF(N1070="sníž. přenesená",J1070,0)</f>
        <v>0</v>
      </c>
      <c r="BI1070" s="239">
        <f>IF(N1070="nulová",J1070,0)</f>
        <v>0</v>
      </c>
      <c r="BJ1070" s="18" t="s">
        <v>83</v>
      </c>
      <c r="BK1070" s="239">
        <f>ROUND(I1070*H1070,2)</f>
        <v>0</v>
      </c>
      <c r="BL1070" s="18" t="s">
        <v>199</v>
      </c>
      <c r="BM1070" s="238" t="s">
        <v>1146</v>
      </c>
    </row>
    <row r="1071" s="2" customFormat="1" ht="24.15" customHeight="1">
      <c r="A1071" s="39"/>
      <c r="B1071" s="40"/>
      <c r="C1071" s="227" t="s">
        <v>1147</v>
      </c>
      <c r="D1071" s="227" t="s">
        <v>194</v>
      </c>
      <c r="E1071" s="228" t="s">
        <v>1148</v>
      </c>
      <c r="F1071" s="229" t="s">
        <v>1149</v>
      </c>
      <c r="G1071" s="230" t="s">
        <v>300</v>
      </c>
      <c r="H1071" s="231">
        <v>20</v>
      </c>
      <c r="I1071" s="232"/>
      <c r="J1071" s="233">
        <f>ROUND(I1071*H1071,2)</f>
        <v>0</v>
      </c>
      <c r="K1071" s="229" t="s">
        <v>198</v>
      </c>
      <c r="L1071" s="45"/>
      <c r="M1071" s="234" t="s">
        <v>1</v>
      </c>
      <c r="N1071" s="235" t="s">
        <v>40</v>
      </c>
      <c r="O1071" s="92"/>
      <c r="P1071" s="236">
        <f>O1071*H1071</f>
        <v>0</v>
      </c>
      <c r="Q1071" s="236">
        <v>0</v>
      </c>
      <c r="R1071" s="236">
        <f>Q1071*H1071</f>
        <v>0</v>
      </c>
      <c r="S1071" s="236">
        <v>0</v>
      </c>
      <c r="T1071" s="237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8" t="s">
        <v>199</v>
      </c>
      <c r="AT1071" s="238" t="s">
        <v>194</v>
      </c>
      <c r="AU1071" s="238" t="s">
        <v>85</v>
      </c>
      <c r="AY1071" s="18" t="s">
        <v>192</v>
      </c>
      <c r="BE1071" s="239">
        <f>IF(N1071="základní",J1071,0)</f>
        <v>0</v>
      </c>
      <c r="BF1071" s="239">
        <f>IF(N1071="snížená",J1071,0)</f>
        <v>0</v>
      </c>
      <c r="BG1071" s="239">
        <f>IF(N1071="zákl. přenesená",J1071,0)</f>
        <v>0</v>
      </c>
      <c r="BH1071" s="239">
        <f>IF(N1071="sníž. přenesená",J1071,0)</f>
        <v>0</v>
      </c>
      <c r="BI1071" s="239">
        <f>IF(N1071="nulová",J1071,0)</f>
        <v>0</v>
      </c>
      <c r="BJ1071" s="18" t="s">
        <v>83</v>
      </c>
      <c r="BK1071" s="239">
        <f>ROUND(I1071*H1071,2)</f>
        <v>0</v>
      </c>
      <c r="BL1071" s="18" t="s">
        <v>199</v>
      </c>
      <c r="BM1071" s="238" t="s">
        <v>1150</v>
      </c>
    </row>
    <row r="1072" s="13" customFormat="1">
      <c r="A1072" s="13"/>
      <c r="B1072" s="240"/>
      <c r="C1072" s="241"/>
      <c r="D1072" s="242" t="s">
        <v>201</v>
      </c>
      <c r="E1072" s="243" t="s">
        <v>1</v>
      </c>
      <c r="F1072" s="244" t="s">
        <v>1151</v>
      </c>
      <c r="G1072" s="241"/>
      <c r="H1072" s="245">
        <v>20</v>
      </c>
      <c r="I1072" s="246"/>
      <c r="J1072" s="241"/>
      <c r="K1072" s="241"/>
      <c r="L1072" s="247"/>
      <c r="M1072" s="248"/>
      <c r="N1072" s="249"/>
      <c r="O1072" s="249"/>
      <c r="P1072" s="249"/>
      <c r="Q1072" s="249"/>
      <c r="R1072" s="249"/>
      <c r="S1072" s="249"/>
      <c r="T1072" s="25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1" t="s">
        <v>201</v>
      </c>
      <c r="AU1072" s="251" t="s">
        <v>85</v>
      </c>
      <c r="AV1072" s="13" t="s">
        <v>85</v>
      </c>
      <c r="AW1072" s="13" t="s">
        <v>32</v>
      </c>
      <c r="AX1072" s="13" t="s">
        <v>83</v>
      </c>
      <c r="AY1072" s="251" t="s">
        <v>192</v>
      </c>
    </row>
    <row r="1073" s="2" customFormat="1" ht="16.5" customHeight="1">
      <c r="A1073" s="39"/>
      <c r="B1073" s="40"/>
      <c r="C1073" s="284" t="s">
        <v>1152</v>
      </c>
      <c r="D1073" s="284" t="s">
        <v>311</v>
      </c>
      <c r="E1073" s="285" t="s">
        <v>1153</v>
      </c>
      <c r="F1073" s="286" t="s">
        <v>1154</v>
      </c>
      <c r="G1073" s="287" t="s">
        <v>300</v>
      </c>
      <c r="H1073" s="288">
        <v>20</v>
      </c>
      <c r="I1073" s="289"/>
      <c r="J1073" s="290">
        <f>ROUND(I1073*H1073,2)</f>
        <v>0</v>
      </c>
      <c r="K1073" s="286" t="s">
        <v>301</v>
      </c>
      <c r="L1073" s="291"/>
      <c r="M1073" s="292" t="s">
        <v>1</v>
      </c>
      <c r="N1073" s="293" t="s">
        <v>40</v>
      </c>
      <c r="O1073" s="92"/>
      <c r="P1073" s="236">
        <f>O1073*H1073</f>
        <v>0</v>
      </c>
      <c r="Q1073" s="236">
        <v>3.0000000000000001E-05</v>
      </c>
      <c r="R1073" s="236">
        <f>Q1073*H1073</f>
        <v>0.00060000000000000006</v>
      </c>
      <c r="S1073" s="236">
        <v>0</v>
      </c>
      <c r="T1073" s="237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8" t="s">
        <v>244</v>
      </c>
      <c r="AT1073" s="238" t="s">
        <v>311</v>
      </c>
      <c r="AU1073" s="238" t="s">
        <v>85</v>
      </c>
      <c r="AY1073" s="18" t="s">
        <v>192</v>
      </c>
      <c r="BE1073" s="239">
        <f>IF(N1073="základní",J1073,0)</f>
        <v>0</v>
      </c>
      <c r="BF1073" s="239">
        <f>IF(N1073="snížená",J1073,0)</f>
        <v>0</v>
      </c>
      <c r="BG1073" s="239">
        <f>IF(N1073="zákl. přenesená",J1073,0)</f>
        <v>0</v>
      </c>
      <c r="BH1073" s="239">
        <f>IF(N1073="sníž. přenesená",J1073,0)</f>
        <v>0</v>
      </c>
      <c r="BI1073" s="239">
        <f>IF(N1073="nulová",J1073,0)</f>
        <v>0</v>
      </c>
      <c r="BJ1073" s="18" t="s">
        <v>83</v>
      </c>
      <c r="BK1073" s="239">
        <f>ROUND(I1073*H1073,2)</f>
        <v>0</v>
      </c>
      <c r="BL1073" s="18" t="s">
        <v>199</v>
      </c>
      <c r="BM1073" s="238" t="s">
        <v>1155</v>
      </c>
    </row>
    <row r="1074" s="2" customFormat="1" ht="24.15" customHeight="1">
      <c r="A1074" s="39"/>
      <c r="B1074" s="40"/>
      <c r="C1074" s="227" t="s">
        <v>1156</v>
      </c>
      <c r="D1074" s="227" t="s">
        <v>194</v>
      </c>
      <c r="E1074" s="228" t="s">
        <v>1157</v>
      </c>
      <c r="F1074" s="229" t="s">
        <v>1158</v>
      </c>
      <c r="G1074" s="230" t="s">
        <v>300</v>
      </c>
      <c r="H1074" s="231">
        <v>1</v>
      </c>
      <c r="I1074" s="232"/>
      <c r="J1074" s="233">
        <f>ROUND(I1074*H1074,2)</f>
        <v>0</v>
      </c>
      <c r="K1074" s="229" t="s">
        <v>198</v>
      </c>
      <c r="L1074" s="45"/>
      <c r="M1074" s="234" t="s">
        <v>1</v>
      </c>
      <c r="N1074" s="235" t="s">
        <v>40</v>
      </c>
      <c r="O1074" s="92"/>
      <c r="P1074" s="236">
        <f>O1074*H1074</f>
        <v>0</v>
      </c>
      <c r="Q1074" s="236">
        <v>0</v>
      </c>
      <c r="R1074" s="236">
        <f>Q1074*H1074</f>
        <v>0</v>
      </c>
      <c r="S1074" s="236">
        <v>0.025000000000000001</v>
      </c>
      <c r="T1074" s="237">
        <f>S1074*H1074</f>
        <v>0.025000000000000001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8" t="s">
        <v>199</v>
      </c>
      <c r="AT1074" s="238" t="s">
        <v>194</v>
      </c>
      <c r="AU1074" s="238" t="s">
        <v>85</v>
      </c>
      <c r="AY1074" s="18" t="s">
        <v>192</v>
      </c>
      <c r="BE1074" s="239">
        <f>IF(N1074="základní",J1074,0)</f>
        <v>0</v>
      </c>
      <c r="BF1074" s="239">
        <f>IF(N1074="snížená",J1074,0)</f>
        <v>0</v>
      </c>
      <c r="BG1074" s="239">
        <f>IF(N1074="zákl. přenesená",J1074,0)</f>
        <v>0</v>
      </c>
      <c r="BH1074" s="239">
        <f>IF(N1074="sníž. přenesená",J1074,0)</f>
        <v>0</v>
      </c>
      <c r="BI1074" s="239">
        <f>IF(N1074="nulová",J1074,0)</f>
        <v>0</v>
      </c>
      <c r="BJ1074" s="18" t="s">
        <v>83</v>
      </c>
      <c r="BK1074" s="239">
        <f>ROUND(I1074*H1074,2)</f>
        <v>0</v>
      </c>
      <c r="BL1074" s="18" t="s">
        <v>199</v>
      </c>
      <c r="BM1074" s="238" t="s">
        <v>1159</v>
      </c>
    </row>
    <row r="1075" s="13" customFormat="1">
      <c r="A1075" s="13"/>
      <c r="B1075" s="240"/>
      <c r="C1075" s="241"/>
      <c r="D1075" s="242" t="s">
        <v>201</v>
      </c>
      <c r="E1075" s="243" t="s">
        <v>1</v>
      </c>
      <c r="F1075" s="244" t="s">
        <v>1160</v>
      </c>
      <c r="G1075" s="241"/>
      <c r="H1075" s="245">
        <v>1</v>
      </c>
      <c r="I1075" s="246"/>
      <c r="J1075" s="241"/>
      <c r="K1075" s="241"/>
      <c r="L1075" s="247"/>
      <c r="M1075" s="248"/>
      <c r="N1075" s="249"/>
      <c r="O1075" s="249"/>
      <c r="P1075" s="249"/>
      <c r="Q1075" s="249"/>
      <c r="R1075" s="249"/>
      <c r="S1075" s="249"/>
      <c r="T1075" s="25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1" t="s">
        <v>201</v>
      </c>
      <c r="AU1075" s="251" t="s">
        <v>85</v>
      </c>
      <c r="AV1075" s="13" t="s">
        <v>85</v>
      </c>
      <c r="AW1075" s="13" t="s">
        <v>32</v>
      </c>
      <c r="AX1075" s="13" t="s">
        <v>83</v>
      </c>
      <c r="AY1075" s="251" t="s">
        <v>192</v>
      </c>
    </row>
    <row r="1076" s="2" customFormat="1" ht="24.15" customHeight="1">
      <c r="A1076" s="39"/>
      <c r="B1076" s="40"/>
      <c r="C1076" s="227" t="s">
        <v>1161</v>
      </c>
      <c r="D1076" s="227" t="s">
        <v>194</v>
      </c>
      <c r="E1076" s="228" t="s">
        <v>1162</v>
      </c>
      <c r="F1076" s="229" t="s">
        <v>1163</v>
      </c>
      <c r="G1076" s="230" t="s">
        <v>282</v>
      </c>
      <c r="H1076" s="231">
        <v>1.5</v>
      </c>
      <c r="I1076" s="232"/>
      <c r="J1076" s="233">
        <f>ROUND(I1076*H1076,2)</f>
        <v>0</v>
      </c>
      <c r="K1076" s="229" t="s">
        <v>198</v>
      </c>
      <c r="L1076" s="45"/>
      <c r="M1076" s="234" t="s">
        <v>1</v>
      </c>
      <c r="N1076" s="235" t="s">
        <v>40</v>
      </c>
      <c r="O1076" s="92"/>
      <c r="P1076" s="236">
        <f>O1076*H1076</f>
        <v>0</v>
      </c>
      <c r="Q1076" s="236">
        <v>0.0033</v>
      </c>
      <c r="R1076" s="236">
        <f>Q1076*H1076</f>
        <v>0.0049499999999999995</v>
      </c>
      <c r="S1076" s="236">
        <v>0.11</v>
      </c>
      <c r="T1076" s="237">
        <f>S1076*H1076</f>
        <v>0.16500000000000001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8" t="s">
        <v>199</v>
      </c>
      <c r="AT1076" s="238" t="s">
        <v>194</v>
      </c>
      <c r="AU1076" s="238" t="s">
        <v>85</v>
      </c>
      <c r="AY1076" s="18" t="s">
        <v>192</v>
      </c>
      <c r="BE1076" s="239">
        <f>IF(N1076="základní",J1076,0)</f>
        <v>0</v>
      </c>
      <c r="BF1076" s="239">
        <f>IF(N1076="snížená",J1076,0)</f>
        <v>0</v>
      </c>
      <c r="BG1076" s="239">
        <f>IF(N1076="zákl. přenesená",J1076,0)</f>
        <v>0</v>
      </c>
      <c r="BH1076" s="239">
        <f>IF(N1076="sníž. přenesená",J1076,0)</f>
        <v>0</v>
      </c>
      <c r="BI1076" s="239">
        <f>IF(N1076="nulová",J1076,0)</f>
        <v>0</v>
      </c>
      <c r="BJ1076" s="18" t="s">
        <v>83</v>
      </c>
      <c r="BK1076" s="239">
        <f>ROUND(I1076*H1076,2)</f>
        <v>0</v>
      </c>
      <c r="BL1076" s="18" t="s">
        <v>199</v>
      </c>
      <c r="BM1076" s="238" t="s">
        <v>1164</v>
      </c>
    </row>
    <row r="1077" s="16" customFormat="1">
      <c r="A1077" s="16"/>
      <c r="B1077" s="274"/>
      <c r="C1077" s="275"/>
      <c r="D1077" s="242" t="s">
        <v>201</v>
      </c>
      <c r="E1077" s="276" t="s">
        <v>1</v>
      </c>
      <c r="F1077" s="277" t="s">
        <v>1165</v>
      </c>
      <c r="G1077" s="275"/>
      <c r="H1077" s="276" t="s">
        <v>1</v>
      </c>
      <c r="I1077" s="278"/>
      <c r="J1077" s="275"/>
      <c r="K1077" s="275"/>
      <c r="L1077" s="279"/>
      <c r="M1077" s="280"/>
      <c r="N1077" s="281"/>
      <c r="O1077" s="281"/>
      <c r="P1077" s="281"/>
      <c r="Q1077" s="281"/>
      <c r="R1077" s="281"/>
      <c r="S1077" s="281"/>
      <c r="T1077" s="282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83" t="s">
        <v>201</v>
      </c>
      <c r="AU1077" s="283" t="s">
        <v>85</v>
      </c>
      <c r="AV1077" s="16" t="s">
        <v>83</v>
      </c>
      <c r="AW1077" s="16" t="s">
        <v>32</v>
      </c>
      <c r="AX1077" s="16" t="s">
        <v>75</v>
      </c>
      <c r="AY1077" s="283" t="s">
        <v>192</v>
      </c>
    </row>
    <row r="1078" s="13" customFormat="1">
      <c r="A1078" s="13"/>
      <c r="B1078" s="240"/>
      <c r="C1078" s="241"/>
      <c r="D1078" s="242" t="s">
        <v>201</v>
      </c>
      <c r="E1078" s="243" t="s">
        <v>1</v>
      </c>
      <c r="F1078" s="244" t="s">
        <v>1166</v>
      </c>
      <c r="G1078" s="241"/>
      <c r="H1078" s="245">
        <v>1.5</v>
      </c>
      <c r="I1078" s="246"/>
      <c r="J1078" s="241"/>
      <c r="K1078" s="241"/>
      <c r="L1078" s="247"/>
      <c r="M1078" s="248"/>
      <c r="N1078" s="249"/>
      <c r="O1078" s="249"/>
      <c r="P1078" s="249"/>
      <c r="Q1078" s="249"/>
      <c r="R1078" s="249"/>
      <c r="S1078" s="249"/>
      <c r="T1078" s="25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1" t="s">
        <v>201</v>
      </c>
      <c r="AU1078" s="251" t="s">
        <v>85</v>
      </c>
      <c r="AV1078" s="13" t="s">
        <v>85</v>
      </c>
      <c r="AW1078" s="13" t="s">
        <v>32</v>
      </c>
      <c r="AX1078" s="13" t="s">
        <v>83</v>
      </c>
      <c r="AY1078" s="251" t="s">
        <v>192</v>
      </c>
    </row>
    <row r="1079" s="2" customFormat="1" ht="24.15" customHeight="1">
      <c r="A1079" s="39"/>
      <c r="B1079" s="40"/>
      <c r="C1079" s="227" t="s">
        <v>1167</v>
      </c>
      <c r="D1079" s="227" t="s">
        <v>194</v>
      </c>
      <c r="E1079" s="228" t="s">
        <v>1168</v>
      </c>
      <c r="F1079" s="229" t="s">
        <v>1169</v>
      </c>
      <c r="G1079" s="230" t="s">
        <v>282</v>
      </c>
      <c r="H1079" s="231">
        <v>0.38</v>
      </c>
      <c r="I1079" s="232"/>
      <c r="J1079" s="233">
        <f>ROUND(I1079*H1079,2)</f>
        <v>0</v>
      </c>
      <c r="K1079" s="229" t="s">
        <v>198</v>
      </c>
      <c r="L1079" s="45"/>
      <c r="M1079" s="234" t="s">
        <v>1</v>
      </c>
      <c r="N1079" s="235" t="s">
        <v>40</v>
      </c>
      <c r="O1079" s="92"/>
      <c r="P1079" s="236">
        <f>O1079*H1079</f>
        <v>0</v>
      </c>
      <c r="Q1079" s="236">
        <v>0.0038800000000000002</v>
      </c>
      <c r="R1079" s="236">
        <f>Q1079*H1079</f>
        <v>0.0014744000000000001</v>
      </c>
      <c r="S1079" s="236">
        <v>0.20999999999999999</v>
      </c>
      <c r="T1079" s="237">
        <f>S1079*H1079</f>
        <v>0.079799999999999996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8" t="s">
        <v>199</v>
      </c>
      <c r="AT1079" s="238" t="s">
        <v>194</v>
      </c>
      <c r="AU1079" s="238" t="s">
        <v>85</v>
      </c>
      <c r="AY1079" s="18" t="s">
        <v>192</v>
      </c>
      <c r="BE1079" s="239">
        <f>IF(N1079="základní",J1079,0)</f>
        <v>0</v>
      </c>
      <c r="BF1079" s="239">
        <f>IF(N1079="snížená",J1079,0)</f>
        <v>0</v>
      </c>
      <c r="BG1079" s="239">
        <f>IF(N1079="zákl. přenesená",J1079,0)</f>
        <v>0</v>
      </c>
      <c r="BH1079" s="239">
        <f>IF(N1079="sníž. přenesená",J1079,0)</f>
        <v>0</v>
      </c>
      <c r="BI1079" s="239">
        <f>IF(N1079="nulová",J1079,0)</f>
        <v>0</v>
      </c>
      <c r="BJ1079" s="18" t="s">
        <v>83</v>
      </c>
      <c r="BK1079" s="239">
        <f>ROUND(I1079*H1079,2)</f>
        <v>0</v>
      </c>
      <c r="BL1079" s="18" t="s">
        <v>199</v>
      </c>
      <c r="BM1079" s="238" t="s">
        <v>1170</v>
      </c>
    </row>
    <row r="1080" s="13" customFormat="1">
      <c r="A1080" s="13"/>
      <c r="B1080" s="240"/>
      <c r="C1080" s="241"/>
      <c r="D1080" s="242" t="s">
        <v>201</v>
      </c>
      <c r="E1080" s="243" t="s">
        <v>1</v>
      </c>
      <c r="F1080" s="244" t="s">
        <v>1171</v>
      </c>
      <c r="G1080" s="241"/>
      <c r="H1080" s="245">
        <v>0.38</v>
      </c>
      <c r="I1080" s="246"/>
      <c r="J1080" s="241"/>
      <c r="K1080" s="241"/>
      <c r="L1080" s="247"/>
      <c r="M1080" s="248"/>
      <c r="N1080" s="249"/>
      <c r="O1080" s="249"/>
      <c r="P1080" s="249"/>
      <c r="Q1080" s="249"/>
      <c r="R1080" s="249"/>
      <c r="S1080" s="249"/>
      <c r="T1080" s="250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1" t="s">
        <v>201</v>
      </c>
      <c r="AU1080" s="251" t="s">
        <v>85</v>
      </c>
      <c r="AV1080" s="13" t="s">
        <v>85</v>
      </c>
      <c r="AW1080" s="13" t="s">
        <v>32</v>
      </c>
      <c r="AX1080" s="13" t="s">
        <v>83</v>
      </c>
      <c r="AY1080" s="251" t="s">
        <v>192</v>
      </c>
    </row>
    <row r="1081" s="12" customFormat="1" ht="22.8" customHeight="1">
      <c r="A1081" s="12"/>
      <c r="B1081" s="211"/>
      <c r="C1081" s="212"/>
      <c r="D1081" s="213" t="s">
        <v>74</v>
      </c>
      <c r="E1081" s="225" t="s">
        <v>1172</v>
      </c>
      <c r="F1081" s="225" t="s">
        <v>1173</v>
      </c>
      <c r="G1081" s="212"/>
      <c r="H1081" s="212"/>
      <c r="I1081" s="215"/>
      <c r="J1081" s="226">
        <f>BK1081</f>
        <v>0</v>
      </c>
      <c r="K1081" s="212"/>
      <c r="L1081" s="217"/>
      <c r="M1081" s="218"/>
      <c r="N1081" s="219"/>
      <c r="O1081" s="219"/>
      <c r="P1081" s="220">
        <f>P1082</f>
        <v>0</v>
      </c>
      <c r="Q1081" s="219"/>
      <c r="R1081" s="220">
        <f>R1082</f>
        <v>0</v>
      </c>
      <c r="S1081" s="219"/>
      <c r="T1081" s="221">
        <f>T1082</f>
        <v>0</v>
      </c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R1081" s="222" t="s">
        <v>83</v>
      </c>
      <c r="AT1081" s="223" t="s">
        <v>74</v>
      </c>
      <c r="AU1081" s="223" t="s">
        <v>83</v>
      </c>
      <c r="AY1081" s="222" t="s">
        <v>192</v>
      </c>
      <c r="BK1081" s="224">
        <f>BK1082</f>
        <v>0</v>
      </c>
    </row>
    <row r="1082" s="2" customFormat="1" ht="16.5" customHeight="1">
      <c r="A1082" s="39"/>
      <c r="B1082" s="40"/>
      <c r="C1082" s="227" t="s">
        <v>1174</v>
      </c>
      <c r="D1082" s="227" t="s">
        <v>194</v>
      </c>
      <c r="E1082" s="228" t="s">
        <v>1175</v>
      </c>
      <c r="F1082" s="229" t="s">
        <v>1176</v>
      </c>
      <c r="G1082" s="230" t="s">
        <v>247</v>
      </c>
      <c r="H1082" s="231">
        <v>2053.076</v>
      </c>
      <c r="I1082" s="232"/>
      <c r="J1082" s="233">
        <f>ROUND(I1082*H1082,2)</f>
        <v>0</v>
      </c>
      <c r="K1082" s="229" t="s">
        <v>198</v>
      </c>
      <c r="L1082" s="45"/>
      <c r="M1082" s="234" t="s">
        <v>1</v>
      </c>
      <c r="N1082" s="235" t="s">
        <v>40</v>
      </c>
      <c r="O1082" s="92"/>
      <c r="P1082" s="236">
        <f>O1082*H1082</f>
        <v>0</v>
      </c>
      <c r="Q1082" s="236">
        <v>0</v>
      </c>
      <c r="R1082" s="236">
        <f>Q1082*H1082</f>
        <v>0</v>
      </c>
      <c r="S1082" s="236">
        <v>0</v>
      </c>
      <c r="T1082" s="237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8" t="s">
        <v>199</v>
      </c>
      <c r="AT1082" s="238" t="s">
        <v>194</v>
      </c>
      <c r="AU1082" s="238" t="s">
        <v>85</v>
      </c>
      <c r="AY1082" s="18" t="s">
        <v>192</v>
      </c>
      <c r="BE1082" s="239">
        <f>IF(N1082="základní",J1082,0)</f>
        <v>0</v>
      </c>
      <c r="BF1082" s="239">
        <f>IF(N1082="snížená",J1082,0)</f>
        <v>0</v>
      </c>
      <c r="BG1082" s="239">
        <f>IF(N1082="zákl. přenesená",J1082,0)</f>
        <v>0</v>
      </c>
      <c r="BH1082" s="239">
        <f>IF(N1082="sníž. přenesená",J1082,0)</f>
        <v>0</v>
      </c>
      <c r="BI1082" s="239">
        <f>IF(N1082="nulová",J1082,0)</f>
        <v>0</v>
      </c>
      <c r="BJ1082" s="18" t="s">
        <v>83</v>
      </c>
      <c r="BK1082" s="239">
        <f>ROUND(I1082*H1082,2)</f>
        <v>0</v>
      </c>
      <c r="BL1082" s="18" t="s">
        <v>199</v>
      </c>
      <c r="BM1082" s="238" t="s">
        <v>1177</v>
      </c>
    </row>
    <row r="1083" s="12" customFormat="1" ht="25.92" customHeight="1">
      <c r="A1083" s="12"/>
      <c r="B1083" s="211"/>
      <c r="C1083" s="212"/>
      <c r="D1083" s="213" t="s">
        <v>74</v>
      </c>
      <c r="E1083" s="214" t="s">
        <v>1178</v>
      </c>
      <c r="F1083" s="214" t="s">
        <v>1179</v>
      </c>
      <c r="G1083" s="212"/>
      <c r="H1083" s="212"/>
      <c r="I1083" s="215"/>
      <c r="J1083" s="216">
        <f>BK1083</f>
        <v>0</v>
      </c>
      <c r="K1083" s="212"/>
      <c r="L1083" s="217"/>
      <c r="M1083" s="218"/>
      <c r="N1083" s="219"/>
      <c r="O1083" s="219"/>
      <c r="P1083" s="220">
        <f>P1084+P1141+P1248+P1370+P1377+P1389+P1432+P1460+P1525+P1544+P1828</f>
        <v>0</v>
      </c>
      <c r="Q1083" s="219"/>
      <c r="R1083" s="220">
        <f>R1084+R1141+R1248+R1370+R1377+R1389+R1432+R1460+R1525+R1544+R1828</f>
        <v>25.998896399999996</v>
      </c>
      <c r="S1083" s="219"/>
      <c r="T1083" s="221">
        <f>T1084+T1141+T1248+T1370+T1377+T1389+T1432+T1460+T1525+T1544+T1828</f>
        <v>0</v>
      </c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R1083" s="222" t="s">
        <v>85</v>
      </c>
      <c r="AT1083" s="223" t="s">
        <v>74</v>
      </c>
      <c r="AU1083" s="223" t="s">
        <v>75</v>
      </c>
      <c r="AY1083" s="222" t="s">
        <v>192</v>
      </c>
      <c r="BK1083" s="224">
        <f>BK1084+BK1141+BK1248+BK1370+BK1377+BK1389+BK1432+BK1460+BK1525+BK1544+BK1828</f>
        <v>0</v>
      </c>
    </row>
    <row r="1084" s="12" customFormat="1" ht="22.8" customHeight="1">
      <c r="A1084" s="12"/>
      <c r="B1084" s="211"/>
      <c r="C1084" s="212"/>
      <c r="D1084" s="213" t="s">
        <v>74</v>
      </c>
      <c r="E1084" s="225" t="s">
        <v>1180</v>
      </c>
      <c r="F1084" s="225" t="s">
        <v>1181</v>
      </c>
      <c r="G1084" s="212"/>
      <c r="H1084" s="212"/>
      <c r="I1084" s="215"/>
      <c r="J1084" s="226">
        <f>BK1084</f>
        <v>0</v>
      </c>
      <c r="K1084" s="212"/>
      <c r="L1084" s="217"/>
      <c r="M1084" s="218"/>
      <c r="N1084" s="219"/>
      <c r="O1084" s="219"/>
      <c r="P1084" s="220">
        <f>SUM(P1085:P1140)</f>
        <v>0</v>
      </c>
      <c r="Q1084" s="219"/>
      <c r="R1084" s="220">
        <f>SUM(R1085:R1140)</f>
        <v>5.9749267999999995</v>
      </c>
      <c r="S1084" s="219"/>
      <c r="T1084" s="221">
        <f>SUM(T1085:T1140)</f>
        <v>0</v>
      </c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R1084" s="222" t="s">
        <v>85</v>
      </c>
      <c r="AT1084" s="223" t="s">
        <v>74</v>
      </c>
      <c r="AU1084" s="223" t="s">
        <v>83</v>
      </c>
      <c r="AY1084" s="222" t="s">
        <v>192</v>
      </c>
      <c r="BK1084" s="224">
        <f>SUM(BK1085:BK1140)</f>
        <v>0</v>
      </c>
    </row>
    <row r="1085" s="2" customFormat="1" ht="24.15" customHeight="1">
      <c r="A1085" s="39"/>
      <c r="B1085" s="40"/>
      <c r="C1085" s="227" t="s">
        <v>1182</v>
      </c>
      <c r="D1085" s="227" t="s">
        <v>194</v>
      </c>
      <c r="E1085" s="228" t="s">
        <v>1183</v>
      </c>
      <c r="F1085" s="229" t="s">
        <v>1184</v>
      </c>
      <c r="G1085" s="230" t="s">
        <v>197</v>
      </c>
      <c r="H1085" s="231">
        <v>335</v>
      </c>
      <c r="I1085" s="232"/>
      <c r="J1085" s="233">
        <f>ROUND(I1085*H1085,2)</f>
        <v>0</v>
      </c>
      <c r="K1085" s="229" t="s">
        <v>198</v>
      </c>
      <c r="L1085" s="45"/>
      <c r="M1085" s="234" t="s">
        <v>1</v>
      </c>
      <c r="N1085" s="235" t="s">
        <v>40</v>
      </c>
      <c r="O1085" s="92"/>
      <c r="P1085" s="236">
        <f>O1085*H1085</f>
        <v>0</v>
      </c>
      <c r="Q1085" s="236">
        <v>0</v>
      </c>
      <c r="R1085" s="236">
        <f>Q1085*H1085</f>
        <v>0</v>
      </c>
      <c r="S1085" s="236">
        <v>0</v>
      </c>
      <c r="T1085" s="237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8" t="s">
        <v>297</v>
      </c>
      <c r="AT1085" s="238" t="s">
        <v>194</v>
      </c>
      <c r="AU1085" s="238" t="s">
        <v>85</v>
      </c>
      <c r="AY1085" s="18" t="s">
        <v>192</v>
      </c>
      <c r="BE1085" s="239">
        <f>IF(N1085="základní",J1085,0)</f>
        <v>0</v>
      </c>
      <c r="BF1085" s="239">
        <f>IF(N1085="snížená",J1085,0)</f>
        <v>0</v>
      </c>
      <c r="BG1085" s="239">
        <f>IF(N1085="zákl. přenesená",J1085,0)</f>
        <v>0</v>
      </c>
      <c r="BH1085" s="239">
        <f>IF(N1085="sníž. přenesená",J1085,0)</f>
        <v>0</v>
      </c>
      <c r="BI1085" s="239">
        <f>IF(N1085="nulová",J1085,0)</f>
        <v>0</v>
      </c>
      <c r="BJ1085" s="18" t="s">
        <v>83</v>
      </c>
      <c r="BK1085" s="239">
        <f>ROUND(I1085*H1085,2)</f>
        <v>0</v>
      </c>
      <c r="BL1085" s="18" t="s">
        <v>297</v>
      </c>
      <c r="BM1085" s="238" t="s">
        <v>1185</v>
      </c>
    </row>
    <row r="1086" s="16" customFormat="1">
      <c r="A1086" s="16"/>
      <c r="B1086" s="274"/>
      <c r="C1086" s="275"/>
      <c r="D1086" s="242" t="s">
        <v>201</v>
      </c>
      <c r="E1086" s="276" t="s">
        <v>1</v>
      </c>
      <c r="F1086" s="277" t="s">
        <v>1186</v>
      </c>
      <c r="G1086" s="275"/>
      <c r="H1086" s="276" t="s">
        <v>1</v>
      </c>
      <c r="I1086" s="278"/>
      <c r="J1086" s="275"/>
      <c r="K1086" s="275"/>
      <c r="L1086" s="279"/>
      <c r="M1086" s="280"/>
      <c r="N1086" s="281"/>
      <c r="O1086" s="281"/>
      <c r="P1086" s="281"/>
      <c r="Q1086" s="281"/>
      <c r="R1086" s="281"/>
      <c r="S1086" s="281"/>
      <c r="T1086" s="282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83" t="s">
        <v>201</v>
      </c>
      <c r="AU1086" s="283" t="s">
        <v>85</v>
      </c>
      <c r="AV1086" s="16" t="s">
        <v>83</v>
      </c>
      <c r="AW1086" s="16" t="s">
        <v>32</v>
      </c>
      <c r="AX1086" s="16" t="s">
        <v>75</v>
      </c>
      <c r="AY1086" s="283" t="s">
        <v>192</v>
      </c>
    </row>
    <row r="1087" s="13" customFormat="1">
      <c r="A1087" s="13"/>
      <c r="B1087" s="240"/>
      <c r="C1087" s="241"/>
      <c r="D1087" s="242" t="s">
        <v>201</v>
      </c>
      <c r="E1087" s="243" t="s">
        <v>1</v>
      </c>
      <c r="F1087" s="244" t="s">
        <v>1187</v>
      </c>
      <c r="G1087" s="241"/>
      <c r="H1087" s="245">
        <v>335</v>
      </c>
      <c r="I1087" s="246"/>
      <c r="J1087" s="241"/>
      <c r="K1087" s="241"/>
      <c r="L1087" s="247"/>
      <c r="M1087" s="248"/>
      <c r="N1087" s="249"/>
      <c r="O1087" s="249"/>
      <c r="P1087" s="249"/>
      <c r="Q1087" s="249"/>
      <c r="R1087" s="249"/>
      <c r="S1087" s="249"/>
      <c r="T1087" s="25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1" t="s">
        <v>201</v>
      </c>
      <c r="AU1087" s="251" t="s">
        <v>85</v>
      </c>
      <c r="AV1087" s="13" t="s">
        <v>85</v>
      </c>
      <c r="AW1087" s="13" t="s">
        <v>32</v>
      </c>
      <c r="AX1087" s="13" t="s">
        <v>75</v>
      </c>
      <c r="AY1087" s="251" t="s">
        <v>192</v>
      </c>
    </row>
    <row r="1088" s="14" customFormat="1">
      <c r="A1088" s="14"/>
      <c r="B1088" s="252"/>
      <c r="C1088" s="253"/>
      <c r="D1088" s="242" t="s">
        <v>201</v>
      </c>
      <c r="E1088" s="254" t="s">
        <v>1</v>
      </c>
      <c r="F1088" s="255" t="s">
        <v>204</v>
      </c>
      <c r="G1088" s="253"/>
      <c r="H1088" s="256">
        <v>335</v>
      </c>
      <c r="I1088" s="257"/>
      <c r="J1088" s="253"/>
      <c r="K1088" s="253"/>
      <c r="L1088" s="258"/>
      <c r="M1088" s="259"/>
      <c r="N1088" s="260"/>
      <c r="O1088" s="260"/>
      <c r="P1088" s="260"/>
      <c r="Q1088" s="260"/>
      <c r="R1088" s="260"/>
      <c r="S1088" s="260"/>
      <c r="T1088" s="261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2" t="s">
        <v>201</v>
      </c>
      <c r="AU1088" s="262" t="s">
        <v>85</v>
      </c>
      <c r="AV1088" s="14" t="s">
        <v>199</v>
      </c>
      <c r="AW1088" s="14" t="s">
        <v>32</v>
      </c>
      <c r="AX1088" s="14" t="s">
        <v>83</v>
      </c>
      <c r="AY1088" s="262" t="s">
        <v>192</v>
      </c>
    </row>
    <row r="1089" s="2" customFormat="1" ht="16.5" customHeight="1">
      <c r="A1089" s="39"/>
      <c r="B1089" s="40"/>
      <c r="C1089" s="284" t="s">
        <v>1188</v>
      </c>
      <c r="D1089" s="284" t="s">
        <v>311</v>
      </c>
      <c r="E1089" s="285" t="s">
        <v>1189</v>
      </c>
      <c r="F1089" s="286" t="s">
        <v>1190</v>
      </c>
      <c r="G1089" s="287" t="s">
        <v>247</v>
      </c>
      <c r="H1089" s="288">
        <v>0.111</v>
      </c>
      <c r="I1089" s="289"/>
      <c r="J1089" s="290">
        <f>ROUND(I1089*H1089,2)</f>
        <v>0</v>
      </c>
      <c r="K1089" s="286" t="s">
        <v>198</v>
      </c>
      <c r="L1089" s="291"/>
      <c r="M1089" s="292" t="s">
        <v>1</v>
      </c>
      <c r="N1089" s="293" t="s">
        <v>40</v>
      </c>
      <c r="O1089" s="92"/>
      <c r="P1089" s="236">
        <f>O1089*H1089</f>
        <v>0</v>
      </c>
      <c r="Q1089" s="236">
        <v>1</v>
      </c>
      <c r="R1089" s="236">
        <f>Q1089*H1089</f>
        <v>0.111</v>
      </c>
      <c r="S1089" s="236">
        <v>0</v>
      </c>
      <c r="T1089" s="237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38" t="s">
        <v>394</v>
      </c>
      <c r="AT1089" s="238" t="s">
        <v>311</v>
      </c>
      <c r="AU1089" s="238" t="s">
        <v>85</v>
      </c>
      <c r="AY1089" s="18" t="s">
        <v>192</v>
      </c>
      <c r="BE1089" s="239">
        <f>IF(N1089="základní",J1089,0)</f>
        <v>0</v>
      </c>
      <c r="BF1089" s="239">
        <f>IF(N1089="snížená",J1089,0)</f>
        <v>0</v>
      </c>
      <c r="BG1089" s="239">
        <f>IF(N1089="zákl. přenesená",J1089,0)</f>
        <v>0</v>
      </c>
      <c r="BH1089" s="239">
        <f>IF(N1089="sníž. přenesená",J1089,0)</f>
        <v>0</v>
      </c>
      <c r="BI1089" s="239">
        <f>IF(N1089="nulová",J1089,0)</f>
        <v>0</v>
      </c>
      <c r="BJ1089" s="18" t="s">
        <v>83</v>
      </c>
      <c r="BK1089" s="239">
        <f>ROUND(I1089*H1089,2)</f>
        <v>0</v>
      </c>
      <c r="BL1089" s="18" t="s">
        <v>297</v>
      </c>
      <c r="BM1089" s="238" t="s">
        <v>1191</v>
      </c>
    </row>
    <row r="1090" s="13" customFormat="1">
      <c r="A1090" s="13"/>
      <c r="B1090" s="240"/>
      <c r="C1090" s="241"/>
      <c r="D1090" s="242" t="s">
        <v>201</v>
      </c>
      <c r="E1090" s="243" t="s">
        <v>1</v>
      </c>
      <c r="F1090" s="244" t="s">
        <v>1192</v>
      </c>
      <c r="G1090" s="241"/>
      <c r="H1090" s="245">
        <v>0.111</v>
      </c>
      <c r="I1090" s="246"/>
      <c r="J1090" s="241"/>
      <c r="K1090" s="241"/>
      <c r="L1090" s="247"/>
      <c r="M1090" s="248"/>
      <c r="N1090" s="249"/>
      <c r="O1090" s="249"/>
      <c r="P1090" s="249"/>
      <c r="Q1090" s="249"/>
      <c r="R1090" s="249"/>
      <c r="S1090" s="249"/>
      <c r="T1090" s="250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1" t="s">
        <v>201</v>
      </c>
      <c r="AU1090" s="251" t="s">
        <v>85</v>
      </c>
      <c r="AV1090" s="13" t="s">
        <v>85</v>
      </c>
      <c r="AW1090" s="13" t="s">
        <v>32</v>
      </c>
      <c r="AX1090" s="13" t="s">
        <v>75</v>
      </c>
      <c r="AY1090" s="251" t="s">
        <v>192</v>
      </c>
    </row>
    <row r="1091" s="14" customFormat="1">
      <c r="A1091" s="14"/>
      <c r="B1091" s="252"/>
      <c r="C1091" s="253"/>
      <c r="D1091" s="242" t="s">
        <v>201</v>
      </c>
      <c r="E1091" s="254" t="s">
        <v>1</v>
      </c>
      <c r="F1091" s="255" t="s">
        <v>204</v>
      </c>
      <c r="G1091" s="253"/>
      <c r="H1091" s="256">
        <v>0.111</v>
      </c>
      <c r="I1091" s="257"/>
      <c r="J1091" s="253"/>
      <c r="K1091" s="253"/>
      <c r="L1091" s="258"/>
      <c r="M1091" s="259"/>
      <c r="N1091" s="260"/>
      <c r="O1091" s="260"/>
      <c r="P1091" s="260"/>
      <c r="Q1091" s="260"/>
      <c r="R1091" s="260"/>
      <c r="S1091" s="260"/>
      <c r="T1091" s="26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2" t="s">
        <v>201</v>
      </c>
      <c r="AU1091" s="262" t="s">
        <v>85</v>
      </c>
      <c r="AV1091" s="14" t="s">
        <v>199</v>
      </c>
      <c r="AW1091" s="14" t="s">
        <v>32</v>
      </c>
      <c r="AX1091" s="14" t="s">
        <v>83</v>
      </c>
      <c r="AY1091" s="262" t="s">
        <v>192</v>
      </c>
    </row>
    <row r="1092" s="2" customFormat="1" ht="24.15" customHeight="1">
      <c r="A1092" s="39"/>
      <c r="B1092" s="40"/>
      <c r="C1092" s="227" t="s">
        <v>1193</v>
      </c>
      <c r="D1092" s="227" t="s">
        <v>194</v>
      </c>
      <c r="E1092" s="228" t="s">
        <v>1194</v>
      </c>
      <c r="F1092" s="229" t="s">
        <v>1195</v>
      </c>
      <c r="G1092" s="230" t="s">
        <v>197</v>
      </c>
      <c r="H1092" s="231">
        <v>49.350000000000001</v>
      </c>
      <c r="I1092" s="232"/>
      <c r="J1092" s="233">
        <f>ROUND(I1092*H1092,2)</f>
        <v>0</v>
      </c>
      <c r="K1092" s="229" t="s">
        <v>198</v>
      </c>
      <c r="L1092" s="45"/>
      <c r="M1092" s="234" t="s">
        <v>1</v>
      </c>
      <c r="N1092" s="235" t="s">
        <v>40</v>
      </c>
      <c r="O1092" s="92"/>
      <c r="P1092" s="236">
        <f>O1092*H1092</f>
        <v>0</v>
      </c>
      <c r="Q1092" s="236">
        <v>0</v>
      </c>
      <c r="R1092" s="236">
        <f>Q1092*H1092</f>
        <v>0</v>
      </c>
      <c r="S1092" s="236">
        <v>0</v>
      </c>
      <c r="T1092" s="237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8" t="s">
        <v>297</v>
      </c>
      <c r="AT1092" s="238" t="s">
        <v>194</v>
      </c>
      <c r="AU1092" s="238" t="s">
        <v>85</v>
      </c>
      <c r="AY1092" s="18" t="s">
        <v>192</v>
      </c>
      <c r="BE1092" s="239">
        <f>IF(N1092="základní",J1092,0)</f>
        <v>0</v>
      </c>
      <c r="BF1092" s="239">
        <f>IF(N1092="snížená",J1092,0)</f>
        <v>0</v>
      </c>
      <c r="BG1092" s="239">
        <f>IF(N1092="zákl. přenesená",J1092,0)</f>
        <v>0</v>
      </c>
      <c r="BH1092" s="239">
        <f>IF(N1092="sníž. přenesená",J1092,0)</f>
        <v>0</v>
      </c>
      <c r="BI1092" s="239">
        <f>IF(N1092="nulová",J1092,0)</f>
        <v>0</v>
      </c>
      <c r="BJ1092" s="18" t="s">
        <v>83</v>
      </c>
      <c r="BK1092" s="239">
        <f>ROUND(I1092*H1092,2)</f>
        <v>0</v>
      </c>
      <c r="BL1092" s="18" t="s">
        <v>297</v>
      </c>
      <c r="BM1092" s="238" t="s">
        <v>1196</v>
      </c>
    </row>
    <row r="1093" s="16" customFormat="1">
      <c r="A1093" s="16"/>
      <c r="B1093" s="274"/>
      <c r="C1093" s="275"/>
      <c r="D1093" s="242" t="s">
        <v>201</v>
      </c>
      <c r="E1093" s="276" t="s">
        <v>1</v>
      </c>
      <c r="F1093" s="277" t="s">
        <v>1186</v>
      </c>
      <c r="G1093" s="275"/>
      <c r="H1093" s="276" t="s">
        <v>1</v>
      </c>
      <c r="I1093" s="278"/>
      <c r="J1093" s="275"/>
      <c r="K1093" s="275"/>
      <c r="L1093" s="279"/>
      <c r="M1093" s="280"/>
      <c r="N1093" s="281"/>
      <c r="O1093" s="281"/>
      <c r="P1093" s="281"/>
      <c r="Q1093" s="281"/>
      <c r="R1093" s="281"/>
      <c r="S1093" s="281"/>
      <c r="T1093" s="282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T1093" s="283" t="s">
        <v>201</v>
      </c>
      <c r="AU1093" s="283" t="s">
        <v>85</v>
      </c>
      <c r="AV1093" s="16" t="s">
        <v>83</v>
      </c>
      <c r="AW1093" s="16" t="s">
        <v>32</v>
      </c>
      <c r="AX1093" s="16" t="s">
        <v>75</v>
      </c>
      <c r="AY1093" s="283" t="s">
        <v>192</v>
      </c>
    </row>
    <row r="1094" s="13" customFormat="1">
      <c r="A1094" s="13"/>
      <c r="B1094" s="240"/>
      <c r="C1094" s="241"/>
      <c r="D1094" s="242" t="s">
        <v>201</v>
      </c>
      <c r="E1094" s="243" t="s">
        <v>1</v>
      </c>
      <c r="F1094" s="244" t="s">
        <v>1197</v>
      </c>
      <c r="G1094" s="241"/>
      <c r="H1094" s="245">
        <v>14.1</v>
      </c>
      <c r="I1094" s="246"/>
      <c r="J1094" s="241"/>
      <c r="K1094" s="241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1" t="s">
        <v>201</v>
      </c>
      <c r="AU1094" s="251" t="s">
        <v>85</v>
      </c>
      <c r="AV1094" s="13" t="s">
        <v>85</v>
      </c>
      <c r="AW1094" s="13" t="s">
        <v>32</v>
      </c>
      <c r="AX1094" s="13" t="s">
        <v>75</v>
      </c>
      <c r="AY1094" s="251" t="s">
        <v>192</v>
      </c>
    </row>
    <row r="1095" s="13" customFormat="1">
      <c r="A1095" s="13"/>
      <c r="B1095" s="240"/>
      <c r="C1095" s="241"/>
      <c r="D1095" s="242" t="s">
        <v>201</v>
      </c>
      <c r="E1095" s="243" t="s">
        <v>1</v>
      </c>
      <c r="F1095" s="244" t="s">
        <v>1198</v>
      </c>
      <c r="G1095" s="241"/>
      <c r="H1095" s="245">
        <v>35.25</v>
      </c>
      <c r="I1095" s="246"/>
      <c r="J1095" s="241"/>
      <c r="K1095" s="241"/>
      <c r="L1095" s="247"/>
      <c r="M1095" s="248"/>
      <c r="N1095" s="249"/>
      <c r="O1095" s="249"/>
      <c r="P1095" s="249"/>
      <c r="Q1095" s="249"/>
      <c r="R1095" s="249"/>
      <c r="S1095" s="249"/>
      <c r="T1095" s="25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1" t="s">
        <v>201</v>
      </c>
      <c r="AU1095" s="251" t="s">
        <v>85</v>
      </c>
      <c r="AV1095" s="13" t="s">
        <v>85</v>
      </c>
      <c r="AW1095" s="13" t="s">
        <v>32</v>
      </c>
      <c r="AX1095" s="13" t="s">
        <v>75</v>
      </c>
      <c r="AY1095" s="251" t="s">
        <v>192</v>
      </c>
    </row>
    <row r="1096" s="14" customFormat="1">
      <c r="A1096" s="14"/>
      <c r="B1096" s="252"/>
      <c r="C1096" s="253"/>
      <c r="D1096" s="242" t="s">
        <v>201</v>
      </c>
      <c r="E1096" s="254" t="s">
        <v>1</v>
      </c>
      <c r="F1096" s="255" t="s">
        <v>204</v>
      </c>
      <c r="G1096" s="253"/>
      <c r="H1096" s="256">
        <v>49.350000000000001</v>
      </c>
      <c r="I1096" s="257"/>
      <c r="J1096" s="253"/>
      <c r="K1096" s="253"/>
      <c r="L1096" s="258"/>
      <c r="M1096" s="259"/>
      <c r="N1096" s="260"/>
      <c r="O1096" s="260"/>
      <c r="P1096" s="260"/>
      <c r="Q1096" s="260"/>
      <c r="R1096" s="260"/>
      <c r="S1096" s="260"/>
      <c r="T1096" s="26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2" t="s">
        <v>201</v>
      </c>
      <c r="AU1096" s="262" t="s">
        <v>85</v>
      </c>
      <c r="AV1096" s="14" t="s">
        <v>199</v>
      </c>
      <c r="AW1096" s="14" t="s">
        <v>32</v>
      </c>
      <c r="AX1096" s="14" t="s">
        <v>83</v>
      </c>
      <c r="AY1096" s="262" t="s">
        <v>192</v>
      </c>
    </row>
    <row r="1097" s="2" customFormat="1" ht="16.5" customHeight="1">
      <c r="A1097" s="39"/>
      <c r="B1097" s="40"/>
      <c r="C1097" s="284" t="s">
        <v>1199</v>
      </c>
      <c r="D1097" s="284" t="s">
        <v>311</v>
      </c>
      <c r="E1097" s="285" t="s">
        <v>1189</v>
      </c>
      <c r="F1097" s="286" t="s">
        <v>1190</v>
      </c>
      <c r="G1097" s="287" t="s">
        <v>247</v>
      </c>
      <c r="H1097" s="288">
        <v>0.017000000000000001</v>
      </c>
      <c r="I1097" s="289"/>
      <c r="J1097" s="290">
        <f>ROUND(I1097*H1097,2)</f>
        <v>0</v>
      </c>
      <c r="K1097" s="286" t="s">
        <v>198</v>
      </c>
      <c r="L1097" s="291"/>
      <c r="M1097" s="292" t="s">
        <v>1</v>
      </c>
      <c r="N1097" s="293" t="s">
        <v>40</v>
      </c>
      <c r="O1097" s="92"/>
      <c r="P1097" s="236">
        <f>O1097*H1097</f>
        <v>0</v>
      </c>
      <c r="Q1097" s="236">
        <v>1</v>
      </c>
      <c r="R1097" s="236">
        <f>Q1097*H1097</f>
        <v>0.017000000000000001</v>
      </c>
      <c r="S1097" s="236">
        <v>0</v>
      </c>
      <c r="T1097" s="237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8" t="s">
        <v>394</v>
      </c>
      <c r="AT1097" s="238" t="s">
        <v>311</v>
      </c>
      <c r="AU1097" s="238" t="s">
        <v>85</v>
      </c>
      <c r="AY1097" s="18" t="s">
        <v>192</v>
      </c>
      <c r="BE1097" s="239">
        <f>IF(N1097="základní",J1097,0)</f>
        <v>0</v>
      </c>
      <c r="BF1097" s="239">
        <f>IF(N1097="snížená",J1097,0)</f>
        <v>0</v>
      </c>
      <c r="BG1097" s="239">
        <f>IF(N1097="zákl. přenesená",J1097,0)</f>
        <v>0</v>
      </c>
      <c r="BH1097" s="239">
        <f>IF(N1097="sníž. přenesená",J1097,0)</f>
        <v>0</v>
      </c>
      <c r="BI1097" s="239">
        <f>IF(N1097="nulová",J1097,0)</f>
        <v>0</v>
      </c>
      <c r="BJ1097" s="18" t="s">
        <v>83</v>
      </c>
      <c r="BK1097" s="239">
        <f>ROUND(I1097*H1097,2)</f>
        <v>0</v>
      </c>
      <c r="BL1097" s="18" t="s">
        <v>297</v>
      </c>
      <c r="BM1097" s="238" t="s">
        <v>1200</v>
      </c>
    </row>
    <row r="1098" s="13" customFormat="1">
      <c r="A1098" s="13"/>
      <c r="B1098" s="240"/>
      <c r="C1098" s="241"/>
      <c r="D1098" s="242" t="s">
        <v>201</v>
      </c>
      <c r="E1098" s="243" t="s">
        <v>1</v>
      </c>
      <c r="F1098" s="244" t="s">
        <v>1201</v>
      </c>
      <c r="G1098" s="241"/>
      <c r="H1098" s="245">
        <v>0.017000000000000001</v>
      </c>
      <c r="I1098" s="246"/>
      <c r="J1098" s="241"/>
      <c r="K1098" s="241"/>
      <c r="L1098" s="247"/>
      <c r="M1098" s="248"/>
      <c r="N1098" s="249"/>
      <c r="O1098" s="249"/>
      <c r="P1098" s="249"/>
      <c r="Q1098" s="249"/>
      <c r="R1098" s="249"/>
      <c r="S1098" s="249"/>
      <c r="T1098" s="250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1" t="s">
        <v>201</v>
      </c>
      <c r="AU1098" s="251" t="s">
        <v>85</v>
      </c>
      <c r="AV1098" s="13" t="s">
        <v>85</v>
      </c>
      <c r="AW1098" s="13" t="s">
        <v>32</v>
      </c>
      <c r="AX1098" s="13" t="s">
        <v>75</v>
      </c>
      <c r="AY1098" s="251" t="s">
        <v>192</v>
      </c>
    </row>
    <row r="1099" s="14" customFormat="1">
      <c r="A1099" s="14"/>
      <c r="B1099" s="252"/>
      <c r="C1099" s="253"/>
      <c r="D1099" s="242" t="s">
        <v>201</v>
      </c>
      <c r="E1099" s="254" t="s">
        <v>1</v>
      </c>
      <c r="F1099" s="255" t="s">
        <v>204</v>
      </c>
      <c r="G1099" s="253"/>
      <c r="H1099" s="256">
        <v>0.017000000000000001</v>
      </c>
      <c r="I1099" s="257"/>
      <c r="J1099" s="253"/>
      <c r="K1099" s="253"/>
      <c r="L1099" s="258"/>
      <c r="M1099" s="259"/>
      <c r="N1099" s="260"/>
      <c r="O1099" s="260"/>
      <c r="P1099" s="260"/>
      <c r="Q1099" s="260"/>
      <c r="R1099" s="260"/>
      <c r="S1099" s="260"/>
      <c r="T1099" s="261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2" t="s">
        <v>201</v>
      </c>
      <c r="AU1099" s="262" t="s">
        <v>85</v>
      </c>
      <c r="AV1099" s="14" t="s">
        <v>199</v>
      </c>
      <c r="AW1099" s="14" t="s">
        <v>32</v>
      </c>
      <c r="AX1099" s="14" t="s">
        <v>83</v>
      </c>
      <c r="AY1099" s="262" t="s">
        <v>192</v>
      </c>
    </row>
    <row r="1100" s="2" customFormat="1" ht="24.15" customHeight="1">
      <c r="A1100" s="39"/>
      <c r="B1100" s="40"/>
      <c r="C1100" s="227" t="s">
        <v>1202</v>
      </c>
      <c r="D1100" s="227" t="s">
        <v>194</v>
      </c>
      <c r="E1100" s="228" t="s">
        <v>1203</v>
      </c>
      <c r="F1100" s="229" t="s">
        <v>1204</v>
      </c>
      <c r="G1100" s="230" t="s">
        <v>197</v>
      </c>
      <c r="H1100" s="231">
        <v>670</v>
      </c>
      <c r="I1100" s="232"/>
      <c r="J1100" s="233">
        <f>ROUND(I1100*H1100,2)</f>
        <v>0</v>
      </c>
      <c r="K1100" s="229" t="s">
        <v>198</v>
      </c>
      <c r="L1100" s="45"/>
      <c r="M1100" s="234" t="s">
        <v>1</v>
      </c>
      <c r="N1100" s="235" t="s">
        <v>40</v>
      </c>
      <c r="O1100" s="92"/>
      <c r="P1100" s="236">
        <f>O1100*H1100</f>
        <v>0</v>
      </c>
      <c r="Q1100" s="236">
        <v>0.00040000000000000002</v>
      </c>
      <c r="R1100" s="236">
        <f>Q1100*H1100</f>
        <v>0.26800000000000002</v>
      </c>
      <c r="S1100" s="236">
        <v>0</v>
      </c>
      <c r="T1100" s="237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8" t="s">
        <v>297</v>
      </c>
      <c r="AT1100" s="238" t="s">
        <v>194</v>
      </c>
      <c r="AU1100" s="238" t="s">
        <v>85</v>
      </c>
      <c r="AY1100" s="18" t="s">
        <v>192</v>
      </c>
      <c r="BE1100" s="239">
        <f>IF(N1100="základní",J1100,0)</f>
        <v>0</v>
      </c>
      <c r="BF1100" s="239">
        <f>IF(N1100="snížená",J1100,0)</f>
        <v>0</v>
      </c>
      <c r="BG1100" s="239">
        <f>IF(N1100="zákl. přenesená",J1100,0)</f>
        <v>0</v>
      </c>
      <c r="BH1100" s="239">
        <f>IF(N1100="sníž. přenesená",J1100,0)</f>
        <v>0</v>
      </c>
      <c r="BI1100" s="239">
        <f>IF(N1100="nulová",J1100,0)</f>
        <v>0</v>
      </c>
      <c r="BJ1100" s="18" t="s">
        <v>83</v>
      </c>
      <c r="BK1100" s="239">
        <f>ROUND(I1100*H1100,2)</f>
        <v>0</v>
      </c>
      <c r="BL1100" s="18" t="s">
        <v>297</v>
      </c>
      <c r="BM1100" s="238" t="s">
        <v>1205</v>
      </c>
    </row>
    <row r="1101" s="16" customFormat="1">
      <c r="A1101" s="16"/>
      <c r="B1101" s="274"/>
      <c r="C1101" s="275"/>
      <c r="D1101" s="242" t="s">
        <v>201</v>
      </c>
      <c r="E1101" s="276" t="s">
        <v>1</v>
      </c>
      <c r="F1101" s="277" t="s">
        <v>1186</v>
      </c>
      <c r="G1101" s="275"/>
      <c r="H1101" s="276" t="s">
        <v>1</v>
      </c>
      <c r="I1101" s="278"/>
      <c r="J1101" s="275"/>
      <c r="K1101" s="275"/>
      <c r="L1101" s="279"/>
      <c r="M1101" s="280"/>
      <c r="N1101" s="281"/>
      <c r="O1101" s="281"/>
      <c r="P1101" s="281"/>
      <c r="Q1101" s="281"/>
      <c r="R1101" s="281"/>
      <c r="S1101" s="281"/>
      <c r="T1101" s="282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T1101" s="283" t="s">
        <v>201</v>
      </c>
      <c r="AU1101" s="283" t="s">
        <v>85</v>
      </c>
      <c r="AV1101" s="16" t="s">
        <v>83</v>
      </c>
      <c r="AW1101" s="16" t="s">
        <v>32</v>
      </c>
      <c r="AX1101" s="16" t="s">
        <v>75</v>
      </c>
      <c r="AY1101" s="283" t="s">
        <v>192</v>
      </c>
    </row>
    <row r="1102" s="13" customFormat="1">
      <c r="A1102" s="13"/>
      <c r="B1102" s="240"/>
      <c r="C1102" s="241"/>
      <c r="D1102" s="242" t="s">
        <v>201</v>
      </c>
      <c r="E1102" s="243" t="s">
        <v>1</v>
      </c>
      <c r="F1102" s="244" t="s">
        <v>1187</v>
      </c>
      <c r="G1102" s="241"/>
      <c r="H1102" s="245">
        <v>335</v>
      </c>
      <c r="I1102" s="246"/>
      <c r="J1102" s="241"/>
      <c r="K1102" s="241"/>
      <c r="L1102" s="247"/>
      <c r="M1102" s="248"/>
      <c r="N1102" s="249"/>
      <c r="O1102" s="249"/>
      <c r="P1102" s="249"/>
      <c r="Q1102" s="249"/>
      <c r="R1102" s="249"/>
      <c r="S1102" s="249"/>
      <c r="T1102" s="25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1" t="s">
        <v>201</v>
      </c>
      <c r="AU1102" s="251" t="s">
        <v>85</v>
      </c>
      <c r="AV1102" s="13" t="s">
        <v>85</v>
      </c>
      <c r="AW1102" s="13" t="s">
        <v>32</v>
      </c>
      <c r="AX1102" s="13" t="s">
        <v>75</v>
      </c>
      <c r="AY1102" s="251" t="s">
        <v>192</v>
      </c>
    </row>
    <row r="1103" s="15" customFormat="1">
      <c r="A1103" s="15"/>
      <c r="B1103" s="263"/>
      <c r="C1103" s="264"/>
      <c r="D1103" s="242" t="s">
        <v>201</v>
      </c>
      <c r="E1103" s="265" t="s">
        <v>1</v>
      </c>
      <c r="F1103" s="266" t="s">
        <v>211</v>
      </c>
      <c r="G1103" s="264"/>
      <c r="H1103" s="267">
        <v>335</v>
      </c>
      <c r="I1103" s="268"/>
      <c r="J1103" s="264"/>
      <c r="K1103" s="264"/>
      <c r="L1103" s="269"/>
      <c r="M1103" s="270"/>
      <c r="N1103" s="271"/>
      <c r="O1103" s="271"/>
      <c r="P1103" s="271"/>
      <c r="Q1103" s="271"/>
      <c r="R1103" s="271"/>
      <c r="S1103" s="271"/>
      <c r="T1103" s="272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73" t="s">
        <v>201</v>
      </c>
      <c r="AU1103" s="273" t="s">
        <v>85</v>
      </c>
      <c r="AV1103" s="15" t="s">
        <v>212</v>
      </c>
      <c r="AW1103" s="15" t="s">
        <v>32</v>
      </c>
      <c r="AX1103" s="15" t="s">
        <v>75</v>
      </c>
      <c r="AY1103" s="273" t="s">
        <v>192</v>
      </c>
    </row>
    <row r="1104" s="13" customFormat="1">
      <c r="A1104" s="13"/>
      <c r="B1104" s="240"/>
      <c r="C1104" s="241"/>
      <c r="D1104" s="242" t="s">
        <v>201</v>
      </c>
      <c r="E1104" s="243" t="s">
        <v>1</v>
      </c>
      <c r="F1104" s="244" t="s">
        <v>1206</v>
      </c>
      <c r="G1104" s="241"/>
      <c r="H1104" s="245">
        <v>335</v>
      </c>
      <c r="I1104" s="246"/>
      <c r="J1104" s="241"/>
      <c r="K1104" s="241"/>
      <c r="L1104" s="247"/>
      <c r="M1104" s="248"/>
      <c r="N1104" s="249"/>
      <c r="O1104" s="249"/>
      <c r="P1104" s="249"/>
      <c r="Q1104" s="249"/>
      <c r="R1104" s="249"/>
      <c r="S1104" s="249"/>
      <c r="T1104" s="25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1" t="s">
        <v>201</v>
      </c>
      <c r="AU1104" s="251" t="s">
        <v>85</v>
      </c>
      <c r="AV1104" s="13" t="s">
        <v>85</v>
      </c>
      <c r="AW1104" s="13" t="s">
        <v>32</v>
      </c>
      <c r="AX1104" s="13" t="s">
        <v>75</v>
      </c>
      <c r="AY1104" s="251" t="s">
        <v>192</v>
      </c>
    </row>
    <row r="1105" s="15" customFormat="1">
      <c r="A1105" s="15"/>
      <c r="B1105" s="263"/>
      <c r="C1105" s="264"/>
      <c r="D1105" s="242" t="s">
        <v>201</v>
      </c>
      <c r="E1105" s="265" t="s">
        <v>1</v>
      </c>
      <c r="F1105" s="266" t="s">
        <v>211</v>
      </c>
      <c r="G1105" s="264"/>
      <c r="H1105" s="267">
        <v>335</v>
      </c>
      <c r="I1105" s="268"/>
      <c r="J1105" s="264"/>
      <c r="K1105" s="264"/>
      <c r="L1105" s="269"/>
      <c r="M1105" s="270"/>
      <c r="N1105" s="271"/>
      <c r="O1105" s="271"/>
      <c r="P1105" s="271"/>
      <c r="Q1105" s="271"/>
      <c r="R1105" s="271"/>
      <c r="S1105" s="271"/>
      <c r="T1105" s="272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3" t="s">
        <v>201</v>
      </c>
      <c r="AU1105" s="273" t="s">
        <v>85</v>
      </c>
      <c r="AV1105" s="15" t="s">
        <v>212</v>
      </c>
      <c r="AW1105" s="15" t="s">
        <v>32</v>
      </c>
      <c r="AX1105" s="15" t="s">
        <v>75</v>
      </c>
      <c r="AY1105" s="273" t="s">
        <v>192</v>
      </c>
    </row>
    <row r="1106" s="14" customFormat="1">
      <c r="A1106" s="14"/>
      <c r="B1106" s="252"/>
      <c r="C1106" s="253"/>
      <c r="D1106" s="242" t="s">
        <v>201</v>
      </c>
      <c r="E1106" s="254" t="s">
        <v>1</v>
      </c>
      <c r="F1106" s="255" t="s">
        <v>204</v>
      </c>
      <c r="G1106" s="253"/>
      <c r="H1106" s="256">
        <v>670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2" t="s">
        <v>201</v>
      </c>
      <c r="AU1106" s="262" t="s">
        <v>85</v>
      </c>
      <c r="AV1106" s="14" t="s">
        <v>199</v>
      </c>
      <c r="AW1106" s="14" t="s">
        <v>32</v>
      </c>
      <c r="AX1106" s="14" t="s">
        <v>83</v>
      </c>
      <c r="AY1106" s="262" t="s">
        <v>192</v>
      </c>
    </row>
    <row r="1107" s="2" customFormat="1" ht="37.8" customHeight="1">
      <c r="A1107" s="39"/>
      <c r="B1107" s="40"/>
      <c r="C1107" s="284" t="s">
        <v>1207</v>
      </c>
      <c r="D1107" s="284" t="s">
        <v>311</v>
      </c>
      <c r="E1107" s="285" t="s">
        <v>1208</v>
      </c>
      <c r="F1107" s="286" t="s">
        <v>1209</v>
      </c>
      <c r="G1107" s="287" t="s">
        <v>197</v>
      </c>
      <c r="H1107" s="288">
        <v>390.44299999999998</v>
      </c>
      <c r="I1107" s="289"/>
      <c r="J1107" s="290">
        <f>ROUND(I1107*H1107,2)</f>
        <v>0</v>
      </c>
      <c r="K1107" s="286" t="s">
        <v>198</v>
      </c>
      <c r="L1107" s="291"/>
      <c r="M1107" s="292" t="s">
        <v>1</v>
      </c>
      <c r="N1107" s="293" t="s">
        <v>40</v>
      </c>
      <c r="O1107" s="92"/>
      <c r="P1107" s="236">
        <f>O1107*H1107</f>
        <v>0</v>
      </c>
      <c r="Q1107" s="236">
        <v>0.0054000000000000003</v>
      </c>
      <c r="R1107" s="236">
        <f>Q1107*H1107</f>
        <v>2.1083921999999999</v>
      </c>
      <c r="S1107" s="236">
        <v>0</v>
      </c>
      <c r="T1107" s="237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8" t="s">
        <v>394</v>
      </c>
      <c r="AT1107" s="238" t="s">
        <v>311</v>
      </c>
      <c r="AU1107" s="238" t="s">
        <v>85</v>
      </c>
      <c r="AY1107" s="18" t="s">
        <v>192</v>
      </c>
      <c r="BE1107" s="239">
        <f>IF(N1107="základní",J1107,0)</f>
        <v>0</v>
      </c>
      <c r="BF1107" s="239">
        <f>IF(N1107="snížená",J1107,0)</f>
        <v>0</v>
      </c>
      <c r="BG1107" s="239">
        <f>IF(N1107="zákl. přenesená",J1107,0)</f>
        <v>0</v>
      </c>
      <c r="BH1107" s="239">
        <f>IF(N1107="sníž. přenesená",J1107,0)</f>
        <v>0</v>
      </c>
      <c r="BI1107" s="239">
        <f>IF(N1107="nulová",J1107,0)</f>
        <v>0</v>
      </c>
      <c r="BJ1107" s="18" t="s">
        <v>83</v>
      </c>
      <c r="BK1107" s="239">
        <f>ROUND(I1107*H1107,2)</f>
        <v>0</v>
      </c>
      <c r="BL1107" s="18" t="s">
        <v>297</v>
      </c>
      <c r="BM1107" s="238" t="s">
        <v>1210</v>
      </c>
    </row>
    <row r="1108" s="16" customFormat="1">
      <c r="A1108" s="16"/>
      <c r="B1108" s="274"/>
      <c r="C1108" s="275"/>
      <c r="D1108" s="242" t="s">
        <v>201</v>
      </c>
      <c r="E1108" s="276" t="s">
        <v>1</v>
      </c>
      <c r="F1108" s="277" t="s">
        <v>1186</v>
      </c>
      <c r="G1108" s="275"/>
      <c r="H1108" s="276" t="s">
        <v>1</v>
      </c>
      <c r="I1108" s="278"/>
      <c r="J1108" s="275"/>
      <c r="K1108" s="275"/>
      <c r="L1108" s="279"/>
      <c r="M1108" s="280"/>
      <c r="N1108" s="281"/>
      <c r="O1108" s="281"/>
      <c r="P1108" s="281"/>
      <c r="Q1108" s="281"/>
      <c r="R1108" s="281"/>
      <c r="S1108" s="281"/>
      <c r="T1108" s="282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283" t="s">
        <v>201</v>
      </c>
      <c r="AU1108" s="283" t="s">
        <v>85</v>
      </c>
      <c r="AV1108" s="16" t="s">
        <v>83</v>
      </c>
      <c r="AW1108" s="16" t="s">
        <v>32</v>
      </c>
      <c r="AX1108" s="16" t="s">
        <v>75</v>
      </c>
      <c r="AY1108" s="283" t="s">
        <v>192</v>
      </c>
    </row>
    <row r="1109" s="16" customFormat="1">
      <c r="A1109" s="16"/>
      <c r="B1109" s="274"/>
      <c r="C1109" s="275"/>
      <c r="D1109" s="242" t="s">
        <v>201</v>
      </c>
      <c r="E1109" s="276" t="s">
        <v>1</v>
      </c>
      <c r="F1109" s="277" t="s">
        <v>1211</v>
      </c>
      <c r="G1109" s="275"/>
      <c r="H1109" s="276" t="s">
        <v>1</v>
      </c>
      <c r="I1109" s="278"/>
      <c r="J1109" s="275"/>
      <c r="K1109" s="275"/>
      <c r="L1109" s="279"/>
      <c r="M1109" s="280"/>
      <c r="N1109" s="281"/>
      <c r="O1109" s="281"/>
      <c r="P1109" s="281"/>
      <c r="Q1109" s="281"/>
      <c r="R1109" s="281"/>
      <c r="S1109" s="281"/>
      <c r="T1109" s="282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T1109" s="283" t="s">
        <v>201</v>
      </c>
      <c r="AU1109" s="283" t="s">
        <v>85</v>
      </c>
      <c r="AV1109" s="16" t="s">
        <v>83</v>
      </c>
      <c r="AW1109" s="16" t="s">
        <v>32</v>
      </c>
      <c r="AX1109" s="16" t="s">
        <v>75</v>
      </c>
      <c r="AY1109" s="283" t="s">
        <v>192</v>
      </c>
    </row>
    <row r="1110" s="13" customFormat="1">
      <c r="A1110" s="13"/>
      <c r="B1110" s="240"/>
      <c r="C1110" s="241"/>
      <c r="D1110" s="242" t="s">
        <v>201</v>
      </c>
      <c r="E1110" s="243" t="s">
        <v>1</v>
      </c>
      <c r="F1110" s="244" t="s">
        <v>1187</v>
      </c>
      <c r="G1110" s="241"/>
      <c r="H1110" s="245">
        <v>335</v>
      </c>
      <c r="I1110" s="246"/>
      <c r="J1110" s="241"/>
      <c r="K1110" s="241"/>
      <c r="L1110" s="247"/>
      <c r="M1110" s="248"/>
      <c r="N1110" s="249"/>
      <c r="O1110" s="249"/>
      <c r="P1110" s="249"/>
      <c r="Q1110" s="249"/>
      <c r="R1110" s="249"/>
      <c r="S1110" s="249"/>
      <c r="T1110" s="25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1" t="s">
        <v>201</v>
      </c>
      <c r="AU1110" s="251" t="s">
        <v>85</v>
      </c>
      <c r="AV1110" s="13" t="s">
        <v>85</v>
      </c>
      <c r="AW1110" s="13" t="s">
        <v>32</v>
      </c>
      <c r="AX1110" s="13" t="s">
        <v>75</v>
      </c>
      <c r="AY1110" s="251" t="s">
        <v>192</v>
      </c>
    </row>
    <row r="1111" s="14" customFormat="1">
      <c r="A1111" s="14"/>
      <c r="B1111" s="252"/>
      <c r="C1111" s="253"/>
      <c r="D1111" s="242" t="s">
        <v>201</v>
      </c>
      <c r="E1111" s="254" t="s">
        <v>1</v>
      </c>
      <c r="F1111" s="255" t="s">
        <v>204</v>
      </c>
      <c r="G1111" s="253"/>
      <c r="H1111" s="256">
        <v>335</v>
      </c>
      <c r="I1111" s="257"/>
      <c r="J1111" s="253"/>
      <c r="K1111" s="253"/>
      <c r="L1111" s="258"/>
      <c r="M1111" s="259"/>
      <c r="N1111" s="260"/>
      <c r="O1111" s="260"/>
      <c r="P1111" s="260"/>
      <c r="Q1111" s="260"/>
      <c r="R1111" s="260"/>
      <c r="S1111" s="260"/>
      <c r="T1111" s="261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2" t="s">
        <v>201</v>
      </c>
      <c r="AU1111" s="262" t="s">
        <v>85</v>
      </c>
      <c r="AV1111" s="14" t="s">
        <v>199</v>
      </c>
      <c r="AW1111" s="14" t="s">
        <v>32</v>
      </c>
      <c r="AX1111" s="14" t="s">
        <v>75</v>
      </c>
      <c r="AY1111" s="262" t="s">
        <v>192</v>
      </c>
    </row>
    <row r="1112" s="13" customFormat="1">
      <c r="A1112" s="13"/>
      <c r="B1112" s="240"/>
      <c r="C1112" s="241"/>
      <c r="D1112" s="242" t="s">
        <v>201</v>
      </c>
      <c r="E1112" s="243" t="s">
        <v>1</v>
      </c>
      <c r="F1112" s="244" t="s">
        <v>1212</v>
      </c>
      <c r="G1112" s="241"/>
      <c r="H1112" s="245">
        <v>390.44299999999998</v>
      </c>
      <c r="I1112" s="246"/>
      <c r="J1112" s="241"/>
      <c r="K1112" s="241"/>
      <c r="L1112" s="247"/>
      <c r="M1112" s="248"/>
      <c r="N1112" s="249"/>
      <c r="O1112" s="249"/>
      <c r="P1112" s="249"/>
      <c r="Q1112" s="249"/>
      <c r="R1112" s="249"/>
      <c r="S1112" s="249"/>
      <c r="T1112" s="250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1" t="s">
        <v>201</v>
      </c>
      <c r="AU1112" s="251" t="s">
        <v>85</v>
      </c>
      <c r="AV1112" s="13" t="s">
        <v>85</v>
      </c>
      <c r="AW1112" s="13" t="s">
        <v>32</v>
      </c>
      <c r="AX1112" s="13" t="s">
        <v>83</v>
      </c>
      <c r="AY1112" s="251" t="s">
        <v>192</v>
      </c>
    </row>
    <row r="1113" s="2" customFormat="1" ht="44.25" customHeight="1">
      <c r="A1113" s="39"/>
      <c r="B1113" s="40"/>
      <c r="C1113" s="284" t="s">
        <v>1213</v>
      </c>
      <c r="D1113" s="284" t="s">
        <v>311</v>
      </c>
      <c r="E1113" s="285" t="s">
        <v>1214</v>
      </c>
      <c r="F1113" s="286" t="s">
        <v>1215</v>
      </c>
      <c r="G1113" s="287" t="s">
        <v>197</v>
      </c>
      <c r="H1113" s="288">
        <v>390.44299999999998</v>
      </c>
      <c r="I1113" s="289"/>
      <c r="J1113" s="290">
        <f>ROUND(I1113*H1113,2)</f>
        <v>0</v>
      </c>
      <c r="K1113" s="286" t="s">
        <v>198</v>
      </c>
      <c r="L1113" s="291"/>
      <c r="M1113" s="292" t="s">
        <v>1</v>
      </c>
      <c r="N1113" s="293" t="s">
        <v>40</v>
      </c>
      <c r="O1113" s="92"/>
      <c r="P1113" s="236">
        <f>O1113*H1113</f>
        <v>0</v>
      </c>
      <c r="Q1113" s="236">
        <v>0.0054000000000000003</v>
      </c>
      <c r="R1113" s="236">
        <f>Q1113*H1113</f>
        <v>2.1083921999999999</v>
      </c>
      <c r="S1113" s="236">
        <v>0</v>
      </c>
      <c r="T1113" s="237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8" t="s">
        <v>394</v>
      </c>
      <c r="AT1113" s="238" t="s">
        <v>311</v>
      </c>
      <c r="AU1113" s="238" t="s">
        <v>85</v>
      </c>
      <c r="AY1113" s="18" t="s">
        <v>192</v>
      </c>
      <c r="BE1113" s="239">
        <f>IF(N1113="základní",J1113,0)</f>
        <v>0</v>
      </c>
      <c r="BF1113" s="239">
        <f>IF(N1113="snížená",J1113,0)</f>
        <v>0</v>
      </c>
      <c r="BG1113" s="239">
        <f>IF(N1113="zákl. přenesená",J1113,0)</f>
        <v>0</v>
      </c>
      <c r="BH1113" s="239">
        <f>IF(N1113="sníž. přenesená",J1113,0)</f>
        <v>0</v>
      </c>
      <c r="BI1113" s="239">
        <f>IF(N1113="nulová",J1113,0)</f>
        <v>0</v>
      </c>
      <c r="BJ1113" s="18" t="s">
        <v>83</v>
      </c>
      <c r="BK1113" s="239">
        <f>ROUND(I1113*H1113,2)</f>
        <v>0</v>
      </c>
      <c r="BL1113" s="18" t="s">
        <v>297</v>
      </c>
      <c r="BM1113" s="238" t="s">
        <v>1216</v>
      </c>
    </row>
    <row r="1114" s="16" customFormat="1">
      <c r="A1114" s="16"/>
      <c r="B1114" s="274"/>
      <c r="C1114" s="275"/>
      <c r="D1114" s="242" t="s">
        <v>201</v>
      </c>
      <c r="E1114" s="276" t="s">
        <v>1</v>
      </c>
      <c r="F1114" s="277" t="s">
        <v>1186</v>
      </c>
      <c r="G1114" s="275"/>
      <c r="H1114" s="276" t="s">
        <v>1</v>
      </c>
      <c r="I1114" s="278"/>
      <c r="J1114" s="275"/>
      <c r="K1114" s="275"/>
      <c r="L1114" s="279"/>
      <c r="M1114" s="280"/>
      <c r="N1114" s="281"/>
      <c r="O1114" s="281"/>
      <c r="P1114" s="281"/>
      <c r="Q1114" s="281"/>
      <c r="R1114" s="281"/>
      <c r="S1114" s="281"/>
      <c r="T1114" s="282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83" t="s">
        <v>201</v>
      </c>
      <c r="AU1114" s="283" t="s">
        <v>85</v>
      </c>
      <c r="AV1114" s="16" t="s">
        <v>83</v>
      </c>
      <c r="AW1114" s="16" t="s">
        <v>32</v>
      </c>
      <c r="AX1114" s="16" t="s">
        <v>75</v>
      </c>
      <c r="AY1114" s="283" t="s">
        <v>192</v>
      </c>
    </row>
    <row r="1115" s="16" customFormat="1">
      <c r="A1115" s="16"/>
      <c r="B1115" s="274"/>
      <c r="C1115" s="275"/>
      <c r="D1115" s="242" t="s">
        <v>201</v>
      </c>
      <c r="E1115" s="276" t="s">
        <v>1</v>
      </c>
      <c r="F1115" s="277" t="s">
        <v>1217</v>
      </c>
      <c r="G1115" s="275"/>
      <c r="H1115" s="276" t="s">
        <v>1</v>
      </c>
      <c r="I1115" s="278"/>
      <c r="J1115" s="275"/>
      <c r="K1115" s="275"/>
      <c r="L1115" s="279"/>
      <c r="M1115" s="280"/>
      <c r="N1115" s="281"/>
      <c r="O1115" s="281"/>
      <c r="P1115" s="281"/>
      <c r="Q1115" s="281"/>
      <c r="R1115" s="281"/>
      <c r="S1115" s="281"/>
      <c r="T1115" s="282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83" t="s">
        <v>201</v>
      </c>
      <c r="AU1115" s="283" t="s">
        <v>85</v>
      </c>
      <c r="AV1115" s="16" t="s">
        <v>83</v>
      </c>
      <c r="AW1115" s="16" t="s">
        <v>32</v>
      </c>
      <c r="AX1115" s="16" t="s">
        <v>75</v>
      </c>
      <c r="AY1115" s="283" t="s">
        <v>192</v>
      </c>
    </row>
    <row r="1116" s="13" customFormat="1">
      <c r="A1116" s="13"/>
      <c r="B1116" s="240"/>
      <c r="C1116" s="241"/>
      <c r="D1116" s="242" t="s">
        <v>201</v>
      </c>
      <c r="E1116" s="243" t="s">
        <v>1</v>
      </c>
      <c r="F1116" s="244" t="s">
        <v>1187</v>
      </c>
      <c r="G1116" s="241"/>
      <c r="H1116" s="245">
        <v>335</v>
      </c>
      <c r="I1116" s="246"/>
      <c r="J1116" s="241"/>
      <c r="K1116" s="241"/>
      <c r="L1116" s="247"/>
      <c r="M1116" s="248"/>
      <c r="N1116" s="249"/>
      <c r="O1116" s="249"/>
      <c r="P1116" s="249"/>
      <c r="Q1116" s="249"/>
      <c r="R1116" s="249"/>
      <c r="S1116" s="249"/>
      <c r="T1116" s="25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1" t="s">
        <v>201</v>
      </c>
      <c r="AU1116" s="251" t="s">
        <v>85</v>
      </c>
      <c r="AV1116" s="13" t="s">
        <v>85</v>
      </c>
      <c r="AW1116" s="13" t="s">
        <v>32</v>
      </c>
      <c r="AX1116" s="13" t="s">
        <v>75</v>
      </c>
      <c r="AY1116" s="251" t="s">
        <v>192</v>
      </c>
    </row>
    <row r="1117" s="14" customFormat="1">
      <c r="A1117" s="14"/>
      <c r="B1117" s="252"/>
      <c r="C1117" s="253"/>
      <c r="D1117" s="242" t="s">
        <v>201</v>
      </c>
      <c r="E1117" s="254" t="s">
        <v>1</v>
      </c>
      <c r="F1117" s="255" t="s">
        <v>204</v>
      </c>
      <c r="G1117" s="253"/>
      <c r="H1117" s="256">
        <v>335</v>
      </c>
      <c r="I1117" s="257"/>
      <c r="J1117" s="253"/>
      <c r="K1117" s="253"/>
      <c r="L1117" s="258"/>
      <c r="M1117" s="259"/>
      <c r="N1117" s="260"/>
      <c r="O1117" s="260"/>
      <c r="P1117" s="260"/>
      <c r="Q1117" s="260"/>
      <c r="R1117" s="260"/>
      <c r="S1117" s="260"/>
      <c r="T1117" s="26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2" t="s">
        <v>201</v>
      </c>
      <c r="AU1117" s="262" t="s">
        <v>85</v>
      </c>
      <c r="AV1117" s="14" t="s">
        <v>199</v>
      </c>
      <c r="AW1117" s="14" t="s">
        <v>32</v>
      </c>
      <c r="AX1117" s="14" t="s">
        <v>75</v>
      </c>
      <c r="AY1117" s="262" t="s">
        <v>192</v>
      </c>
    </row>
    <row r="1118" s="13" customFormat="1">
      <c r="A1118" s="13"/>
      <c r="B1118" s="240"/>
      <c r="C1118" s="241"/>
      <c r="D1118" s="242" t="s">
        <v>201</v>
      </c>
      <c r="E1118" s="243" t="s">
        <v>1</v>
      </c>
      <c r="F1118" s="244" t="s">
        <v>1212</v>
      </c>
      <c r="G1118" s="241"/>
      <c r="H1118" s="245">
        <v>390.44299999999998</v>
      </c>
      <c r="I1118" s="246"/>
      <c r="J1118" s="241"/>
      <c r="K1118" s="241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1" t="s">
        <v>201</v>
      </c>
      <c r="AU1118" s="251" t="s">
        <v>85</v>
      </c>
      <c r="AV1118" s="13" t="s">
        <v>85</v>
      </c>
      <c r="AW1118" s="13" t="s">
        <v>32</v>
      </c>
      <c r="AX1118" s="13" t="s">
        <v>83</v>
      </c>
      <c r="AY1118" s="251" t="s">
        <v>192</v>
      </c>
    </row>
    <row r="1119" s="2" customFormat="1" ht="24.15" customHeight="1">
      <c r="A1119" s="39"/>
      <c r="B1119" s="40"/>
      <c r="C1119" s="227" t="s">
        <v>1218</v>
      </c>
      <c r="D1119" s="227" t="s">
        <v>194</v>
      </c>
      <c r="E1119" s="228" t="s">
        <v>1219</v>
      </c>
      <c r="F1119" s="229" t="s">
        <v>1220</v>
      </c>
      <c r="G1119" s="230" t="s">
        <v>197</v>
      </c>
      <c r="H1119" s="231">
        <v>98.700000000000003</v>
      </c>
      <c r="I1119" s="232"/>
      <c r="J1119" s="233">
        <f>ROUND(I1119*H1119,2)</f>
        <v>0</v>
      </c>
      <c r="K1119" s="229" t="s">
        <v>198</v>
      </c>
      <c r="L1119" s="45"/>
      <c r="M1119" s="234" t="s">
        <v>1</v>
      </c>
      <c r="N1119" s="235" t="s">
        <v>40</v>
      </c>
      <c r="O1119" s="92"/>
      <c r="P1119" s="236">
        <f>O1119*H1119</f>
        <v>0</v>
      </c>
      <c r="Q1119" s="236">
        <v>0.00040000000000000002</v>
      </c>
      <c r="R1119" s="236">
        <f>Q1119*H1119</f>
        <v>0.039480000000000001</v>
      </c>
      <c r="S1119" s="236">
        <v>0</v>
      </c>
      <c r="T1119" s="237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8" t="s">
        <v>297</v>
      </c>
      <c r="AT1119" s="238" t="s">
        <v>194</v>
      </c>
      <c r="AU1119" s="238" t="s">
        <v>85</v>
      </c>
      <c r="AY1119" s="18" t="s">
        <v>192</v>
      </c>
      <c r="BE1119" s="239">
        <f>IF(N1119="základní",J1119,0)</f>
        <v>0</v>
      </c>
      <c r="BF1119" s="239">
        <f>IF(N1119="snížená",J1119,0)</f>
        <v>0</v>
      </c>
      <c r="BG1119" s="239">
        <f>IF(N1119="zákl. přenesená",J1119,0)</f>
        <v>0</v>
      </c>
      <c r="BH1119" s="239">
        <f>IF(N1119="sníž. přenesená",J1119,0)</f>
        <v>0</v>
      </c>
      <c r="BI1119" s="239">
        <f>IF(N1119="nulová",J1119,0)</f>
        <v>0</v>
      </c>
      <c r="BJ1119" s="18" t="s">
        <v>83</v>
      </c>
      <c r="BK1119" s="239">
        <f>ROUND(I1119*H1119,2)</f>
        <v>0</v>
      </c>
      <c r="BL1119" s="18" t="s">
        <v>297</v>
      </c>
      <c r="BM1119" s="238" t="s">
        <v>1221</v>
      </c>
    </row>
    <row r="1120" s="16" customFormat="1">
      <c r="A1120" s="16"/>
      <c r="B1120" s="274"/>
      <c r="C1120" s="275"/>
      <c r="D1120" s="242" t="s">
        <v>201</v>
      </c>
      <c r="E1120" s="276" t="s">
        <v>1</v>
      </c>
      <c r="F1120" s="277" t="s">
        <v>1186</v>
      </c>
      <c r="G1120" s="275"/>
      <c r="H1120" s="276" t="s">
        <v>1</v>
      </c>
      <c r="I1120" s="278"/>
      <c r="J1120" s="275"/>
      <c r="K1120" s="275"/>
      <c r="L1120" s="279"/>
      <c r="M1120" s="280"/>
      <c r="N1120" s="281"/>
      <c r="O1120" s="281"/>
      <c r="P1120" s="281"/>
      <c r="Q1120" s="281"/>
      <c r="R1120" s="281"/>
      <c r="S1120" s="281"/>
      <c r="T1120" s="282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83" t="s">
        <v>201</v>
      </c>
      <c r="AU1120" s="283" t="s">
        <v>85</v>
      </c>
      <c r="AV1120" s="16" t="s">
        <v>83</v>
      </c>
      <c r="AW1120" s="16" t="s">
        <v>32</v>
      </c>
      <c r="AX1120" s="16" t="s">
        <v>75</v>
      </c>
      <c r="AY1120" s="283" t="s">
        <v>192</v>
      </c>
    </row>
    <row r="1121" s="13" customFormat="1">
      <c r="A1121" s="13"/>
      <c r="B1121" s="240"/>
      <c r="C1121" s="241"/>
      <c r="D1121" s="242" t="s">
        <v>201</v>
      </c>
      <c r="E1121" s="243" t="s">
        <v>1</v>
      </c>
      <c r="F1121" s="244" t="s">
        <v>1222</v>
      </c>
      <c r="G1121" s="241"/>
      <c r="H1121" s="245">
        <v>49.350000000000001</v>
      </c>
      <c r="I1121" s="246"/>
      <c r="J1121" s="241"/>
      <c r="K1121" s="241"/>
      <c r="L1121" s="247"/>
      <c r="M1121" s="248"/>
      <c r="N1121" s="249"/>
      <c r="O1121" s="249"/>
      <c r="P1121" s="249"/>
      <c r="Q1121" s="249"/>
      <c r="R1121" s="249"/>
      <c r="S1121" s="249"/>
      <c r="T1121" s="250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1" t="s">
        <v>201</v>
      </c>
      <c r="AU1121" s="251" t="s">
        <v>85</v>
      </c>
      <c r="AV1121" s="13" t="s">
        <v>85</v>
      </c>
      <c r="AW1121" s="13" t="s">
        <v>32</v>
      </c>
      <c r="AX1121" s="13" t="s">
        <v>75</v>
      </c>
      <c r="AY1121" s="251" t="s">
        <v>192</v>
      </c>
    </row>
    <row r="1122" s="15" customFormat="1">
      <c r="A1122" s="15"/>
      <c r="B1122" s="263"/>
      <c r="C1122" s="264"/>
      <c r="D1122" s="242" t="s">
        <v>201</v>
      </c>
      <c r="E1122" s="265" t="s">
        <v>1</v>
      </c>
      <c r="F1122" s="266" t="s">
        <v>211</v>
      </c>
      <c r="G1122" s="264"/>
      <c r="H1122" s="267">
        <v>49.350000000000001</v>
      </c>
      <c r="I1122" s="268"/>
      <c r="J1122" s="264"/>
      <c r="K1122" s="264"/>
      <c r="L1122" s="269"/>
      <c r="M1122" s="270"/>
      <c r="N1122" s="271"/>
      <c r="O1122" s="271"/>
      <c r="P1122" s="271"/>
      <c r="Q1122" s="271"/>
      <c r="R1122" s="271"/>
      <c r="S1122" s="271"/>
      <c r="T1122" s="272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73" t="s">
        <v>201</v>
      </c>
      <c r="AU1122" s="273" t="s">
        <v>85</v>
      </c>
      <c r="AV1122" s="15" t="s">
        <v>212</v>
      </c>
      <c r="AW1122" s="15" t="s">
        <v>32</v>
      </c>
      <c r="AX1122" s="15" t="s">
        <v>75</v>
      </c>
      <c r="AY1122" s="273" t="s">
        <v>192</v>
      </c>
    </row>
    <row r="1123" s="13" customFormat="1">
      <c r="A1123" s="13"/>
      <c r="B1123" s="240"/>
      <c r="C1123" s="241"/>
      <c r="D1123" s="242" t="s">
        <v>201</v>
      </c>
      <c r="E1123" s="243" t="s">
        <v>1</v>
      </c>
      <c r="F1123" s="244" t="s">
        <v>1223</v>
      </c>
      <c r="G1123" s="241"/>
      <c r="H1123" s="245">
        <v>49.350000000000001</v>
      </c>
      <c r="I1123" s="246"/>
      <c r="J1123" s="241"/>
      <c r="K1123" s="241"/>
      <c r="L1123" s="247"/>
      <c r="M1123" s="248"/>
      <c r="N1123" s="249"/>
      <c r="O1123" s="249"/>
      <c r="P1123" s="249"/>
      <c r="Q1123" s="249"/>
      <c r="R1123" s="249"/>
      <c r="S1123" s="249"/>
      <c r="T1123" s="25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1" t="s">
        <v>201</v>
      </c>
      <c r="AU1123" s="251" t="s">
        <v>85</v>
      </c>
      <c r="AV1123" s="13" t="s">
        <v>85</v>
      </c>
      <c r="AW1123" s="13" t="s">
        <v>32</v>
      </c>
      <c r="AX1123" s="13" t="s">
        <v>75</v>
      </c>
      <c r="AY1123" s="251" t="s">
        <v>192</v>
      </c>
    </row>
    <row r="1124" s="14" customFormat="1">
      <c r="A1124" s="14"/>
      <c r="B1124" s="252"/>
      <c r="C1124" s="253"/>
      <c r="D1124" s="242" t="s">
        <v>201</v>
      </c>
      <c r="E1124" s="254" t="s">
        <v>1</v>
      </c>
      <c r="F1124" s="255" t="s">
        <v>204</v>
      </c>
      <c r="G1124" s="253"/>
      <c r="H1124" s="256">
        <v>98.700000000000003</v>
      </c>
      <c r="I1124" s="257"/>
      <c r="J1124" s="253"/>
      <c r="K1124" s="253"/>
      <c r="L1124" s="258"/>
      <c r="M1124" s="259"/>
      <c r="N1124" s="260"/>
      <c r="O1124" s="260"/>
      <c r="P1124" s="260"/>
      <c r="Q1124" s="260"/>
      <c r="R1124" s="260"/>
      <c r="S1124" s="260"/>
      <c r="T1124" s="26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2" t="s">
        <v>201</v>
      </c>
      <c r="AU1124" s="262" t="s">
        <v>85</v>
      </c>
      <c r="AV1124" s="14" t="s">
        <v>199</v>
      </c>
      <c r="AW1124" s="14" t="s">
        <v>32</v>
      </c>
      <c r="AX1124" s="14" t="s">
        <v>83</v>
      </c>
      <c r="AY1124" s="262" t="s">
        <v>192</v>
      </c>
    </row>
    <row r="1125" s="2" customFormat="1" ht="37.8" customHeight="1">
      <c r="A1125" s="39"/>
      <c r="B1125" s="40"/>
      <c r="C1125" s="284" t="s">
        <v>1224</v>
      </c>
      <c r="D1125" s="284" t="s">
        <v>311</v>
      </c>
      <c r="E1125" s="285" t="s">
        <v>1208</v>
      </c>
      <c r="F1125" s="286" t="s">
        <v>1209</v>
      </c>
      <c r="G1125" s="287" t="s">
        <v>197</v>
      </c>
      <c r="H1125" s="288">
        <v>120.51300000000001</v>
      </c>
      <c r="I1125" s="289"/>
      <c r="J1125" s="290">
        <f>ROUND(I1125*H1125,2)</f>
        <v>0</v>
      </c>
      <c r="K1125" s="286" t="s">
        <v>198</v>
      </c>
      <c r="L1125" s="291"/>
      <c r="M1125" s="292" t="s">
        <v>1</v>
      </c>
      <c r="N1125" s="293" t="s">
        <v>40</v>
      </c>
      <c r="O1125" s="92"/>
      <c r="P1125" s="236">
        <f>O1125*H1125</f>
        <v>0</v>
      </c>
      <c r="Q1125" s="236">
        <v>0.0054000000000000003</v>
      </c>
      <c r="R1125" s="236">
        <f>Q1125*H1125</f>
        <v>0.65077020000000008</v>
      </c>
      <c r="S1125" s="236">
        <v>0</v>
      </c>
      <c r="T1125" s="237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8" t="s">
        <v>394</v>
      </c>
      <c r="AT1125" s="238" t="s">
        <v>311</v>
      </c>
      <c r="AU1125" s="238" t="s">
        <v>85</v>
      </c>
      <c r="AY1125" s="18" t="s">
        <v>192</v>
      </c>
      <c r="BE1125" s="239">
        <f>IF(N1125="základní",J1125,0)</f>
        <v>0</v>
      </c>
      <c r="BF1125" s="239">
        <f>IF(N1125="snížená",J1125,0)</f>
        <v>0</v>
      </c>
      <c r="BG1125" s="239">
        <f>IF(N1125="zákl. přenesená",J1125,0)</f>
        <v>0</v>
      </c>
      <c r="BH1125" s="239">
        <f>IF(N1125="sníž. přenesená",J1125,0)</f>
        <v>0</v>
      </c>
      <c r="BI1125" s="239">
        <f>IF(N1125="nulová",J1125,0)</f>
        <v>0</v>
      </c>
      <c r="BJ1125" s="18" t="s">
        <v>83</v>
      </c>
      <c r="BK1125" s="239">
        <f>ROUND(I1125*H1125,2)</f>
        <v>0</v>
      </c>
      <c r="BL1125" s="18" t="s">
        <v>297</v>
      </c>
      <c r="BM1125" s="238" t="s">
        <v>1225</v>
      </c>
    </row>
    <row r="1126" s="13" customFormat="1">
      <c r="A1126" s="13"/>
      <c r="B1126" s="240"/>
      <c r="C1126" s="241"/>
      <c r="D1126" s="242" t="s">
        <v>201</v>
      </c>
      <c r="E1126" s="243" t="s">
        <v>1</v>
      </c>
      <c r="F1126" s="244" t="s">
        <v>1226</v>
      </c>
      <c r="G1126" s="241"/>
      <c r="H1126" s="245">
        <v>120.51300000000001</v>
      </c>
      <c r="I1126" s="246"/>
      <c r="J1126" s="241"/>
      <c r="K1126" s="241"/>
      <c r="L1126" s="247"/>
      <c r="M1126" s="248"/>
      <c r="N1126" s="249"/>
      <c r="O1126" s="249"/>
      <c r="P1126" s="249"/>
      <c r="Q1126" s="249"/>
      <c r="R1126" s="249"/>
      <c r="S1126" s="249"/>
      <c r="T1126" s="25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1" t="s">
        <v>201</v>
      </c>
      <c r="AU1126" s="251" t="s">
        <v>85</v>
      </c>
      <c r="AV1126" s="13" t="s">
        <v>85</v>
      </c>
      <c r="AW1126" s="13" t="s">
        <v>32</v>
      </c>
      <c r="AX1126" s="13" t="s">
        <v>75</v>
      </c>
      <c r="AY1126" s="251" t="s">
        <v>192</v>
      </c>
    </row>
    <row r="1127" s="14" customFormat="1">
      <c r="A1127" s="14"/>
      <c r="B1127" s="252"/>
      <c r="C1127" s="253"/>
      <c r="D1127" s="242" t="s">
        <v>201</v>
      </c>
      <c r="E1127" s="254" t="s">
        <v>1</v>
      </c>
      <c r="F1127" s="255" t="s">
        <v>204</v>
      </c>
      <c r="G1127" s="253"/>
      <c r="H1127" s="256">
        <v>120.51300000000001</v>
      </c>
      <c r="I1127" s="257"/>
      <c r="J1127" s="253"/>
      <c r="K1127" s="253"/>
      <c r="L1127" s="258"/>
      <c r="M1127" s="259"/>
      <c r="N1127" s="260"/>
      <c r="O1127" s="260"/>
      <c r="P1127" s="260"/>
      <c r="Q1127" s="260"/>
      <c r="R1127" s="260"/>
      <c r="S1127" s="260"/>
      <c r="T1127" s="26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2" t="s">
        <v>201</v>
      </c>
      <c r="AU1127" s="262" t="s">
        <v>85</v>
      </c>
      <c r="AV1127" s="14" t="s">
        <v>199</v>
      </c>
      <c r="AW1127" s="14" t="s">
        <v>32</v>
      </c>
      <c r="AX1127" s="14" t="s">
        <v>83</v>
      </c>
      <c r="AY1127" s="262" t="s">
        <v>192</v>
      </c>
    </row>
    <row r="1128" s="2" customFormat="1" ht="44.25" customHeight="1">
      <c r="A1128" s="39"/>
      <c r="B1128" s="40"/>
      <c r="C1128" s="284" t="s">
        <v>1227</v>
      </c>
      <c r="D1128" s="284" t="s">
        <v>311</v>
      </c>
      <c r="E1128" s="285" t="s">
        <v>1214</v>
      </c>
      <c r="F1128" s="286" t="s">
        <v>1215</v>
      </c>
      <c r="G1128" s="287" t="s">
        <v>197</v>
      </c>
      <c r="H1128" s="288">
        <v>120.51300000000001</v>
      </c>
      <c r="I1128" s="289"/>
      <c r="J1128" s="290">
        <f>ROUND(I1128*H1128,2)</f>
        <v>0</v>
      </c>
      <c r="K1128" s="286" t="s">
        <v>198</v>
      </c>
      <c r="L1128" s="291"/>
      <c r="M1128" s="292" t="s">
        <v>1</v>
      </c>
      <c r="N1128" s="293" t="s">
        <v>40</v>
      </c>
      <c r="O1128" s="92"/>
      <c r="P1128" s="236">
        <f>O1128*H1128</f>
        <v>0</v>
      </c>
      <c r="Q1128" s="236">
        <v>0.0054000000000000003</v>
      </c>
      <c r="R1128" s="236">
        <f>Q1128*H1128</f>
        <v>0.65077020000000008</v>
      </c>
      <c r="S1128" s="236">
        <v>0</v>
      </c>
      <c r="T1128" s="237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38" t="s">
        <v>394</v>
      </c>
      <c r="AT1128" s="238" t="s">
        <v>311</v>
      </c>
      <c r="AU1128" s="238" t="s">
        <v>85</v>
      </c>
      <c r="AY1128" s="18" t="s">
        <v>192</v>
      </c>
      <c r="BE1128" s="239">
        <f>IF(N1128="základní",J1128,0)</f>
        <v>0</v>
      </c>
      <c r="BF1128" s="239">
        <f>IF(N1128="snížená",J1128,0)</f>
        <v>0</v>
      </c>
      <c r="BG1128" s="239">
        <f>IF(N1128="zákl. přenesená",J1128,0)</f>
        <v>0</v>
      </c>
      <c r="BH1128" s="239">
        <f>IF(N1128="sníž. přenesená",J1128,0)</f>
        <v>0</v>
      </c>
      <c r="BI1128" s="239">
        <f>IF(N1128="nulová",J1128,0)</f>
        <v>0</v>
      </c>
      <c r="BJ1128" s="18" t="s">
        <v>83</v>
      </c>
      <c r="BK1128" s="239">
        <f>ROUND(I1128*H1128,2)</f>
        <v>0</v>
      </c>
      <c r="BL1128" s="18" t="s">
        <v>297</v>
      </c>
      <c r="BM1128" s="238" t="s">
        <v>1228</v>
      </c>
    </row>
    <row r="1129" s="13" customFormat="1">
      <c r="A1129" s="13"/>
      <c r="B1129" s="240"/>
      <c r="C1129" s="241"/>
      <c r="D1129" s="242" t="s">
        <v>201</v>
      </c>
      <c r="E1129" s="243" t="s">
        <v>1</v>
      </c>
      <c r="F1129" s="244" t="s">
        <v>1226</v>
      </c>
      <c r="G1129" s="241"/>
      <c r="H1129" s="245">
        <v>120.51300000000001</v>
      </c>
      <c r="I1129" s="246"/>
      <c r="J1129" s="241"/>
      <c r="K1129" s="241"/>
      <c r="L1129" s="247"/>
      <c r="M1129" s="248"/>
      <c r="N1129" s="249"/>
      <c r="O1129" s="249"/>
      <c r="P1129" s="249"/>
      <c r="Q1129" s="249"/>
      <c r="R1129" s="249"/>
      <c r="S1129" s="249"/>
      <c r="T1129" s="25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1" t="s">
        <v>201</v>
      </c>
      <c r="AU1129" s="251" t="s">
        <v>85</v>
      </c>
      <c r="AV1129" s="13" t="s">
        <v>85</v>
      </c>
      <c r="AW1129" s="13" t="s">
        <v>32</v>
      </c>
      <c r="AX1129" s="13" t="s">
        <v>75</v>
      </c>
      <c r="AY1129" s="251" t="s">
        <v>192</v>
      </c>
    </row>
    <row r="1130" s="14" customFormat="1">
      <c r="A1130" s="14"/>
      <c r="B1130" s="252"/>
      <c r="C1130" s="253"/>
      <c r="D1130" s="242" t="s">
        <v>201</v>
      </c>
      <c r="E1130" s="254" t="s">
        <v>1</v>
      </c>
      <c r="F1130" s="255" t="s">
        <v>204</v>
      </c>
      <c r="G1130" s="253"/>
      <c r="H1130" s="256">
        <v>120.51300000000001</v>
      </c>
      <c r="I1130" s="257"/>
      <c r="J1130" s="253"/>
      <c r="K1130" s="253"/>
      <c r="L1130" s="258"/>
      <c r="M1130" s="259"/>
      <c r="N1130" s="260"/>
      <c r="O1130" s="260"/>
      <c r="P1130" s="260"/>
      <c r="Q1130" s="260"/>
      <c r="R1130" s="260"/>
      <c r="S1130" s="260"/>
      <c r="T1130" s="261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2" t="s">
        <v>201</v>
      </c>
      <c r="AU1130" s="262" t="s">
        <v>85</v>
      </c>
      <c r="AV1130" s="14" t="s">
        <v>199</v>
      </c>
      <c r="AW1130" s="14" t="s">
        <v>32</v>
      </c>
      <c r="AX1130" s="14" t="s">
        <v>83</v>
      </c>
      <c r="AY1130" s="262" t="s">
        <v>192</v>
      </c>
    </row>
    <row r="1131" s="2" customFormat="1" ht="24.15" customHeight="1">
      <c r="A1131" s="39"/>
      <c r="B1131" s="40"/>
      <c r="C1131" s="227" t="s">
        <v>1229</v>
      </c>
      <c r="D1131" s="227" t="s">
        <v>194</v>
      </c>
      <c r="E1131" s="228" t="s">
        <v>1230</v>
      </c>
      <c r="F1131" s="229" t="s">
        <v>1231</v>
      </c>
      <c r="G1131" s="230" t="s">
        <v>197</v>
      </c>
      <c r="H1131" s="231">
        <v>35.25</v>
      </c>
      <c r="I1131" s="232"/>
      <c r="J1131" s="233">
        <f>ROUND(I1131*H1131,2)</f>
        <v>0</v>
      </c>
      <c r="K1131" s="229" t="s">
        <v>198</v>
      </c>
      <c r="L1131" s="45"/>
      <c r="M1131" s="234" t="s">
        <v>1</v>
      </c>
      <c r="N1131" s="235" t="s">
        <v>40</v>
      </c>
      <c r="O1131" s="92"/>
      <c r="P1131" s="236">
        <f>O1131*H1131</f>
        <v>0</v>
      </c>
      <c r="Q1131" s="236">
        <v>4.0000000000000003E-05</v>
      </c>
      <c r="R1131" s="236">
        <f>Q1131*H1131</f>
        <v>0.00141</v>
      </c>
      <c r="S1131" s="236">
        <v>0</v>
      </c>
      <c r="T1131" s="237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8" t="s">
        <v>297</v>
      </c>
      <c r="AT1131" s="238" t="s">
        <v>194</v>
      </c>
      <c r="AU1131" s="238" t="s">
        <v>85</v>
      </c>
      <c r="AY1131" s="18" t="s">
        <v>192</v>
      </c>
      <c r="BE1131" s="239">
        <f>IF(N1131="základní",J1131,0)</f>
        <v>0</v>
      </c>
      <c r="BF1131" s="239">
        <f>IF(N1131="snížená",J1131,0)</f>
        <v>0</v>
      </c>
      <c r="BG1131" s="239">
        <f>IF(N1131="zákl. přenesená",J1131,0)</f>
        <v>0</v>
      </c>
      <c r="BH1131" s="239">
        <f>IF(N1131="sníž. přenesená",J1131,0)</f>
        <v>0</v>
      </c>
      <c r="BI1131" s="239">
        <f>IF(N1131="nulová",J1131,0)</f>
        <v>0</v>
      </c>
      <c r="BJ1131" s="18" t="s">
        <v>83</v>
      </c>
      <c r="BK1131" s="239">
        <f>ROUND(I1131*H1131,2)</f>
        <v>0</v>
      </c>
      <c r="BL1131" s="18" t="s">
        <v>297</v>
      </c>
      <c r="BM1131" s="238" t="s">
        <v>1232</v>
      </c>
    </row>
    <row r="1132" s="13" customFormat="1">
      <c r="A1132" s="13"/>
      <c r="B1132" s="240"/>
      <c r="C1132" s="241"/>
      <c r="D1132" s="242" t="s">
        <v>201</v>
      </c>
      <c r="E1132" s="243" t="s">
        <v>1</v>
      </c>
      <c r="F1132" s="244" t="s">
        <v>1233</v>
      </c>
      <c r="G1132" s="241"/>
      <c r="H1132" s="245">
        <v>35.25</v>
      </c>
      <c r="I1132" s="246"/>
      <c r="J1132" s="241"/>
      <c r="K1132" s="241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1" t="s">
        <v>201</v>
      </c>
      <c r="AU1132" s="251" t="s">
        <v>85</v>
      </c>
      <c r="AV1132" s="13" t="s">
        <v>85</v>
      </c>
      <c r="AW1132" s="13" t="s">
        <v>32</v>
      </c>
      <c r="AX1132" s="13" t="s">
        <v>75</v>
      </c>
      <c r="AY1132" s="251" t="s">
        <v>192</v>
      </c>
    </row>
    <row r="1133" s="14" customFormat="1">
      <c r="A1133" s="14"/>
      <c r="B1133" s="252"/>
      <c r="C1133" s="253"/>
      <c r="D1133" s="242" t="s">
        <v>201</v>
      </c>
      <c r="E1133" s="254" t="s">
        <v>1</v>
      </c>
      <c r="F1133" s="255" t="s">
        <v>204</v>
      </c>
      <c r="G1133" s="253"/>
      <c r="H1133" s="256">
        <v>35.25</v>
      </c>
      <c r="I1133" s="257"/>
      <c r="J1133" s="253"/>
      <c r="K1133" s="253"/>
      <c r="L1133" s="258"/>
      <c r="M1133" s="259"/>
      <c r="N1133" s="260"/>
      <c r="O1133" s="260"/>
      <c r="P1133" s="260"/>
      <c r="Q1133" s="260"/>
      <c r="R1133" s="260"/>
      <c r="S1133" s="260"/>
      <c r="T1133" s="261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2" t="s">
        <v>201</v>
      </c>
      <c r="AU1133" s="262" t="s">
        <v>85</v>
      </c>
      <c r="AV1133" s="14" t="s">
        <v>199</v>
      </c>
      <c r="AW1133" s="14" t="s">
        <v>32</v>
      </c>
      <c r="AX1133" s="14" t="s">
        <v>83</v>
      </c>
      <c r="AY1133" s="262" t="s">
        <v>192</v>
      </c>
    </row>
    <row r="1134" s="2" customFormat="1" ht="24.15" customHeight="1">
      <c r="A1134" s="39"/>
      <c r="B1134" s="40"/>
      <c r="C1134" s="284" t="s">
        <v>1234</v>
      </c>
      <c r="D1134" s="284" t="s">
        <v>311</v>
      </c>
      <c r="E1134" s="285" t="s">
        <v>1235</v>
      </c>
      <c r="F1134" s="286" t="s">
        <v>1236</v>
      </c>
      <c r="G1134" s="287" t="s">
        <v>197</v>
      </c>
      <c r="H1134" s="288">
        <v>43.039999999999999</v>
      </c>
      <c r="I1134" s="289"/>
      <c r="J1134" s="290">
        <f>ROUND(I1134*H1134,2)</f>
        <v>0</v>
      </c>
      <c r="K1134" s="286" t="s">
        <v>198</v>
      </c>
      <c r="L1134" s="291"/>
      <c r="M1134" s="292" t="s">
        <v>1</v>
      </c>
      <c r="N1134" s="293" t="s">
        <v>40</v>
      </c>
      <c r="O1134" s="92"/>
      <c r="P1134" s="236">
        <f>O1134*H1134</f>
        <v>0</v>
      </c>
      <c r="Q1134" s="236">
        <v>0.00029999999999999997</v>
      </c>
      <c r="R1134" s="236">
        <f>Q1134*H1134</f>
        <v>0.012911999999999998</v>
      </c>
      <c r="S1134" s="236">
        <v>0</v>
      </c>
      <c r="T1134" s="237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8" t="s">
        <v>394</v>
      </c>
      <c r="AT1134" s="238" t="s">
        <v>311</v>
      </c>
      <c r="AU1134" s="238" t="s">
        <v>85</v>
      </c>
      <c r="AY1134" s="18" t="s">
        <v>192</v>
      </c>
      <c r="BE1134" s="239">
        <f>IF(N1134="základní",J1134,0)</f>
        <v>0</v>
      </c>
      <c r="BF1134" s="239">
        <f>IF(N1134="snížená",J1134,0)</f>
        <v>0</v>
      </c>
      <c r="BG1134" s="239">
        <f>IF(N1134="zákl. přenesená",J1134,0)</f>
        <v>0</v>
      </c>
      <c r="BH1134" s="239">
        <f>IF(N1134="sníž. přenesená",J1134,0)</f>
        <v>0</v>
      </c>
      <c r="BI1134" s="239">
        <f>IF(N1134="nulová",J1134,0)</f>
        <v>0</v>
      </c>
      <c r="BJ1134" s="18" t="s">
        <v>83</v>
      </c>
      <c r="BK1134" s="239">
        <f>ROUND(I1134*H1134,2)</f>
        <v>0</v>
      </c>
      <c r="BL1134" s="18" t="s">
        <v>297</v>
      </c>
      <c r="BM1134" s="238" t="s">
        <v>1237</v>
      </c>
    </row>
    <row r="1135" s="13" customFormat="1">
      <c r="A1135" s="13"/>
      <c r="B1135" s="240"/>
      <c r="C1135" s="241"/>
      <c r="D1135" s="242" t="s">
        <v>201</v>
      </c>
      <c r="E1135" s="243" t="s">
        <v>1</v>
      </c>
      <c r="F1135" s="244" t="s">
        <v>1238</v>
      </c>
      <c r="G1135" s="241"/>
      <c r="H1135" s="245">
        <v>43.039999999999999</v>
      </c>
      <c r="I1135" s="246"/>
      <c r="J1135" s="241"/>
      <c r="K1135" s="241"/>
      <c r="L1135" s="247"/>
      <c r="M1135" s="248"/>
      <c r="N1135" s="249"/>
      <c r="O1135" s="249"/>
      <c r="P1135" s="249"/>
      <c r="Q1135" s="249"/>
      <c r="R1135" s="249"/>
      <c r="S1135" s="249"/>
      <c r="T1135" s="250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1" t="s">
        <v>201</v>
      </c>
      <c r="AU1135" s="251" t="s">
        <v>85</v>
      </c>
      <c r="AV1135" s="13" t="s">
        <v>85</v>
      </c>
      <c r="AW1135" s="13" t="s">
        <v>32</v>
      </c>
      <c r="AX1135" s="13" t="s">
        <v>75</v>
      </c>
      <c r="AY1135" s="251" t="s">
        <v>192</v>
      </c>
    </row>
    <row r="1136" s="14" customFormat="1">
      <c r="A1136" s="14"/>
      <c r="B1136" s="252"/>
      <c r="C1136" s="253"/>
      <c r="D1136" s="242" t="s">
        <v>201</v>
      </c>
      <c r="E1136" s="254" t="s">
        <v>1</v>
      </c>
      <c r="F1136" s="255" t="s">
        <v>204</v>
      </c>
      <c r="G1136" s="253"/>
      <c r="H1136" s="256">
        <v>43.039999999999999</v>
      </c>
      <c r="I1136" s="257"/>
      <c r="J1136" s="253"/>
      <c r="K1136" s="253"/>
      <c r="L1136" s="258"/>
      <c r="M1136" s="259"/>
      <c r="N1136" s="260"/>
      <c r="O1136" s="260"/>
      <c r="P1136" s="260"/>
      <c r="Q1136" s="260"/>
      <c r="R1136" s="260"/>
      <c r="S1136" s="260"/>
      <c r="T1136" s="261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2" t="s">
        <v>201</v>
      </c>
      <c r="AU1136" s="262" t="s">
        <v>85</v>
      </c>
      <c r="AV1136" s="14" t="s">
        <v>199</v>
      </c>
      <c r="AW1136" s="14" t="s">
        <v>32</v>
      </c>
      <c r="AX1136" s="14" t="s">
        <v>83</v>
      </c>
      <c r="AY1136" s="262" t="s">
        <v>192</v>
      </c>
    </row>
    <row r="1137" s="2" customFormat="1" ht="24.15" customHeight="1">
      <c r="A1137" s="39"/>
      <c r="B1137" s="40"/>
      <c r="C1137" s="227" t="s">
        <v>1239</v>
      </c>
      <c r="D1137" s="227" t="s">
        <v>194</v>
      </c>
      <c r="E1137" s="228" t="s">
        <v>1240</v>
      </c>
      <c r="F1137" s="229" t="s">
        <v>1241</v>
      </c>
      <c r="G1137" s="230" t="s">
        <v>300</v>
      </c>
      <c r="H1137" s="231">
        <v>17</v>
      </c>
      <c r="I1137" s="232"/>
      <c r="J1137" s="233">
        <f>ROUND(I1137*H1137,2)</f>
        <v>0</v>
      </c>
      <c r="K1137" s="229" t="s">
        <v>198</v>
      </c>
      <c r="L1137" s="45"/>
      <c r="M1137" s="234" t="s">
        <v>1</v>
      </c>
      <c r="N1137" s="235" t="s">
        <v>40</v>
      </c>
      <c r="O1137" s="92"/>
      <c r="P1137" s="236">
        <f>O1137*H1137</f>
        <v>0</v>
      </c>
      <c r="Q1137" s="236">
        <v>0.00010000000000000001</v>
      </c>
      <c r="R1137" s="236">
        <f>Q1137*H1137</f>
        <v>0.0017000000000000001</v>
      </c>
      <c r="S1137" s="236">
        <v>0</v>
      </c>
      <c r="T1137" s="237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8" t="s">
        <v>297</v>
      </c>
      <c r="AT1137" s="238" t="s">
        <v>194</v>
      </c>
      <c r="AU1137" s="238" t="s">
        <v>85</v>
      </c>
      <c r="AY1137" s="18" t="s">
        <v>192</v>
      </c>
      <c r="BE1137" s="239">
        <f>IF(N1137="základní",J1137,0)</f>
        <v>0</v>
      </c>
      <c r="BF1137" s="239">
        <f>IF(N1137="snížená",J1137,0)</f>
        <v>0</v>
      </c>
      <c r="BG1137" s="239">
        <f>IF(N1137="zákl. přenesená",J1137,0)</f>
        <v>0</v>
      </c>
      <c r="BH1137" s="239">
        <f>IF(N1137="sníž. přenesená",J1137,0)</f>
        <v>0</v>
      </c>
      <c r="BI1137" s="239">
        <f>IF(N1137="nulová",J1137,0)</f>
        <v>0</v>
      </c>
      <c r="BJ1137" s="18" t="s">
        <v>83</v>
      </c>
      <c r="BK1137" s="239">
        <f>ROUND(I1137*H1137,2)</f>
        <v>0</v>
      </c>
      <c r="BL1137" s="18" t="s">
        <v>297</v>
      </c>
      <c r="BM1137" s="238" t="s">
        <v>1242</v>
      </c>
    </row>
    <row r="1138" s="13" customFormat="1">
      <c r="A1138" s="13"/>
      <c r="B1138" s="240"/>
      <c r="C1138" s="241"/>
      <c r="D1138" s="242" t="s">
        <v>201</v>
      </c>
      <c r="E1138" s="243" t="s">
        <v>1</v>
      </c>
      <c r="F1138" s="244" t="s">
        <v>1243</v>
      </c>
      <c r="G1138" s="241"/>
      <c r="H1138" s="245">
        <v>17</v>
      </c>
      <c r="I1138" s="246"/>
      <c r="J1138" s="241"/>
      <c r="K1138" s="241"/>
      <c r="L1138" s="247"/>
      <c r="M1138" s="248"/>
      <c r="N1138" s="249"/>
      <c r="O1138" s="249"/>
      <c r="P1138" s="249"/>
      <c r="Q1138" s="249"/>
      <c r="R1138" s="249"/>
      <c r="S1138" s="249"/>
      <c r="T1138" s="25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1" t="s">
        <v>201</v>
      </c>
      <c r="AU1138" s="251" t="s">
        <v>85</v>
      </c>
      <c r="AV1138" s="13" t="s">
        <v>85</v>
      </c>
      <c r="AW1138" s="13" t="s">
        <v>32</v>
      </c>
      <c r="AX1138" s="13" t="s">
        <v>83</v>
      </c>
      <c r="AY1138" s="251" t="s">
        <v>192</v>
      </c>
    </row>
    <row r="1139" s="2" customFormat="1" ht="24.15" customHeight="1">
      <c r="A1139" s="39"/>
      <c r="B1139" s="40"/>
      <c r="C1139" s="284" t="s">
        <v>1244</v>
      </c>
      <c r="D1139" s="284" t="s">
        <v>311</v>
      </c>
      <c r="E1139" s="285" t="s">
        <v>1245</v>
      </c>
      <c r="F1139" s="286" t="s">
        <v>1246</v>
      </c>
      <c r="G1139" s="287" t="s">
        <v>300</v>
      </c>
      <c r="H1139" s="288">
        <v>17</v>
      </c>
      <c r="I1139" s="289"/>
      <c r="J1139" s="290">
        <f>ROUND(I1139*H1139,2)</f>
        <v>0</v>
      </c>
      <c r="K1139" s="286" t="s">
        <v>198</v>
      </c>
      <c r="L1139" s="291"/>
      <c r="M1139" s="292" t="s">
        <v>1</v>
      </c>
      <c r="N1139" s="293" t="s">
        <v>40</v>
      </c>
      <c r="O1139" s="92"/>
      <c r="P1139" s="236">
        <f>O1139*H1139</f>
        <v>0</v>
      </c>
      <c r="Q1139" s="236">
        <v>0.00029999999999999997</v>
      </c>
      <c r="R1139" s="236">
        <f>Q1139*H1139</f>
        <v>0.0050999999999999995</v>
      </c>
      <c r="S1139" s="236">
        <v>0</v>
      </c>
      <c r="T1139" s="237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8" t="s">
        <v>394</v>
      </c>
      <c r="AT1139" s="238" t="s">
        <v>311</v>
      </c>
      <c r="AU1139" s="238" t="s">
        <v>85</v>
      </c>
      <c r="AY1139" s="18" t="s">
        <v>192</v>
      </c>
      <c r="BE1139" s="239">
        <f>IF(N1139="základní",J1139,0)</f>
        <v>0</v>
      </c>
      <c r="BF1139" s="239">
        <f>IF(N1139="snížená",J1139,0)</f>
        <v>0</v>
      </c>
      <c r="BG1139" s="239">
        <f>IF(N1139="zákl. přenesená",J1139,0)</f>
        <v>0</v>
      </c>
      <c r="BH1139" s="239">
        <f>IF(N1139="sníž. přenesená",J1139,0)</f>
        <v>0</v>
      </c>
      <c r="BI1139" s="239">
        <f>IF(N1139="nulová",J1139,0)</f>
        <v>0</v>
      </c>
      <c r="BJ1139" s="18" t="s">
        <v>83</v>
      </c>
      <c r="BK1139" s="239">
        <f>ROUND(I1139*H1139,2)</f>
        <v>0</v>
      </c>
      <c r="BL1139" s="18" t="s">
        <v>297</v>
      </c>
      <c r="BM1139" s="238" t="s">
        <v>1247</v>
      </c>
    </row>
    <row r="1140" s="2" customFormat="1" ht="24.15" customHeight="1">
      <c r="A1140" s="39"/>
      <c r="B1140" s="40"/>
      <c r="C1140" s="227" t="s">
        <v>1248</v>
      </c>
      <c r="D1140" s="227" t="s">
        <v>194</v>
      </c>
      <c r="E1140" s="228" t="s">
        <v>1249</v>
      </c>
      <c r="F1140" s="229" t="s">
        <v>1250</v>
      </c>
      <c r="G1140" s="230" t="s">
        <v>247</v>
      </c>
      <c r="H1140" s="231">
        <v>5.9669999999999996</v>
      </c>
      <c r="I1140" s="232"/>
      <c r="J1140" s="233">
        <f>ROUND(I1140*H1140,2)</f>
        <v>0</v>
      </c>
      <c r="K1140" s="229" t="s">
        <v>198</v>
      </c>
      <c r="L1140" s="45"/>
      <c r="M1140" s="234" t="s">
        <v>1</v>
      </c>
      <c r="N1140" s="235" t="s">
        <v>40</v>
      </c>
      <c r="O1140" s="92"/>
      <c r="P1140" s="236">
        <f>O1140*H1140</f>
        <v>0</v>
      </c>
      <c r="Q1140" s="236">
        <v>0</v>
      </c>
      <c r="R1140" s="236">
        <f>Q1140*H1140</f>
        <v>0</v>
      </c>
      <c r="S1140" s="236">
        <v>0</v>
      </c>
      <c r="T1140" s="237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8" t="s">
        <v>297</v>
      </c>
      <c r="AT1140" s="238" t="s">
        <v>194</v>
      </c>
      <c r="AU1140" s="238" t="s">
        <v>85</v>
      </c>
      <c r="AY1140" s="18" t="s">
        <v>192</v>
      </c>
      <c r="BE1140" s="239">
        <f>IF(N1140="základní",J1140,0)</f>
        <v>0</v>
      </c>
      <c r="BF1140" s="239">
        <f>IF(N1140="snížená",J1140,0)</f>
        <v>0</v>
      </c>
      <c r="BG1140" s="239">
        <f>IF(N1140="zákl. přenesená",J1140,0)</f>
        <v>0</v>
      </c>
      <c r="BH1140" s="239">
        <f>IF(N1140="sníž. přenesená",J1140,0)</f>
        <v>0</v>
      </c>
      <c r="BI1140" s="239">
        <f>IF(N1140="nulová",J1140,0)</f>
        <v>0</v>
      </c>
      <c r="BJ1140" s="18" t="s">
        <v>83</v>
      </c>
      <c r="BK1140" s="239">
        <f>ROUND(I1140*H1140,2)</f>
        <v>0</v>
      </c>
      <c r="BL1140" s="18" t="s">
        <v>297</v>
      </c>
      <c r="BM1140" s="238" t="s">
        <v>1251</v>
      </c>
    </row>
    <row r="1141" s="12" customFormat="1" ht="22.8" customHeight="1">
      <c r="A1141" s="12"/>
      <c r="B1141" s="211"/>
      <c r="C1141" s="212"/>
      <c r="D1141" s="213" t="s">
        <v>74</v>
      </c>
      <c r="E1141" s="225" t="s">
        <v>1252</v>
      </c>
      <c r="F1141" s="225" t="s">
        <v>1253</v>
      </c>
      <c r="G1141" s="212"/>
      <c r="H1141" s="212"/>
      <c r="I1141" s="215"/>
      <c r="J1141" s="226">
        <f>BK1141</f>
        <v>0</v>
      </c>
      <c r="K1141" s="212"/>
      <c r="L1141" s="217"/>
      <c r="M1141" s="218"/>
      <c r="N1141" s="219"/>
      <c r="O1141" s="219"/>
      <c r="P1141" s="220">
        <f>SUM(P1142:P1247)</f>
        <v>0</v>
      </c>
      <c r="Q1141" s="219"/>
      <c r="R1141" s="220">
        <f>SUM(R1142:R1247)</f>
        <v>5.5513918900000006</v>
      </c>
      <c r="S1141" s="219"/>
      <c r="T1141" s="221">
        <f>SUM(T1142:T1247)</f>
        <v>0</v>
      </c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R1141" s="222" t="s">
        <v>85</v>
      </c>
      <c r="AT1141" s="223" t="s">
        <v>74</v>
      </c>
      <c r="AU1141" s="223" t="s">
        <v>83</v>
      </c>
      <c r="AY1141" s="222" t="s">
        <v>192</v>
      </c>
      <c r="BK1141" s="224">
        <f>SUM(BK1142:BK1247)</f>
        <v>0</v>
      </c>
    </row>
    <row r="1142" s="2" customFormat="1" ht="24.15" customHeight="1">
      <c r="A1142" s="39"/>
      <c r="B1142" s="40"/>
      <c r="C1142" s="227" t="s">
        <v>1254</v>
      </c>
      <c r="D1142" s="227" t="s">
        <v>194</v>
      </c>
      <c r="E1142" s="228" t="s">
        <v>1255</v>
      </c>
      <c r="F1142" s="229" t="s">
        <v>1256</v>
      </c>
      <c r="G1142" s="230" t="s">
        <v>197</v>
      </c>
      <c r="H1142" s="231">
        <v>266.24900000000002</v>
      </c>
      <c r="I1142" s="232"/>
      <c r="J1142" s="233">
        <f>ROUND(I1142*H1142,2)</f>
        <v>0</v>
      </c>
      <c r="K1142" s="229" t="s">
        <v>198</v>
      </c>
      <c r="L1142" s="45"/>
      <c r="M1142" s="234" t="s">
        <v>1</v>
      </c>
      <c r="N1142" s="235" t="s">
        <v>40</v>
      </c>
      <c r="O1142" s="92"/>
      <c r="P1142" s="236">
        <f>O1142*H1142</f>
        <v>0</v>
      </c>
      <c r="Q1142" s="236">
        <v>0</v>
      </c>
      <c r="R1142" s="236">
        <f>Q1142*H1142</f>
        <v>0</v>
      </c>
      <c r="S1142" s="236">
        <v>0</v>
      </c>
      <c r="T1142" s="237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38" t="s">
        <v>297</v>
      </c>
      <c r="AT1142" s="238" t="s">
        <v>194</v>
      </c>
      <c r="AU1142" s="238" t="s">
        <v>85</v>
      </c>
      <c r="AY1142" s="18" t="s">
        <v>192</v>
      </c>
      <c r="BE1142" s="239">
        <f>IF(N1142="základní",J1142,0)</f>
        <v>0</v>
      </c>
      <c r="BF1142" s="239">
        <f>IF(N1142="snížená",J1142,0)</f>
        <v>0</v>
      </c>
      <c r="BG1142" s="239">
        <f>IF(N1142="zákl. přenesená",J1142,0)</f>
        <v>0</v>
      </c>
      <c r="BH1142" s="239">
        <f>IF(N1142="sníž. přenesená",J1142,0)</f>
        <v>0</v>
      </c>
      <c r="BI1142" s="239">
        <f>IF(N1142="nulová",J1142,0)</f>
        <v>0</v>
      </c>
      <c r="BJ1142" s="18" t="s">
        <v>83</v>
      </c>
      <c r="BK1142" s="239">
        <f>ROUND(I1142*H1142,2)</f>
        <v>0</v>
      </c>
      <c r="BL1142" s="18" t="s">
        <v>297</v>
      </c>
      <c r="BM1142" s="238" t="s">
        <v>1257</v>
      </c>
    </row>
    <row r="1143" s="16" customFormat="1">
      <c r="A1143" s="16"/>
      <c r="B1143" s="274"/>
      <c r="C1143" s="275"/>
      <c r="D1143" s="242" t="s">
        <v>201</v>
      </c>
      <c r="E1143" s="276" t="s">
        <v>1</v>
      </c>
      <c r="F1143" s="277" t="s">
        <v>1258</v>
      </c>
      <c r="G1143" s="275"/>
      <c r="H1143" s="276" t="s">
        <v>1</v>
      </c>
      <c r="I1143" s="278"/>
      <c r="J1143" s="275"/>
      <c r="K1143" s="275"/>
      <c r="L1143" s="279"/>
      <c r="M1143" s="280"/>
      <c r="N1143" s="281"/>
      <c r="O1143" s="281"/>
      <c r="P1143" s="281"/>
      <c r="Q1143" s="281"/>
      <c r="R1143" s="281"/>
      <c r="S1143" s="281"/>
      <c r="T1143" s="282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83" t="s">
        <v>201</v>
      </c>
      <c r="AU1143" s="283" t="s">
        <v>85</v>
      </c>
      <c r="AV1143" s="16" t="s">
        <v>83</v>
      </c>
      <c r="AW1143" s="16" t="s">
        <v>32</v>
      </c>
      <c r="AX1143" s="16" t="s">
        <v>75</v>
      </c>
      <c r="AY1143" s="283" t="s">
        <v>192</v>
      </c>
    </row>
    <row r="1144" s="13" customFormat="1">
      <c r="A1144" s="13"/>
      <c r="B1144" s="240"/>
      <c r="C1144" s="241"/>
      <c r="D1144" s="242" t="s">
        <v>201</v>
      </c>
      <c r="E1144" s="243" t="s">
        <v>1</v>
      </c>
      <c r="F1144" s="244" t="s">
        <v>1259</v>
      </c>
      <c r="G1144" s="241"/>
      <c r="H1144" s="245">
        <v>167.88999999999999</v>
      </c>
      <c r="I1144" s="246"/>
      <c r="J1144" s="241"/>
      <c r="K1144" s="241"/>
      <c r="L1144" s="247"/>
      <c r="M1144" s="248"/>
      <c r="N1144" s="249"/>
      <c r="O1144" s="249"/>
      <c r="P1144" s="249"/>
      <c r="Q1144" s="249"/>
      <c r="R1144" s="249"/>
      <c r="S1144" s="249"/>
      <c r="T1144" s="25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1" t="s">
        <v>201</v>
      </c>
      <c r="AU1144" s="251" t="s">
        <v>85</v>
      </c>
      <c r="AV1144" s="13" t="s">
        <v>85</v>
      </c>
      <c r="AW1144" s="13" t="s">
        <v>32</v>
      </c>
      <c r="AX1144" s="13" t="s">
        <v>75</v>
      </c>
      <c r="AY1144" s="251" t="s">
        <v>192</v>
      </c>
    </row>
    <row r="1145" s="13" customFormat="1">
      <c r="A1145" s="13"/>
      <c r="B1145" s="240"/>
      <c r="C1145" s="241"/>
      <c r="D1145" s="242" t="s">
        <v>201</v>
      </c>
      <c r="E1145" s="243" t="s">
        <v>1</v>
      </c>
      <c r="F1145" s="244" t="s">
        <v>1260</v>
      </c>
      <c r="G1145" s="241"/>
      <c r="H1145" s="245">
        <v>13.25</v>
      </c>
      <c r="I1145" s="246"/>
      <c r="J1145" s="241"/>
      <c r="K1145" s="241"/>
      <c r="L1145" s="247"/>
      <c r="M1145" s="248"/>
      <c r="N1145" s="249"/>
      <c r="O1145" s="249"/>
      <c r="P1145" s="249"/>
      <c r="Q1145" s="249"/>
      <c r="R1145" s="249"/>
      <c r="S1145" s="249"/>
      <c r="T1145" s="250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1" t="s">
        <v>201</v>
      </c>
      <c r="AU1145" s="251" t="s">
        <v>85</v>
      </c>
      <c r="AV1145" s="13" t="s">
        <v>85</v>
      </c>
      <c r="AW1145" s="13" t="s">
        <v>32</v>
      </c>
      <c r="AX1145" s="13" t="s">
        <v>75</v>
      </c>
      <c r="AY1145" s="251" t="s">
        <v>192</v>
      </c>
    </row>
    <row r="1146" s="15" customFormat="1">
      <c r="A1146" s="15"/>
      <c r="B1146" s="263"/>
      <c r="C1146" s="264"/>
      <c r="D1146" s="242" t="s">
        <v>201</v>
      </c>
      <c r="E1146" s="265" t="s">
        <v>1</v>
      </c>
      <c r="F1146" s="266" t="s">
        <v>1261</v>
      </c>
      <c r="G1146" s="264"/>
      <c r="H1146" s="267">
        <v>181.13999999999999</v>
      </c>
      <c r="I1146" s="268"/>
      <c r="J1146" s="264"/>
      <c r="K1146" s="264"/>
      <c r="L1146" s="269"/>
      <c r="M1146" s="270"/>
      <c r="N1146" s="271"/>
      <c r="O1146" s="271"/>
      <c r="P1146" s="271"/>
      <c r="Q1146" s="271"/>
      <c r="R1146" s="271"/>
      <c r="S1146" s="271"/>
      <c r="T1146" s="272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3" t="s">
        <v>201</v>
      </c>
      <c r="AU1146" s="273" t="s">
        <v>85</v>
      </c>
      <c r="AV1146" s="15" t="s">
        <v>212</v>
      </c>
      <c r="AW1146" s="15" t="s">
        <v>32</v>
      </c>
      <c r="AX1146" s="15" t="s">
        <v>75</v>
      </c>
      <c r="AY1146" s="273" t="s">
        <v>192</v>
      </c>
    </row>
    <row r="1147" s="13" customFormat="1">
      <c r="A1147" s="13"/>
      <c r="B1147" s="240"/>
      <c r="C1147" s="241"/>
      <c r="D1147" s="242" t="s">
        <v>201</v>
      </c>
      <c r="E1147" s="243" t="s">
        <v>1</v>
      </c>
      <c r="F1147" s="244" t="s">
        <v>1262</v>
      </c>
      <c r="G1147" s="241"/>
      <c r="H1147" s="245">
        <v>31.183</v>
      </c>
      <c r="I1147" s="246"/>
      <c r="J1147" s="241"/>
      <c r="K1147" s="241"/>
      <c r="L1147" s="247"/>
      <c r="M1147" s="248"/>
      <c r="N1147" s="249"/>
      <c r="O1147" s="249"/>
      <c r="P1147" s="249"/>
      <c r="Q1147" s="249"/>
      <c r="R1147" s="249"/>
      <c r="S1147" s="249"/>
      <c r="T1147" s="25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1" t="s">
        <v>201</v>
      </c>
      <c r="AU1147" s="251" t="s">
        <v>85</v>
      </c>
      <c r="AV1147" s="13" t="s">
        <v>85</v>
      </c>
      <c r="AW1147" s="13" t="s">
        <v>32</v>
      </c>
      <c r="AX1147" s="13" t="s">
        <v>75</v>
      </c>
      <c r="AY1147" s="251" t="s">
        <v>192</v>
      </c>
    </row>
    <row r="1148" s="13" customFormat="1">
      <c r="A1148" s="13"/>
      <c r="B1148" s="240"/>
      <c r="C1148" s="241"/>
      <c r="D1148" s="242" t="s">
        <v>201</v>
      </c>
      <c r="E1148" s="243" t="s">
        <v>1</v>
      </c>
      <c r="F1148" s="244" t="s">
        <v>1263</v>
      </c>
      <c r="G1148" s="241"/>
      <c r="H1148" s="245">
        <v>8.8940000000000001</v>
      </c>
      <c r="I1148" s="246"/>
      <c r="J1148" s="241"/>
      <c r="K1148" s="241"/>
      <c r="L1148" s="247"/>
      <c r="M1148" s="248"/>
      <c r="N1148" s="249"/>
      <c r="O1148" s="249"/>
      <c r="P1148" s="249"/>
      <c r="Q1148" s="249"/>
      <c r="R1148" s="249"/>
      <c r="S1148" s="249"/>
      <c r="T1148" s="250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1" t="s">
        <v>201</v>
      </c>
      <c r="AU1148" s="251" t="s">
        <v>85</v>
      </c>
      <c r="AV1148" s="13" t="s">
        <v>85</v>
      </c>
      <c r="AW1148" s="13" t="s">
        <v>32</v>
      </c>
      <c r="AX1148" s="13" t="s">
        <v>75</v>
      </c>
      <c r="AY1148" s="251" t="s">
        <v>192</v>
      </c>
    </row>
    <row r="1149" s="15" customFormat="1">
      <c r="A1149" s="15"/>
      <c r="B1149" s="263"/>
      <c r="C1149" s="264"/>
      <c r="D1149" s="242" t="s">
        <v>201</v>
      </c>
      <c r="E1149" s="265" t="s">
        <v>1</v>
      </c>
      <c r="F1149" s="266" t="s">
        <v>1264</v>
      </c>
      <c r="G1149" s="264"/>
      <c r="H1149" s="267">
        <v>40.076999999999998</v>
      </c>
      <c r="I1149" s="268"/>
      <c r="J1149" s="264"/>
      <c r="K1149" s="264"/>
      <c r="L1149" s="269"/>
      <c r="M1149" s="270"/>
      <c r="N1149" s="271"/>
      <c r="O1149" s="271"/>
      <c r="P1149" s="271"/>
      <c r="Q1149" s="271"/>
      <c r="R1149" s="271"/>
      <c r="S1149" s="271"/>
      <c r="T1149" s="272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73" t="s">
        <v>201</v>
      </c>
      <c r="AU1149" s="273" t="s">
        <v>85</v>
      </c>
      <c r="AV1149" s="15" t="s">
        <v>212</v>
      </c>
      <c r="AW1149" s="15" t="s">
        <v>32</v>
      </c>
      <c r="AX1149" s="15" t="s">
        <v>75</v>
      </c>
      <c r="AY1149" s="273" t="s">
        <v>192</v>
      </c>
    </row>
    <row r="1150" s="13" customFormat="1">
      <c r="A1150" s="13"/>
      <c r="B1150" s="240"/>
      <c r="C1150" s="241"/>
      <c r="D1150" s="242" t="s">
        <v>201</v>
      </c>
      <c r="E1150" s="243" t="s">
        <v>1</v>
      </c>
      <c r="F1150" s="244" t="s">
        <v>1265</v>
      </c>
      <c r="G1150" s="241"/>
      <c r="H1150" s="245">
        <v>36.049999999999997</v>
      </c>
      <c r="I1150" s="246"/>
      <c r="J1150" s="241"/>
      <c r="K1150" s="241"/>
      <c r="L1150" s="247"/>
      <c r="M1150" s="248"/>
      <c r="N1150" s="249"/>
      <c r="O1150" s="249"/>
      <c r="P1150" s="249"/>
      <c r="Q1150" s="249"/>
      <c r="R1150" s="249"/>
      <c r="S1150" s="249"/>
      <c r="T1150" s="25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1" t="s">
        <v>201</v>
      </c>
      <c r="AU1150" s="251" t="s">
        <v>85</v>
      </c>
      <c r="AV1150" s="13" t="s">
        <v>85</v>
      </c>
      <c r="AW1150" s="13" t="s">
        <v>32</v>
      </c>
      <c r="AX1150" s="13" t="s">
        <v>75</v>
      </c>
      <c r="AY1150" s="251" t="s">
        <v>192</v>
      </c>
    </row>
    <row r="1151" s="13" customFormat="1">
      <c r="A1151" s="13"/>
      <c r="B1151" s="240"/>
      <c r="C1151" s="241"/>
      <c r="D1151" s="242" t="s">
        <v>201</v>
      </c>
      <c r="E1151" s="243" t="s">
        <v>1</v>
      </c>
      <c r="F1151" s="244" t="s">
        <v>1266</v>
      </c>
      <c r="G1151" s="241"/>
      <c r="H1151" s="245">
        <v>8.9819999999999993</v>
      </c>
      <c r="I1151" s="246"/>
      <c r="J1151" s="241"/>
      <c r="K1151" s="241"/>
      <c r="L1151" s="247"/>
      <c r="M1151" s="248"/>
      <c r="N1151" s="249"/>
      <c r="O1151" s="249"/>
      <c r="P1151" s="249"/>
      <c r="Q1151" s="249"/>
      <c r="R1151" s="249"/>
      <c r="S1151" s="249"/>
      <c r="T1151" s="25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1" t="s">
        <v>201</v>
      </c>
      <c r="AU1151" s="251" t="s">
        <v>85</v>
      </c>
      <c r="AV1151" s="13" t="s">
        <v>85</v>
      </c>
      <c r="AW1151" s="13" t="s">
        <v>32</v>
      </c>
      <c r="AX1151" s="13" t="s">
        <v>75</v>
      </c>
      <c r="AY1151" s="251" t="s">
        <v>192</v>
      </c>
    </row>
    <row r="1152" s="15" customFormat="1">
      <c r="A1152" s="15"/>
      <c r="B1152" s="263"/>
      <c r="C1152" s="264"/>
      <c r="D1152" s="242" t="s">
        <v>201</v>
      </c>
      <c r="E1152" s="265" t="s">
        <v>1</v>
      </c>
      <c r="F1152" s="266" t="s">
        <v>1267</v>
      </c>
      <c r="G1152" s="264"/>
      <c r="H1152" s="267">
        <v>45.031999999999996</v>
      </c>
      <c r="I1152" s="268"/>
      <c r="J1152" s="264"/>
      <c r="K1152" s="264"/>
      <c r="L1152" s="269"/>
      <c r="M1152" s="270"/>
      <c r="N1152" s="271"/>
      <c r="O1152" s="271"/>
      <c r="P1152" s="271"/>
      <c r="Q1152" s="271"/>
      <c r="R1152" s="271"/>
      <c r="S1152" s="271"/>
      <c r="T1152" s="272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3" t="s">
        <v>201</v>
      </c>
      <c r="AU1152" s="273" t="s">
        <v>85</v>
      </c>
      <c r="AV1152" s="15" t="s">
        <v>212</v>
      </c>
      <c r="AW1152" s="15" t="s">
        <v>32</v>
      </c>
      <c r="AX1152" s="15" t="s">
        <v>75</v>
      </c>
      <c r="AY1152" s="273" t="s">
        <v>192</v>
      </c>
    </row>
    <row r="1153" s="14" customFormat="1">
      <c r="A1153" s="14"/>
      <c r="B1153" s="252"/>
      <c r="C1153" s="253"/>
      <c r="D1153" s="242" t="s">
        <v>201</v>
      </c>
      <c r="E1153" s="254" t="s">
        <v>1</v>
      </c>
      <c r="F1153" s="255" t="s">
        <v>204</v>
      </c>
      <c r="G1153" s="253"/>
      <c r="H1153" s="256">
        <v>266.24900000000002</v>
      </c>
      <c r="I1153" s="257"/>
      <c r="J1153" s="253"/>
      <c r="K1153" s="253"/>
      <c r="L1153" s="258"/>
      <c r="M1153" s="259"/>
      <c r="N1153" s="260"/>
      <c r="O1153" s="260"/>
      <c r="P1153" s="260"/>
      <c r="Q1153" s="260"/>
      <c r="R1153" s="260"/>
      <c r="S1153" s="260"/>
      <c r="T1153" s="261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2" t="s">
        <v>201</v>
      </c>
      <c r="AU1153" s="262" t="s">
        <v>85</v>
      </c>
      <c r="AV1153" s="14" t="s">
        <v>199</v>
      </c>
      <c r="AW1153" s="14" t="s">
        <v>32</v>
      </c>
      <c r="AX1153" s="14" t="s">
        <v>83</v>
      </c>
      <c r="AY1153" s="262" t="s">
        <v>192</v>
      </c>
    </row>
    <row r="1154" s="2" customFormat="1" ht="16.5" customHeight="1">
      <c r="A1154" s="39"/>
      <c r="B1154" s="40"/>
      <c r="C1154" s="284" t="s">
        <v>1268</v>
      </c>
      <c r="D1154" s="284" t="s">
        <v>311</v>
      </c>
      <c r="E1154" s="285" t="s">
        <v>1189</v>
      </c>
      <c r="F1154" s="286" t="s">
        <v>1190</v>
      </c>
      <c r="G1154" s="287" t="s">
        <v>247</v>
      </c>
      <c r="H1154" s="288">
        <v>0.085000000000000006</v>
      </c>
      <c r="I1154" s="289"/>
      <c r="J1154" s="290">
        <f>ROUND(I1154*H1154,2)</f>
        <v>0</v>
      </c>
      <c r="K1154" s="286" t="s">
        <v>198</v>
      </c>
      <c r="L1154" s="291"/>
      <c r="M1154" s="292" t="s">
        <v>1</v>
      </c>
      <c r="N1154" s="293" t="s">
        <v>40</v>
      </c>
      <c r="O1154" s="92"/>
      <c r="P1154" s="236">
        <f>O1154*H1154</f>
        <v>0</v>
      </c>
      <c r="Q1154" s="236">
        <v>1</v>
      </c>
      <c r="R1154" s="236">
        <f>Q1154*H1154</f>
        <v>0.085000000000000006</v>
      </c>
      <c r="S1154" s="236">
        <v>0</v>
      </c>
      <c r="T1154" s="237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8" t="s">
        <v>394</v>
      </c>
      <c r="AT1154" s="238" t="s">
        <v>311</v>
      </c>
      <c r="AU1154" s="238" t="s">
        <v>85</v>
      </c>
      <c r="AY1154" s="18" t="s">
        <v>192</v>
      </c>
      <c r="BE1154" s="239">
        <f>IF(N1154="základní",J1154,0)</f>
        <v>0</v>
      </c>
      <c r="BF1154" s="239">
        <f>IF(N1154="snížená",J1154,0)</f>
        <v>0</v>
      </c>
      <c r="BG1154" s="239">
        <f>IF(N1154="zákl. přenesená",J1154,0)</f>
        <v>0</v>
      </c>
      <c r="BH1154" s="239">
        <f>IF(N1154="sníž. přenesená",J1154,0)</f>
        <v>0</v>
      </c>
      <c r="BI1154" s="239">
        <f>IF(N1154="nulová",J1154,0)</f>
        <v>0</v>
      </c>
      <c r="BJ1154" s="18" t="s">
        <v>83</v>
      </c>
      <c r="BK1154" s="239">
        <f>ROUND(I1154*H1154,2)</f>
        <v>0</v>
      </c>
      <c r="BL1154" s="18" t="s">
        <v>297</v>
      </c>
      <c r="BM1154" s="238" t="s">
        <v>1269</v>
      </c>
    </row>
    <row r="1155" s="13" customFormat="1">
      <c r="A1155" s="13"/>
      <c r="B1155" s="240"/>
      <c r="C1155" s="241"/>
      <c r="D1155" s="242" t="s">
        <v>201</v>
      </c>
      <c r="E1155" s="243" t="s">
        <v>1</v>
      </c>
      <c r="F1155" s="244" t="s">
        <v>1270</v>
      </c>
      <c r="G1155" s="241"/>
      <c r="H1155" s="245">
        <v>0.085000000000000006</v>
      </c>
      <c r="I1155" s="246"/>
      <c r="J1155" s="241"/>
      <c r="K1155" s="241"/>
      <c r="L1155" s="247"/>
      <c r="M1155" s="248"/>
      <c r="N1155" s="249"/>
      <c r="O1155" s="249"/>
      <c r="P1155" s="249"/>
      <c r="Q1155" s="249"/>
      <c r="R1155" s="249"/>
      <c r="S1155" s="249"/>
      <c r="T1155" s="25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1" t="s">
        <v>201</v>
      </c>
      <c r="AU1155" s="251" t="s">
        <v>85</v>
      </c>
      <c r="AV1155" s="13" t="s">
        <v>85</v>
      </c>
      <c r="AW1155" s="13" t="s">
        <v>32</v>
      </c>
      <c r="AX1155" s="13" t="s">
        <v>83</v>
      </c>
      <c r="AY1155" s="251" t="s">
        <v>192</v>
      </c>
    </row>
    <row r="1156" s="2" customFormat="1" ht="24.15" customHeight="1">
      <c r="A1156" s="39"/>
      <c r="B1156" s="40"/>
      <c r="C1156" s="227" t="s">
        <v>1271</v>
      </c>
      <c r="D1156" s="227" t="s">
        <v>194</v>
      </c>
      <c r="E1156" s="228" t="s">
        <v>1272</v>
      </c>
      <c r="F1156" s="229" t="s">
        <v>1273</v>
      </c>
      <c r="G1156" s="230" t="s">
        <v>197</v>
      </c>
      <c r="H1156" s="231">
        <v>266.24900000000002</v>
      </c>
      <c r="I1156" s="232"/>
      <c r="J1156" s="233">
        <f>ROUND(I1156*H1156,2)</f>
        <v>0</v>
      </c>
      <c r="K1156" s="229" t="s">
        <v>198</v>
      </c>
      <c r="L1156" s="45"/>
      <c r="M1156" s="234" t="s">
        <v>1</v>
      </c>
      <c r="N1156" s="235" t="s">
        <v>40</v>
      </c>
      <c r="O1156" s="92"/>
      <c r="P1156" s="236">
        <f>O1156*H1156</f>
        <v>0</v>
      </c>
      <c r="Q1156" s="236">
        <v>0</v>
      </c>
      <c r="R1156" s="236">
        <f>Q1156*H1156</f>
        <v>0</v>
      </c>
      <c r="S1156" s="236">
        <v>0</v>
      </c>
      <c r="T1156" s="237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38" t="s">
        <v>297</v>
      </c>
      <c r="AT1156" s="238" t="s">
        <v>194</v>
      </c>
      <c r="AU1156" s="238" t="s">
        <v>85</v>
      </c>
      <c r="AY1156" s="18" t="s">
        <v>192</v>
      </c>
      <c r="BE1156" s="239">
        <f>IF(N1156="základní",J1156,0)</f>
        <v>0</v>
      </c>
      <c r="BF1156" s="239">
        <f>IF(N1156="snížená",J1156,0)</f>
        <v>0</v>
      </c>
      <c r="BG1156" s="239">
        <f>IF(N1156="zákl. přenesená",J1156,0)</f>
        <v>0</v>
      </c>
      <c r="BH1156" s="239">
        <f>IF(N1156="sníž. přenesená",J1156,0)</f>
        <v>0</v>
      </c>
      <c r="BI1156" s="239">
        <f>IF(N1156="nulová",J1156,0)</f>
        <v>0</v>
      </c>
      <c r="BJ1156" s="18" t="s">
        <v>83</v>
      </c>
      <c r="BK1156" s="239">
        <f>ROUND(I1156*H1156,2)</f>
        <v>0</v>
      </c>
      <c r="BL1156" s="18" t="s">
        <v>297</v>
      </c>
      <c r="BM1156" s="238" t="s">
        <v>1274</v>
      </c>
    </row>
    <row r="1157" s="16" customFormat="1">
      <c r="A1157" s="16"/>
      <c r="B1157" s="274"/>
      <c r="C1157" s="275"/>
      <c r="D1157" s="242" t="s">
        <v>201</v>
      </c>
      <c r="E1157" s="276" t="s">
        <v>1</v>
      </c>
      <c r="F1157" s="277" t="s">
        <v>1258</v>
      </c>
      <c r="G1157" s="275"/>
      <c r="H1157" s="276" t="s">
        <v>1</v>
      </c>
      <c r="I1157" s="278"/>
      <c r="J1157" s="275"/>
      <c r="K1157" s="275"/>
      <c r="L1157" s="279"/>
      <c r="M1157" s="280"/>
      <c r="N1157" s="281"/>
      <c r="O1157" s="281"/>
      <c r="P1157" s="281"/>
      <c r="Q1157" s="281"/>
      <c r="R1157" s="281"/>
      <c r="S1157" s="281"/>
      <c r="T1157" s="282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T1157" s="283" t="s">
        <v>201</v>
      </c>
      <c r="AU1157" s="283" t="s">
        <v>85</v>
      </c>
      <c r="AV1157" s="16" t="s">
        <v>83</v>
      </c>
      <c r="AW1157" s="16" t="s">
        <v>32</v>
      </c>
      <c r="AX1157" s="16" t="s">
        <v>75</v>
      </c>
      <c r="AY1157" s="283" t="s">
        <v>192</v>
      </c>
    </row>
    <row r="1158" s="13" customFormat="1">
      <c r="A1158" s="13"/>
      <c r="B1158" s="240"/>
      <c r="C1158" s="241"/>
      <c r="D1158" s="242" t="s">
        <v>201</v>
      </c>
      <c r="E1158" s="243" t="s">
        <v>1</v>
      </c>
      <c r="F1158" s="244" t="s">
        <v>1259</v>
      </c>
      <c r="G1158" s="241"/>
      <c r="H1158" s="245">
        <v>167.88999999999999</v>
      </c>
      <c r="I1158" s="246"/>
      <c r="J1158" s="241"/>
      <c r="K1158" s="241"/>
      <c r="L1158" s="247"/>
      <c r="M1158" s="248"/>
      <c r="N1158" s="249"/>
      <c r="O1158" s="249"/>
      <c r="P1158" s="249"/>
      <c r="Q1158" s="249"/>
      <c r="R1158" s="249"/>
      <c r="S1158" s="249"/>
      <c r="T1158" s="25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1" t="s">
        <v>201</v>
      </c>
      <c r="AU1158" s="251" t="s">
        <v>85</v>
      </c>
      <c r="AV1158" s="13" t="s">
        <v>85</v>
      </c>
      <c r="AW1158" s="13" t="s">
        <v>32</v>
      </c>
      <c r="AX1158" s="13" t="s">
        <v>75</v>
      </c>
      <c r="AY1158" s="251" t="s">
        <v>192</v>
      </c>
    </row>
    <row r="1159" s="13" customFormat="1">
      <c r="A1159" s="13"/>
      <c r="B1159" s="240"/>
      <c r="C1159" s="241"/>
      <c r="D1159" s="242" t="s">
        <v>201</v>
      </c>
      <c r="E1159" s="243" t="s">
        <v>1</v>
      </c>
      <c r="F1159" s="244" t="s">
        <v>1260</v>
      </c>
      <c r="G1159" s="241"/>
      <c r="H1159" s="245">
        <v>13.25</v>
      </c>
      <c r="I1159" s="246"/>
      <c r="J1159" s="241"/>
      <c r="K1159" s="241"/>
      <c r="L1159" s="247"/>
      <c r="M1159" s="248"/>
      <c r="N1159" s="249"/>
      <c r="O1159" s="249"/>
      <c r="P1159" s="249"/>
      <c r="Q1159" s="249"/>
      <c r="R1159" s="249"/>
      <c r="S1159" s="249"/>
      <c r="T1159" s="25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1" t="s">
        <v>201</v>
      </c>
      <c r="AU1159" s="251" t="s">
        <v>85</v>
      </c>
      <c r="AV1159" s="13" t="s">
        <v>85</v>
      </c>
      <c r="AW1159" s="13" t="s">
        <v>32</v>
      </c>
      <c r="AX1159" s="13" t="s">
        <v>75</v>
      </c>
      <c r="AY1159" s="251" t="s">
        <v>192</v>
      </c>
    </row>
    <row r="1160" s="15" customFormat="1">
      <c r="A1160" s="15"/>
      <c r="B1160" s="263"/>
      <c r="C1160" s="264"/>
      <c r="D1160" s="242" t="s">
        <v>201</v>
      </c>
      <c r="E1160" s="265" t="s">
        <v>1</v>
      </c>
      <c r="F1160" s="266" t="s">
        <v>1261</v>
      </c>
      <c r="G1160" s="264"/>
      <c r="H1160" s="267">
        <v>181.13999999999999</v>
      </c>
      <c r="I1160" s="268"/>
      <c r="J1160" s="264"/>
      <c r="K1160" s="264"/>
      <c r="L1160" s="269"/>
      <c r="M1160" s="270"/>
      <c r="N1160" s="271"/>
      <c r="O1160" s="271"/>
      <c r="P1160" s="271"/>
      <c r="Q1160" s="271"/>
      <c r="R1160" s="271"/>
      <c r="S1160" s="271"/>
      <c r="T1160" s="272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73" t="s">
        <v>201</v>
      </c>
      <c r="AU1160" s="273" t="s">
        <v>85</v>
      </c>
      <c r="AV1160" s="15" t="s">
        <v>212</v>
      </c>
      <c r="AW1160" s="15" t="s">
        <v>32</v>
      </c>
      <c r="AX1160" s="15" t="s">
        <v>75</v>
      </c>
      <c r="AY1160" s="273" t="s">
        <v>192</v>
      </c>
    </row>
    <row r="1161" s="13" customFormat="1">
      <c r="A1161" s="13"/>
      <c r="B1161" s="240"/>
      <c r="C1161" s="241"/>
      <c r="D1161" s="242" t="s">
        <v>201</v>
      </c>
      <c r="E1161" s="243" t="s">
        <v>1</v>
      </c>
      <c r="F1161" s="244" t="s">
        <v>1262</v>
      </c>
      <c r="G1161" s="241"/>
      <c r="H1161" s="245">
        <v>31.183</v>
      </c>
      <c r="I1161" s="246"/>
      <c r="J1161" s="241"/>
      <c r="K1161" s="241"/>
      <c r="L1161" s="247"/>
      <c r="M1161" s="248"/>
      <c r="N1161" s="249"/>
      <c r="O1161" s="249"/>
      <c r="P1161" s="249"/>
      <c r="Q1161" s="249"/>
      <c r="R1161" s="249"/>
      <c r="S1161" s="249"/>
      <c r="T1161" s="25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1" t="s">
        <v>201</v>
      </c>
      <c r="AU1161" s="251" t="s">
        <v>85</v>
      </c>
      <c r="AV1161" s="13" t="s">
        <v>85</v>
      </c>
      <c r="AW1161" s="13" t="s">
        <v>32</v>
      </c>
      <c r="AX1161" s="13" t="s">
        <v>75</v>
      </c>
      <c r="AY1161" s="251" t="s">
        <v>192</v>
      </c>
    </row>
    <row r="1162" s="13" customFormat="1">
      <c r="A1162" s="13"/>
      <c r="B1162" s="240"/>
      <c r="C1162" s="241"/>
      <c r="D1162" s="242" t="s">
        <v>201</v>
      </c>
      <c r="E1162" s="243" t="s">
        <v>1</v>
      </c>
      <c r="F1162" s="244" t="s">
        <v>1263</v>
      </c>
      <c r="G1162" s="241"/>
      <c r="H1162" s="245">
        <v>8.8940000000000001</v>
      </c>
      <c r="I1162" s="246"/>
      <c r="J1162" s="241"/>
      <c r="K1162" s="241"/>
      <c r="L1162" s="247"/>
      <c r="M1162" s="248"/>
      <c r="N1162" s="249"/>
      <c r="O1162" s="249"/>
      <c r="P1162" s="249"/>
      <c r="Q1162" s="249"/>
      <c r="R1162" s="249"/>
      <c r="S1162" s="249"/>
      <c r="T1162" s="250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1" t="s">
        <v>201</v>
      </c>
      <c r="AU1162" s="251" t="s">
        <v>85</v>
      </c>
      <c r="AV1162" s="13" t="s">
        <v>85</v>
      </c>
      <c r="AW1162" s="13" t="s">
        <v>32</v>
      </c>
      <c r="AX1162" s="13" t="s">
        <v>75</v>
      </c>
      <c r="AY1162" s="251" t="s">
        <v>192</v>
      </c>
    </row>
    <row r="1163" s="15" customFormat="1">
      <c r="A1163" s="15"/>
      <c r="B1163" s="263"/>
      <c r="C1163" s="264"/>
      <c r="D1163" s="242" t="s">
        <v>201</v>
      </c>
      <c r="E1163" s="265" t="s">
        <v>1</v>
      </c>
      <c r="F1163" s="266" t="s">
        <v>1264</v>
      </c>
      <c r="G1163" s="264"/>
      <c r="H1163" s="267">
        <v>40.076999999999998</v>
      </c>
      <c r="I1163" s="268"/>
      <c r="J1163" s="264"/>
      <c r="K1163" s="264"/>
      <c r="L1163" s="269"/>
      <c r="M1163" s="270"/>
      <c r="N1163" s="271"/>
      <c r="O1163" s="271"/>
      <c r="P1163" s="271"/>
      <c r="Q1163" s="271"/>
      <c r="R1163" s="271"/>
      <c r="S1163" s="271"/>
      <c r="T1163" s="272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73" t="s">
        <v>201</v>
      </c>
      <c r="AU1163" s="273" t="s">
        <v>85</v>
      </c>
      <c r="AV1163" s="15" t="s">
        <v>212</v>
      </c>
      <c r="AW1163" s="15" t="s">
        <v>32</v>
      </c>
      <c r="AX1163" s="15" t="s">
        <v>75</v>
      </c>
      <c r="AY1163" s="273" t="s">
        <v>192</v>
      </c>
    </row>
    <row r="1164" s="13" customFormat="1">
      <c r="A1164" s="13"/>
      <c r="B1164" s="240"/>
      <c r="C1164" s="241"/>
      <c r="D1164" s="242" t="s">
        <v>201</v>
      </c>
      <c r="E1164" s="243" t="s">
        <v>1</v>
      </c>
      <c r="F1164" s="244" t="s">
        <v>1265</v>
      </c>
      <c r="G1164" s="241"/>
      <c r="H1164" s="245">
        <v>36.049999999999997</v>
      </c>
      <c r="I1164" s="246"/>
      <c r="J1164" s="241"/>
      <c r="K1164" s="241"/>
      <c r="L1164" s="247"/>
      <c r="M1164" s="248"/>
      <c r="N1164" s="249"/>
      <c r="O1164" s="249"/>
      <c r="P1164" s="249"/>
      <c r="Q1164" s="249"/>
      <c r="R1164" s="249"/>
      <c r="S1164" s="249"/>
      <c r="T1164" s="250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1" t="s">
        <v>201</v>
      </c>
      <c r="AU1164" s="251" t="s">
        <v>85</v>
      </c>
      <c r="AV1164" s="13" t="s">
        <v>85</v>
      </c>
      <c r="AW1164" s="13" t="s">
        <v>32</v>
      </c>
      <c r="AX1164" s="13" t="s">
        <v>75</v>
      </c>
      <c r="AY1164" s="251" t="s">
        <v>192</v>
      </c>
    </row>
    <row r="1165" s="13" customFormat="1">
      <c r="A1165" s="13"/>
      <c r="B1165" s="240"/>
      <c r="C1165" s="241"/>
      <c r="D1165" s="242" t="s">
        <v>201</v>
      </c>
      <c r="E1165" s="243" t="s">
        <v>1</v>
      </c>
      <c r="F1165" s="244" t="s">
        <v>1266</v>
      </c>
      <c r="G1165" s="241"/>
      <c r="H1165" s="245">
        <v>8.9819999999999993</v>
      </c>
      <c r="I1165" s="246"/>
      <c r="J1165" s="241"/>
      <c r="K1165" s="241"/>
      <c r="L1165" s="247"/>
      <c r="M1165" s="248"/>
      <c r="N1165" s="249"/>
      <c r="O1165" s="249"/>
      <c r="P1165" s="249"/>
      <c r="Q1165" s="249"/>
      <c r="R1165" s="249"/>
      <c r="S1165" s="249"/>
      <c r="T1165" s="25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1" t="s">
        <v>201</v>
      </c>
      <c r="AU1165" s="251" t="s">
        <v>85</v>
      </c>
      <c r="AV1165" s="13" t="s">
        <v>85</v>
      </c>
      <c r="AW1165" s="13" t="s">
        <v>32</v>
      </c>
      <c r="AX1165" s="13" t="s">
        <v>75</v>
      </c>
      <c r="AY1165" s="251" t="s">
        <v>192</v>
      </c>
    </row>
    <row r="1166" s="15" customFormat="1">
      <c r="A1166" s="15"/>
      <c r="B1166" s="263"/>
      <c r="C1166" s="264"/>
      <c r="D1166" s="242" t="s">
        <v>201</v>
      </c>
      <c r="E1166" s="265" t="s">
        <v>1</v>
      </c>
      <c r="F1166" s="266" t="s">
        <v>1267</v>
      </c>
      <c r="G1166" s="264"/>
      <c r="H1166" s="267">
        <v>45.031999999999996</v>
      </c>
      <c r="I1166" s="268"/>
      <c r="J1166" s="264"/>
      <c r="K1166" s="264"/>
      <c r="L1166" s="269"/>
      <c r="M1166" s="270"/>
      <c r="N1166" s="271"/>
      <c r="O1166" s="271"/>
      <c r="P1166" s="271"/>
      <c r="Q1166" s="271"/>
      <c r="R1166" s="271"/>
      <c r="S1166" s="271"/>
      <c r="T1166" s="272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3" t="s">
        <v>201</v>
      </c>
      <c r="AU1166" s="273" t="s">
        <v>85</v>
      </c>
      <c r="AV1166" s="15" t="s">
        <v>212</v>
      </c>
      <c r="AW1166" s="15" t="s">
        <v>32</v>
      </c>
      <c r="AX1166" s="15" t="s">
        <v>75</v>
      </c>
      <c r="AY1166" s="273" t="s">
        <v>192</v>
      </c>
    </row>
    <row r="1167" s="14" customFormat="1">
      <c r="A1167" s="14"/>
      <c r="B1167" s="252"/>
      <c r="C1167" s="253"/>
      <c r="D1167" s="242" t="s">
        <v>201</v>
      </c>
      <c r="E1167" s="254" t="s">
        <v>1</v>
      </c>
      <c r="F1167" s="255" t="s">
        <v>204</v>
      </c>
      <c r="G1167" s="253"/>
      <c r="H1167" s="256">
        <v>266.24900000000002</v>
      </c>
      <c r="I1167" s="257"/>
      <c r="J1167" s="253"/>
      <c r="K1167" s="253"/>
      <c r="L1167" s="258"/>
      <c r="M1167" s="259"/>
      <c r="N1167" s="260"/>
      <c r="O1167" s="260"/>
      <c r="P1167" s="260"/>
      <c r="Q1167" s="260"/>
      <c r="R1167" s="260"/>
      <c r="S1167" s="260"/>
      <c r="T1167" s="261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2" t="s">
        <v>201</v>
      </c>
      <c r="AU1167" s="262" t="s">
        <v>85</v>
      </c>
      <c r="AV1167" s="14" t="s">
        <v>199</v>
      </c>
      <c r="AW1167" s="14" t="s">
        <v>32</v>
      </c>
      <c r="AX1167" s="14" t="s">
        <v>83</v>
      </c>
      <c r="AY1167" s="262" t="s">
        <v>192</v>
      </c>
    </row>
    <row r="1168" s="2" customFormat="1" ht="49.05" customHeight="1">
      <c r="A1168" s="39"/>
      <c r="B1168" s="40"/>
      <c r="C1168" s="284" t="s">
        <v>1275</v>
      </c>
      <c r="D1168" s="284" t="s">
        <v>311</v>
      </c>
      <c r="E1168" s="285" t="s">
        <v>1276</v>
      </c>
      <c r="F1168" s="286" t="s">
        <v>1277</v>
      </c>
      <c r="G1168" s="287" t="s">
        <v>197</v>
      </c>
      <c r="H1168" s="288">
        <v>310.31299999999999</v>
      </c>
      <c r="I1168" s="289"/>
      <c r="J1168" s="290">
        <f>ROUND(I1168*H1168,2)</f>
        <v>0</v>
      </c>
      <c r="K1168" s="286" t="s">
        <v>198</v>
      </c>
      <c r="L1168" s="291"/>
      <c r="M1168" s="292" t="s">
        <v>1</v>
      </c>
      <c r="N1168" s="293" t="s">
        <v>40</v>
      </c>
      <c r="O1168" s="92"/>
      <c r="P1168" s="236">
        <f>O1168*H1168</f>
        <v>0</v>
      </c>
      <c r="Q1168" s="236">
        <v>0.0040000000000000001</v>
      </c>
      <c r="R1168" s="236">
        <f>Q1168*H1168</f>
        <v>1.241252</v>
      </c>
      <c r="S1168" s="236">
        <v>0</v>
      </c>
      <c r="T1168" s="237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8" t="s">
        <v>394</v>
      </c>
      <c r="AT1168" s="238" t="s">
        <v>311</v>
      </c>
      <c r="AU1168" s="238" t="s">
        <v>85</v>
      </c>
      <c r="AY1168" s="18" t="s">
        <v>192</v>
      </c>
      <c r="BE1168" s="239">
        <f>IF(N1168="základní",J1168,0)</f>
        <v>0</v>
      </c>
      <c r="BF1168" s="239">
        <f>IF(N1168="snížená",J1168,0)</f>
        <v>0</v>
      </c>
      <c r="BG1168" s="239">
        <f>IF(N1168="zákl. přenesená",J1168,0)</f>
        <v>0</v>
      </c>
      <c r="BH1168" s="239">
        <f>IF(N1168="sníž. přenesená",J1168,0)</f>
        <v>0</v>
      </c>
      <c r="BI1168" s="239">
        <f>IF(N1168="nulová",J1168,0)</f>
        <v>0</v>
      </c>
      <c r="BJ1168" s="18" t="s">
        <v>83</v>
      </c>
      <c r="BK1168" s="239">
        <f>ROUND(I1168*H1168,2)</f>
        <v>0</v>
      </c>
      <c r="BL1168" s="18" t="s">
        <v>297</v>
      </c>
      <c r="BM1168" s="238" t="s">
        <v>1278</v>
      </c>
    </row>
    <row r="1169" s="13" customFormat="1">
      <c r="A1169" s="13"/>
      <c r="B1169" s="240"/>
      <c r="C1169" s="241"/>
      <c r="D1169" s="242" t="s">
        <v>201</v>
      </c>
      <c r="E1169" s="241"/>
      <c r="F1169" s="244" t="s">
        <v>1279</v>
      </c>
      <c r="G1169" s="241"/>
      <c r="H1169" s="245">
        <v>310.31299999999999</v>
      </c>
      <c r="I1169" s="246"/>
      <c r="J1169" s="241"/>
      <c r="K1169" s="241"/>
      <c r="L1169" s="247"/>
      <c r="M1169" s="248"/>
      <c r="N1169" s="249"/>
      <c r="O1169" s="249"/>
      <c r="P1169" s="249"/>
      <c r="Q1169" s="249"/>
      <c r="R1169" s="249"/>
      <c r="S1169" s="249"/>
      <c r="T1169" s="25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1" t="s">
        <v>201</v>
      </c>
      <c r="AU1169" s="251" t="s">
        <v>85</v>
      </c>
      <c r="AV1169" s="13" t="s">
        <v>85</v>
      </c>
      <c r="AW1169" s="13" t="s">
        <v>4</v>
      </c>
      <c r="AX1169" s="13" t="s">
        <v>83</v>
      </c>
      <c r="AY1169" s="251" t="s">
        <v>192</v>
      </c>
    </row>
    <row r="1170" s="2" customFormat="1" ht="24.15" customHeight="1">
      <c r="A1170" s="39"/>
      <c r="B1170" s="40"/>
      <c r="C1170" s="227" t="s">
        <v>1280</v>
      </c>
      <c r="D1170" s="227" t="s">
        <v>194</v>
      </c>
      <c r="E1170" s="228" t="s">
        <v>1281</v>
      </c>
      <c r="F1170" s="229" t="s">
        <v>1282</v>
      </c>
      <c r="G1170" s="230" t="s">
        <v>197</v>
      </c>
      <c r="H1170" s="231">
        <v>532.49800000000005</v>
      </c>
      <c r="I1170" s="232"/>
      <c r="J1170" s="233">
        <f>ROUND(I1170*H1170,2)</f>
        <v>0</v>
      </c>
      <c r="K1170" s="229" t="s">
        <v>198</v>
      </c>
      <c r="L1170" s="45"/>
      <c r="M1170" s="234" t="s">
        <v>1</v>
      </c>
      <c r="N1170" s="235" t="s">
        <v>40</v>
      </c>
      <c r="O1170" s="92"/>
      <c r="P1170" s="236">
        <f>O1170*H1170</f>
        <v>0</v>
      </c>
      <c r="Q1170" s="236">
        <v>0.00088000000000000003</v>
      </c>
      <c r="R1170" s="236">
        <f>Q1170*H1170</f>
        <v>0.46859824000000005</v>
      </c>
      <c r="S1170" s="236">
        <v>0</v>
      </c>
      <c r="T1170" s="237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8" t="s">
        <v>297</v>
      </c>
      <c r="AT1170" s="238" t="s">
        <v>194</v>
      </c>
      <c r="AU1170" s="238" t="s">
        <v>85</v>
      </c>
      <c r="AY1170" s="18" t="s">
        <v>192</v>
      </c>
      <c r="BE1170" s="239">
        <f>IF(N1170="základní",J1170,0)</f>
        <v>0</v>
      </c>
      <c r="BF1170" s="239">
        <f>IF(N1170="snížená",J1170,0)</f>
        <v>0</v>
      </c>
      <c r="BG1170" s="239">
        <f>IF(N1170="zákl. přenesená",J1170,0)</f>
        <v>0</v>
      </c>
      <c r="BH1170" s="239">
        <f>IF(N1170="sníž. přenesená",J1170,0)</f>
        <v>0</v>
      </c>
      <c r="BI1170" s="239">
        <f>IF(N1170="nulová",J1170,0)</f>
        <v>0</v>
      </c>
      <c r="BJ1170" s="18" t="s">
        <v>83</v>
      </c>
      <c r="BK1170" s="239">
        <f>ROUND(I1170*H1170,2)</f>
        <v>0</v>
      </c>
      <c r="BL1170" s="18" t="s">
        <v>297</v>
      </c>
      <c r="BM1170" s="238" t="s">
        <v>1283</v>
      </c>
    </row>
    <row r="1171" s="16" customFormat="1">
      <c r="A1171" s="16"/>
      <c r="B1171" s="274"/>
      <c r="C1171" s="275"/>
      <c r="D1171" s="242" t="s">
        <v>201</v>
      </c>
      <c r="E1171" s="276" t="s">
        <v>1</v>
      </c>
      <c r="F1171" s="277" t="s">
        <v>1258</v>
      </c>
      <c r="G1171" s="275"/>
      <c r="H1171" s="276" t="s">
        <v>1</v>
      </c>
      <c r="I1171" s="278"/>
      <c r="J1171" s="275"/>
      <c r="K1171" s="275"/>
      <c r="L1171" s="279"/>
      <c r="M1171" s="280"/>
      <c r="N1171" s="281"/>
      <c r="O1171" s="281"/>
      <c r="P1171" s="281"/>
      <c r="Q1171" s="281"/>
      <c r="R1171" s="281"/>
      <c r="S1171" s="281"/>
      <c r="T1171" s="282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T1171" s="283" t="s">
        <v>201</v>
      </c>
      <c r="AU1171" s="283" t="s">
        <v>85</v>
      </c>
      <c r="AV1171" s="16" t="s">
        <v>83</v>
      </c>
      <c r="AW1171" s="16" t="s">
        <v>32</v>
      </c>
      <c r="AX1171" s="16" t="s">
        <v>75</v>
      </c>
      <c r="AY1171" s="283" t="s">
        <v>192</v>
      </c>
    </row>
    <row r="1172" s="13" customFormat="1">
      <c r="A1172" s="13"/>
      <c r="B1172" s="240"/>
      <c r="C1172" s="241"/>
      <c r="D1172" s="242" t="s">
        <v>201</v>
      </c>
      <c r="E1172" s="243" t="s">
        <v>1</v>
      </c>
      <c r="F1172" s="244" t="s">
        <v>1259</v>
      </c>
      <c r="G1172" s="241"/>
      <c r="H1172" s="245">
        <v>167.88999999999999</v>
      </c>
      <c r="I1172" s="246"/>
      <c r="J1172" s="241"/>
      <c r="K1172" s="241"/>
      <c r="L1172" s="247"/>
      <c r="M1172" s="248"/>
      <c r="N1172" s="249"/>
      <c r="O1172" s="249"/>
      <c r="P1172" s="249"/>
      <c r="Q1172" s="249"/>
      <c r="R1172" s="249"/>
      <c r="S1172" s="249"/>
      <c r="T1172" s="25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1" t="s">
        <v>201</v>
      </c>
      <c r="AU1172" s="251" t="s">
        <v>85</v>
      </c>
      <c r="AV1172" s="13" t="s">
        <v>85</v>
      </c>
      <c r="AW1172" s="13" t="s">
        <v>32</v>
      </c>
      <c r="AX1172" s="13" t="s">
        <v>75</v>
      </c>
      <c r="AY1172" s="251" t="s">
        <v>192</v>
      </c>
    </row>
    <row r="1173" s="13" customFormat="1">
      <c r="A1173" s="13"/>
      <c r="B1173" s="240"/>
      <c r="C1173" s="241"/>
      <c r="D1173" s="242" t="s">
        <v>201</v>
      </c>
      <c r="E1173" s="243" t="s">
        <v>1</v>
      </c>
      <c r="F1173" s="244" t="s">
        <v>1260</v>
      </c>
      <c r="G1173" s="241"/>
      <c r="H1173" s="245">
        <v>13.25</v>
      </c>
      <c r="I1173" s="246"/>
      <c r="J1173" s="241"/>
      <c r="K1173" s="241"/>
      <c r="L1173" s="247"/>
      <c r="M1173" s="248"/>
      <c r="N1173" s="249"/>
      <c r="O1173" s="249"/>
      <c r="P1173" s="249"/>
      <c r="Q1173" s="249"/>
      <c r="R1173" s="249"/>
      <c r="S1173" s="249"/>
      <c r="T1173" s="25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1" t="s">
        <v>201</v>
      </c>
      <c r="AU1173" s="251" t="s">
        <v>85</v>
      </c>
      <c r="AV1173" s="13" t="s">
        <v>85</v>
      </c>
      <c r="AW1173" s="13" t="s">
        <v>32</v>
      </c>
      <c r="AX1173" s="13" t="s">
        <v>75</v>
      </c>
      <c r="AY1173" s="251" t="s">
        <v>192</v>
      </c>
    </row>
    <row r="1174" s="15" customFormat="1">
      <c r="A1174" s="15"/>
      <c r="B1174" s="263"/>
      <c r="C1174" s="264"/>
      <c r="D1174" s="242" t="s">
        <v>201</v>
      </c>
      <c r="E1174" s="265" t="s">
        <v>1</v>
      </c>
      <c r="F1174" s="266" t="s">
        <v>1261</v>
      </c>
      <c r="G1174" s="264"/>
      <c r="H1174" s="267">
        <v>181.13999999999999</v>
      </c>
      <c r="I1174" s="268"/>
      <c r="J1174" s="264"/>
      <c r="K1174" s="264"/>
      <c r="L1174" s="269"/>
      <c r="M1174" s="270"/>
      <c r="N1174" s="271"/>
      <c r="O1174" s="271"/>
      <c r="P1174" s="271"/>
      <c r="Q1174" s="271"/>
      <c r="R1174" s="271"/>
      <c r="S1174" s="271"/>
      <c r="T1174" s="272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73" t="s">
        <v>201</v>
      </c>
      <c r="AU1174" s="273" t="s">
        <v>85</v>
      </c>
      <c r="AV1174" s="15" t="s">
        <v>212</v>
      </c>
      <c r="AW1174" s="15" t="s">
        <v>32</v>
      </c>
      <c r="AX1174" s="15" t="s">
        <v>75</v>
      </c>
      <c r="AY1174" s="273" t="s">
        <v>192</v>
      </c>
    </row>
    <row r="1175" s="13" customFormat="1">
      <c r="A1175" s="13"/>
      <c r="B1175" s="240"/>
      <c r="C1175" s="241"/>
      <c r="D1175" s="242" t="s">
        <v>201</v>
      </c>
      <c r="E1175" s="243" t="s">
        <v>1</v>
      </c>
      <c r="F1175" s="244" t="s">
        <v>1262</v>
      </c>
      <c r="G1175" s="241"/>
      <c r="H1175" s="245">
        <v>31.183</v>
      </c>
      <c r="I1175" s="246"/>
      <c r="J1175" s="241"/>
      <c r="K1175" s="241"/>
      <c r="L1175" s="247"/>
      <c r="M1175" s="248"/>
      <c r="N1175" s="249"/>
      <c r="O1175" s="249"/>
      <c r="P1175" s="249"/>
      <c r="Q1175" s="249"/>
      <c r="R1175" s="249"/>
      <c r="S1175" s="249"/>
      <c r="T1175" s="25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1" t="s">
        <v>201</v>
      </c>
      <c r="AU1175" s="251" t="s">
        <v>85</v>
      </c>
      <c r="AV1175" s="13" t="s">
        <v>85</v>
      </c>
      <c r="AW1175" s="13" t="s">
        <v>32</v>
      </c>
      <c r="AX1175" s="13" t="s">
        <v>75</v>
      </c>
      <c r="AY1175" s="251" t="s">
        <v>192</v>
      </c>
    </row>
    <row r="1176" s="13" customFormat="1">
      <c r="A1176" s="13"/>
      <c r="B1176" s="240"/>
      <c r="C1176" s="241"/>
      <c r="D1176" s="242" t="s">
        <v>201</v>
      </c>
      <c r="E1176" s="243" t="s">
        <v>1</v>
      </c>
      <c r="F1176" s="244" t="s">
        <v>1263</v>
      </c>
      <c r="G1176" s="241"/>
      <c r="H1176" s="245">
        <v>8.8940000000000001</v>
      </c>
      <c r="I1176" s="246"/>
      <c r="J1176" s="241"/>
      <c r="K1176" s="241"/>
      <c r="L1176" s="247"/>
      <c r="M1176" s="248"/>
      <c r="N1176" s="249"/>
      <c r="O1176" s="249"/>
      <c r="P1176" s="249"/>
      <c r="Q1176" s="249"/>
      <c r="R1176" s="249"/>
      <c r="S1176" s="249"/>
      <c r="T1176" s="250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1" t="s">
        <v>201</v>
      </c>
      <c r="AU1176" s="251" t="s">
        <v>85</v>
      </c>
      <c r="AV1176" s="13" t="s">
        <v>85</v>
      </c>
      <c r="AW1176" s="13" t="s">
        <v>32</v>
      </c>
      <c r="AX1176" s="13" t="s">
        <v>75</v>
      </c>
      <c r="AY1176" s="251" t="s">
        <v>192</v>
      </c>
    </row>
    <row r="1177" s="15" customFormat="1">
      <c r="A1177" s="15"/>
      <c r="B1177" s="263"/>
      <c r="C1177" s="264"/>
      <c r="D1177" s="242" t="s">
        <v>201</v>
      </c>
      <c r="E1177" s="265" t="s">
        <v>1</v>
      </c>
      <c r="F1177" s="266" t="s">
        <v>1264</v>
      </c>
      <c r="G1177" s="264"/>
      <c r="H1177" s="267">
        <v>40.076999999999998</v>
      </c>
      <c r="I1177" s="268"/>
      <c r="J1177" s="264"/>
      <c r="K1177" s="264"/>
      <c r="L1177" s="269"/>
      <c r="M1177" s="270"/>
      <c r="N1177" s="271"/>
      <c r="O1177" s="271"/>
      <c r="P1177" s="271"/>
      <c r="Q1177" s="271"/>
      <c r="R1177" s="271"/>
      <c r="S1177" s="271"/>
      <c r="T1177" s="272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73" t="s">
        <v>201</v>
      </c>
      <c r="AU1177" s="273" t="s">
        <v>85</v>
      </c>
      <c r="AV1177" s="15" t="s">
        <v>212</v>
      </c>
      <c r="AW1177" s="15" t="s">
        <v>32</v>
      </c>
      <c r="AX1177" s="15" t="s">
        <v>75</v>
      </c>
      <c r="AY1177" s="273" t="s">
        <v>192</v>
      </c>
    </row>
    <row r="1178" s="13" customFormat="1">
      <c r="A1178" s="13"/>
      <c r="B1178" s="240"/>
      <c r="C1178" s="241"/>
      <c r="D1178" s="242" t="s">
        <v>201</v>
      </c>
      <c r="E1178" s="243" t="s">
        <v>1</v>
      </c>
      <c r="F1178" s="244" t="s">
        <v>1265</v>
      </c>
      <c r="G1178" s="241"/>
      <c r="H1178" s="245">
        <v>36.049999999999997</v>
      </c>
      <c r="I1178" s="246"/>
      <c r="J1178" s="241"/>
      <c r="K1178" s="241"/>
      <c r="L1178" s="247"/>
      <c r="M1178" s="248"/>
      <c r="N1178" s="249"/>
      <c r="O1178" s="249"/>
      <c r="P1178" s="249"/>
      <c r="Q1178" s="249"/>
      <c r="R1178" s="249"/>
      <c r="S1178" s="249"/>
      <c r="T1178" s="25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1" t="s">
        <v>201</v>
      </c>
      <c r="AU1178" s="251" t="s">
        <v>85</v>
      </c>
      <c r="AV1178" s="13" t="s">
        <v>85</v>
      </c>
      <c r="AW1178" s="13" t="s">
        <v>32</v>
      </c>
      <c r="AX1178" s="13" t="s">
        <v>75</v>
      </c>
      <c r="AY1178" s="251" t="s">
        <v>192</v>
      </c>
    </row>
    <row r="1179" s="13" customFormat="1">
      <c r="A1179" s="13"/>
      <c r="B1179" s="240"/>
      <c r="C1179" s="241"/>
      <c r="D1179" s="242" t="s">
        <v>201</v>
      </c>
      <c r="E1179" s="243" t="s">
        <v>1</v>
      </c>
      <c r="F1179" s="244" t="s">
        <v>1266</v>
      </c>
      <c r="G1179" s="241"/>
      <c r="H1179" s="245">
        <v>8.9819999999999993</v>
      </c>
      <c r="I1179" s="246"/>
      <c r="J1179" s="241"/>
      <c r="K1179" s="241"/>
      <c r="L1179" s="247"/>
      <c r="M1179" s="248"/>
      <c r="N1179" s="249"/>
      <c r="O1179" s="249"/>
      <c r="P1179" s="249"/>
      <c r="Q1179" s="249"/>
      <c r="R1179" s="249"/>
      <c r="S1179" s="249"/>
      <c r="T1179" s="25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1" t="s">
        <v>201</v>
      </c>
      <c r="AU1179" s="251" t="s">
        <v>85</v>
      </c>
      <c r="AV1179" s="13" t="s">
        <v>85</v>
      </c>
      <c r="AW1179" s="13" t="s">
        <v>32</v>
      </c>
      <c r="AX1179" s="13" t="s">
        <v>75</v>
      </c>
      <c r="AY1179" s="251" t="s">
        <v>192</v>
      </c>
    </row>
    <row r="1180" s="15" customFormat="1">
      <c r="A1180" s="15"/>
      <c r="B1180" s="263"/>
      <c r="C1180" s="264"/>
      <c r="D1180" s="242" t="s">
        <v>201</v>
      </c>
      <c r="E1180" s="265" t="s">
        <v>1</v>
      </c>
      <c r="F1180" s="266" t="s">
        <v>1267</v>
      </c>
      <c r="G1180" s="264"/>
      <c r="H1180" s="267">
        <v>45.031999999999996</v>
      </c>
      <c r="I1180" s="268"/>
      <c r="J1180" s="264"/>
      <c r="K1180" s="264"/>
      <c r="L1180" s="269"/>
      <c r="M1180" s="270"/>
      <c r="N1180" s="271"/>
      <c r="O1180" s="271"/>
      <c r="P1180" s="271"/>
      <c r="Q1180" s="271"/>
      <c r="R1180" s="271"/>
      <c r="S1180" s="271"/>
      <c r="T1180" s="272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3" t="s">
        <v>201</v>
      </c>
      <c r="AU1180" s="273" t="s">
        <v>85</v>
      </c>
      <c r="AV1180" s="15" t="s">
        <v>212</v>
      </c>
      <c r="AW1180" s="15" t="s">
        <v>32</v>
      </c>
      <c r="AX1180" s="15" t="s">
        <v>75</v>
      </c>
      <c r="AY1180" s="273" t="s">
        <v>192</v>
      </c>
    </row>
    <row r="1181" s="13" customFormat="1">
      <c r="A1181" s="13"/>
      <c r="B1181" s="240"/>
      <c r="C1181" s="241"/>
      <c r="D1181" s="242" t="s">
        <v>201</v>
      </c>
      <c r="E1181" s="243" t="s">
        <v>1</v>
      </c>
      <c r="F1181" s="244" t="s">
        <v>1284</v>
      </c>
      <c r="G1181" s="241"/>
      <c r="H1181" s="245">
        <v>266.24900000000002</v>
      </c>
      <c r="I1181" s="246"/>
      <c r="J1181" s="241"/>
      <c r="K1181" s="241"/>
      <c r="L1181" s="247"/>
      <c r="M1181" s="248"/>
      <c r="N1181" s="249"/>
      <c r="O1181" s="249"/>
      <c r="P1181" s="249"/>
      <c r="Q1181" s="249"/>
      <c r="R1181" s="249"/>
      <c r="S1181" s="249"/>
      <c r="T1181" s="250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1" t="s">
        <v>201</v>
      </c>
      <c r="AU1181" s="251" t="s">
        <v>85</v>
      </c>
      <c r="AV1181" s="13" t="s">
        <v>85</v>
      </c>
      <c r="AW1181" s="13" t="s">
        <v>32</v>
      </c>
      <c r="AX1181" s="13" t="s">
        <v>75</v>
      </c>
      <c r="AY1181" s="251" t="s">
        <v>192</v>
      </c>
    </row>
    <row r="1182" s="14" customFormat="1">
      <c r="A1182" s="14"/>
      <c r="B1182" s="252"/>
      <c r="C1182" s="253"/>
      <c r="D1182" s="242" t="s">
        <v>201</v>
      </c>
      <c r="E1182" s="254" t="s">
        <v>1</v>
      </c>
      <c r="F1182" s="255" t="s">
        <v>204</v>
      </c>
      <c r="G1182" s="253"/>
      <c r="H1182" s="256">
        <v>532.49800000000005</v>
      </c>
      <c r="I1182" s="257"/>
      <c r="J1182" s="253"/>
      <c r="K1182" s="253"/>
      <c r="L1182" s="258"/>
      <c r="M1182" s="259"/>
      <c r="N1182" s="260"/>
      <c r="O1182" s="260"/>
      <c r="P1182" s="260"/>
      <c r="Q1182" s="260"/>
      <c r="R1182" s="260"/>
      <c r="S1182" s="260"/>
      <c r="T1182" s="261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2" t="s">
        <v>201</v>
      </c>
      <c r="AU1182" s="262" t="s">
        <v>85</v>
      </c>
      <c r="AV1182" s="14" t="s">
        <v>199</v>
      </c>
      <c r="AW1182" s="14" t="s">
        <v>32</v>
      </c>
      <c r="AX1182" s="14" t="s">
        <v>83</v>
      </c>
      <c r="AY1182" s="262" t="s">
        <v>192</v>
      </c>
    </row>
    <row r="1183" s="2" customFormat="1" ht="44.25" customHeight="1">
      <c r="A1183" s="39"/>
      <c r="B1183" s="40"/>
      <c r="C1183" s="284" t="s">
        <v>1285</v>
      </c>
      <c r="D1183" s="284" t="s">
        <v>311</v>
      </c>
      <c r="E1183" s="285" t="s">
        <v>1286</v>
      </c>
      <c r="F1183" s="286" t="s">
        <v>1287</v>
      </c>
      <c r="G1183" s="287" t="s">
        <v>197</v>
      </c>
      <c r="H1183" s="288">
        <v>310.31299999999999</v>
      </c>
      <c r="I1183" s="289"/>
      <c r="J1183" s="290">
        <f>ROUND(I1183*H1183,2)</f>
        <v>0</v>
      </c>
      <c r="K1183" s="286" t="s">
        <v>198</v>
      </c>
      <c r="L1183" s="291"/>
      <c r="M1183" s="292" t="s">
        <v>1</v>
      </c>
      <c r="N1183" s="293" t="s">
        <v>40</v>
      </c>
      <c r="O1183" s="92"/>
      <c r="P1183" s="236">
        <f>O1183*H1183</f>
        <v>0</v>
      </c>
      <c r="Q1183" s="236">
        <v>0.0055300000000000002</v>
      </c>
      <c r="R1183" s="236">
        <f>Q1183*H1183</f>
        <v>1.7160308900000001</v>
      </c>
      <c r="S1183" s="236">
        <v>0</v>
      </c>
      <c r="T1183" s="237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8" t="s">
        <v>394</v>
      </c>
      <c r="AT1183" s="238" t="s">
        <v>311</v>
      </c>
      <c r="AU1183" s="238" t="s">
        <v>85</v>
      </c>
      <c r="AY1183" s="18" t="s">
        <v>192</v>
      </c>
      <c r="BE1183" s="239">
        <f>IF(N1183="základní",J1183,0)</f>
        <v>0</v>
      </c>
      <c r="BF1183" s="239">
        <f>IF(N1183="snížená",J1183,0)</f>
        <v>0</v>
      </c>
      <c r="BG1183" s="239">
        <f>IF(N1183="zákl. přenesená",J1183,0)</f>
        <v>0</v>
      </c>
      <c r="BH1183" s="239">
        <f>IF(N1183="sníž. přenesená",J1183,0)</f>
        <v>0</v>
      </c>
      <c r="BI1183" s="239">
        <f>IF(N1183="nulová",J1183,0)</f>
        <v>0</v>
      </c>
      <c r="BJ1183" s="18" t="s">
        <v>83</v>
      </c>
      <c r="BK1183" s="239">
        <f>ROUND(I1183*H1183,2)</f>
        <v>0</v>
      </c>
      <c r="BL1183" s="18" t="s">
        <v>297</v>
      </c>
      <c r="BM1183" s="238" t="s">
        <v>1288</v>
      </c>
    </row>
    <row r="1184" s="13" customFormat="1">
      <c r="A1184" s="13"/>
      <c r="B1184" s="240"/>
      <c r="C1184" s="241"/>
      <c r="D1184" s="242" t="s">
        <v>201</v>
      </c>
      <c r="E1184" s="241"/>
      <c r="F1184" s="244" t="s">
        <v>1279</v>
      </c>
      <c r="G1184" s="241"/>
      <c r="H1184" s="245">
        <v>310.31299999999999</v>
      </c>
      <c r="I1184" s="246"/>
      <c r="J1184" s="241"/>
      <c r="K1184" s="241"/>
      <c r="L1184" s="247"/>
      <c r="M1184" s="248"/>
      <c r="N1184" s="249"/>
      <c r="O1184" s="249"/>
      <c r="P1184" s="249"/>
      <c r="Q1184" s="249"/>
      <c r="R1184" s="249"/>
      <c r="S1184" s="249"/>
      <c r="T1184" s="25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1" t="s">
        <v>201</v>
      </c>
      <c r="AU1184" s="251" t="s">
        <v>85</v>
      </c>
      <c r="AV1184" s="13" t="s">
        <v>85</v>
      </c>
      <c r="AW1184" s="13" t="s">
        <v>4</v>
      </c>
      <c r="AX1184" s="13" t="s">
        <v>83</v>
      </c>
      <c r="AY1184" s="251" t="s">
        <v>192</v>
      </c>
    </row>
    <row r="1185" s="2" customFormat="1" ht="37.8" customHeight="1">
      <c r="A1185" s="39"/>
      <c r="B1185" s="40"/>
      <c r="C1185" s="284" t="s">
        <v>1289</v>
      </c>
      <c r="D1185" s="284" t="s">
        <v>311</v>
      </c>
      <c r="E1185" s="285" t="s">
        <v>1208</v>
      </c>
      <c r="F1185" s="286" t="s">
        <v>1209</v>
      </c>
      <c r="G1185" s="287" t="s">
        <v>197</v>
      </c>
      <c r="H1185" s="288">
        <v>310.31299999999999</v>
      </c>
      <c r="I1185" s="289"/>
      <c r="J1185" s="290">
        <f>ROUND(I1185*H1185,2)</f>
        <v>0</v>
      </c>
      <c r="K1185" s="286" t="s">
        <v>198</v>
      </c>
      <c r="L1185" s="291"/>
      <c r="M1185" s="292" t="s">
        <v>1</v>
      </c>
      <c r="N1185" s="293" t="s">
        <v>40</v>
      </c>
      <c r="O1185" s="92"/>
      <c r="P1185" s="236">
        <f>O1185*H1185</f>
        <v>0</v>
      </c>
      <c r="Q1185" s="236">
        <v>0.0054000000000000003</v>
      </c>
      <c r="R1185" s="236">
        <f>Q1185*H1185</f>
        <v>1.6756902</v>
      </c>
      <c r="S1185" s="236">
        <v>0</v>
      </c>
      <c r="T1185" s="237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8" t="s">
        <v>394</v>
      </c>
      <c r="AT1185" s="238" t="s">
        <v>311</v>
      </c>
      <c r="AU1185" s="238" t="s">
        <v>85</v>
      </c>
      <c r="AY1185" s="18" t="s">
        <v>192</v>
      </c>
      <c r="BE1185" s="239">
        <f>IF(N1185="základní",J1185,0)</f>
        <v>0</v>
      </c>
      <c r="BF1185" s="239">
        <f>IF(N1185="snížená",J1185,0)</f>
        <v>0</v>
      </c>
      <c r="BG1185" s="239">
        <f>IF(N1185="zákl. přenesená",J1185,0)</f>
        <v>0</v>
      </c>
      <c r="BH1185" s="239">
        <f>IF(N1185="sníž. přenesená",J1185,0)</f>
        <v>0</v>
      </c>
      <c r="BI1185" s="239">
        <f>IF(N1185="nulová",J1185,0)</f>
        <v>0</v>
      </c>
      <c r="BJ1185" s="18" t="s">
        <v>83</v>
      </c>
      <c r="BK1185" s="239">
        <f>ROUND(I1185*H1185,2)</f>
        <v>0</v>
      </c>
      <c r="BL1185" s="18" t="s">
        <v>297</v>
      </c>
      <c r="BM1185" s="238" t="s">
        <v>1290</v>
      </c>
    </row>
    <row r="1186" s="13" customFormat="1">
      <c r="A1186" s="13"/>
      <c r="B1186" s="240"/>
      <c r="C1186" s="241"/>
      <c r="D1186" s="242" t="s">
        <v>201</v>
      </c>
      <c r="E1186" s="243" t="s">
        <v>1</v>
      </c>
      <c r="F1186" s="244" t="s">
        <v>1291</v>
      </c>
      <c r="G1186" s="241"/>
      <c r="H1186" s="245">
        <v>310.31299999999999</v>
      </c>
      <c r="I1186" s="246"/>
      <c r="J1186" s="241"/>
      <c r="K1186" s="241"/>
      <c r="L1186" s="247"/>
      <c r="M1186" s="248"/>
      <c r="N1186" s="249"/>
      <c r="O1186" s="249"/>
      <c r="P1186" s="249"/>
      <c r="Q1186" s="249"/>
      <c r="R1186" s="249"/>
      <c r="S1186" s="249"/>
      <c r="T1186" s="25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1" t="s">
        <v>201</v>
      </c>
      <c r="AU1186" s="251" t="s">
        <v>85</v>
      </c>
      <c r="AV1186" s="13" t="s">
        <v>85</v>
      </c>
      <c r="AW1186" s="13" t="s">
        <v>32</v>
      </c>
      <c r="AX1186" s="13" t="s">
        <v>83</v>
      </c>
      <c r="AY1186" s="251" t="s">
        <v>192</v>
      </c>
    </row>
    <row r="1187" s="2" customFormat="1" ht="37.8" customHeight="1">
      <c r="A1187" s="39"/>
      <c r="B1187" s="40"/>
      <c r="C1187" s="227" t="s">
        <v>1292</v>
      </c>
      <c r="D1187" s="227" t="s">
        <v>194</v>
      </c>
      <c r="E1187" s="228" t="s">
        <v>1293</v>
      </c>
      <c r="F1187" s="229" t="s">
        <v>1294</v>
      </c>
      <c r="G1187" s="230" t="s">
        <v>300</v>
      </c>
      <c r="H1187" s="231">
        <v>6</v>
      </c>
      <c r="I1187" s="232"/>
      <c r="J1187" s="233">
        <f>ROUND(I1187*H1187,2)</f>
        <v>0</v>
      </c>
      <c r="K1187" s="229" t="s">
        <v>198</v>
      </c>
      <c r="L1187" s="45"/>
      <c r="M1187" s="234" t="s">
        <v>1</v>
      </c>
      <c r="N1187" s="235" t="s">
        <v>40</v>
      </c>
      <c r="O1187" s="92"/>
      <c r="P1187" s="236">
        <f>O1187*H1187</f>
        <v>0</v>
      </c>
      <c r="Q1187" s="236">
        <v>0.00108</v>
      </c>
      <c r="R1187" s="236">
        <f>Q1187*H1187</f>
        <v>0.0064799999999999996</v>
      </c>
      <c r="S1187" s="236">
        <v>0</v>
      </c>
      <c r="T1187" s="237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8" t="s">
        <v>297</v>
      </c>
      <c r="AT1187" s="238" t="s">
        <v>194</v>
      </c>
      <c r="AU1187" s="238" t="s">
        <v>85</v>
      </c>
      <c r="AY1187" s="18" t="s">
        <v>192</v>
      </c>
      <c r="BE1187" s="239">
        <f>IF(N1187="základní",J1187,0)</f>
        <v>0</v>
      </c>
      <c r="BF1187" s="239">
        <f>IF(N1187="snížená",J1187,0)</f>
        <v>0</v>
      </c>
      <c r="BG1187" s="239">
        <f>IF(N1187="zákl. přenesená",J1187,0)</f>
        <v>0</v>
      </c>
      <c r="BH1187" s="239">
        <f>IF(N1187="sníž. přenesená",J1187,0)</f>
        <v>0</v>
      </c>
      <c r="BI1187" s="239">
        <f>IF(N1187="nulová",J1187,0)</f>
        <v>0</v>
      </c>
      <c r="BJ1187" s="18" t="s">
        <v>83</v>
      </c>
      <c r="BK1187" s="239">
        <f>ROUND(I1187*H1187,2)</f>
        <v>0</v>
      </c>
      <c r="BL1187" s="18" t="s">
        <v>297</v>
      </c>
      <c r="BM1187" s="238" t="s">
        <v>1295</v>
      </c>
    </row>
    <row r="1188" s="13" customFormat="1">
      <c r="A1188" s="13"/>
      <c r="B1188" s="240"/>
      <c r="C1188" s="241"/>
      <c r="D1188" s="242" t="s">
        <v>201</v>
      </c>
      <c r="E1188" s="243" t="s">
        <v>1</v>
      </c>
      <c r="F1188" s="244" t="s">
        <v>232</v>
      </c>
      <c r="G1188" s="241"/>
      <c r="H1188" s="245">
        <v>6</v>
      </c>
      <c r="I1188" s="246"/>
      <c r="J1188" s="241"/>
      <c r="K1188" s="241"/>
      <c r="L1188" s="247"/>
      <c r="M1188" s="248"/>
      <c r="N1188" s="249"/>
      <c r="O1188" s="249"/>
      <c r="P1188" s="249"/>
      <c r="Q1188" s="249"/>
      <c r="R1188" s="249"/>
      <c r="S1188" s="249"/>
      <c r="T1188" s="250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1" t="s">
        <v>201</v>
      </c>
      <c r="AU1188" s="251" t="s">
        <v>85</v>
      </c>
      <c r="AV1188" s="13" t="s">
        <v>85</v>
      </c>
      <c r="AW1188" s="13" t="s">
        <v>32</v>
      </c>
      <c r="AX1188" s="13" t="s">
        <v>83</v>
      </c>
      <c r="AY1188" s="251" t="s">
        <v>192</v>
      </c>
    </row>
    <row r="1189" s="2" customFormat="1" ht="24.15" customHeight="1">
      <c r="A1189" s="39"/>
      <c r="B1189" s="40"/>
      <c r="C1189" s="284" t="s">
        <v>1296</v>
      </c>
      <c r="D1189" s="284" t="s">
        <v>311</v>
      </c>
      <c r="E1189" s="285" t="s">
        <v>1297</v>
      </c>
      <c r="F1189" s="286" t="s">
        <v>1298</v>
      </c>
      <c r="G1189" s="287" t="s">
        <v>300</v>
      </c>
      <c r="H1189" s="288">
        <v>4</v>
      </c>
      <c r="I1189" s="289"/>
      <c r="J1189" s="290">
        <f>ROUND(I1189*H1189,2)</f>
        <v>0</v>
      </c>
      <c r="K1189" s="286" t="s">
        <v>198</v>
      </c>
      <c r="L1189" s="291"/>
      <c r="M1189" s="292" t="s">
        <v>1</v>
      </c>
      <c r="N1189" s="293" t="s">
        <v>40</v>
      </c>
      <c r="O1189" s="92"/>
      <c r="P1189" s="236">
        <f>O1189*H1189</f>
        <v>0</v>
      </c>
      <c r="Q1189" s="236">
        <v>0.0028400000000000001</v>
      </c>
      <c r="R1189" s="236">
        <f>Q1189*H1189</f>
        <v>0.01136</v>
      </c>
      <c r="S1189" s="236">
        <v>0</v>
      </c>
      <c r="T1189" s="237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38" t="s">
        <v>394</v>
      </c>
      <c r="AT1189" s="238" t="s">
        <v>311</v>
      </c>
      <c r="AU1189" s="238" t="s">
        <v>85</v>
      </c>
      <c r="AY1189" s="18" t="s">
        <v>192</v>
      </c>
      <c r="BE1189" s="239">
        <f>IF(N1189="základní",J1189,0)</f>
        <v>0</v>
      </c>
      <c r="BF1189" s="239">
        <f>IF(N1189="snížená",J1189,0)</f>
        <v>0</v>
      </c>
      <c r="BG1189" s="239">
        <f>IF(N1189="zákl. přenesená",J1189,0)</f>
        <v>0</v>
      </c>
      <c r="BH1189" s="239">
        <f>IF(N1189="sníž. přenesená",J1189,0)</f>
        <v>0</v>
      </c>
      <c r="BI1189" s="239">
        <f>IF(N1189="nulová",J1189,0)</f>
        <v>0</v>
      </c>
      <c r="BJ1189" s="18" t="s">
        <v>83</v>
      </c>
      <c r="BK1189" s="239">
        <f>ROUND(I1189*H1189,2)</f>
        <v>0</v>
      </c>
      <c r="BL1189" s="18" t="s">
        <v>297</v>
      </c>
      <c r="BM1189" s="238" t="s">
        <v>1299</v>
      </c>
    </row>
    <row r="1190" s="2" customFormat="1" ht="24.15" customHeight="1">
      <c r="A1190" s="39"/>
      <c r="B1190" s="40"/>
      <c r="C1190" s="284" t="s">
        <v>1300</v>
      </c>
      <c r="D1190" s="284" t="s">
        <v>311</v>
      </c>
      <c r="E1190" s="285" t="s">
        <v>1301</v>
      </c>
      <c r="F1190" s="286" t="s">
        <v>1302</v>
      </c>
      <c r="G1190" s="287" t="s">
        <v>300</v>
      </c>
      <c r="H1190" s="288">
        <v>2</v>
      </c>
      <c r="I1190" s="289"/>
      <c r="J1190" s="290">
        <f>ROUND(I1190*H1190,2)</f>
        <v>0</v>
      </c>
      <c r="K1190" s="286" t="s">
        <v>198</v>
      </c>
      <c r="L1190" s="291"/>
      <c r="M1190" s="292" t="s">
        <v>1</v>
      </c>
      <c r="N1190" s="293" t="s">
        <v>40</v>
      </c>
      <c r="O1190" s="92"/>
      <c r="P1190" s="236">
        <f>O1190*H1190</f>
        <v>0</v>
      </c>
      <c r="Q1190" s="236">
        <v>0.0020999999999999999</v>
      </c>
      <c r="R1190" s="236">
        <f>Q1190*H1190</f>
        <v>0.0041999999999999997</v>
      </c>
      <c r="S1190" s="236">
        <v>0</v>
      </c>
      <c r="T1190" s="237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8" t="s">
        <v>394</v>
      </c>
      <c r="AT1190" s="238" t="s">
        <v>311</v>
      </c>
      <c r="AU1190" s="238" t="s">
        <v>85</v>
      </c>
      <c r="AY1190" s="18" t="s">
        <v>192</v>
      </c>
      <c r="BE1190" s="239">
        <f>IF(N1190="základní",J1190,0)</f>
        <v>0</v>
      </c>
      <c r="BF1190" s="239">
        <f>IF(N1190="snížená",J1190,0)</f>
        <v>0</v>
      </c>
      <c r="BG1190" s="239">
        <f>IF(N1190="zákl. přenesená",J1190,0)</f>
        <v>0</v>
      </c>
      <c r="BH1190" s="239">
        <f>IF(N1190="sníž. přenesená",J1190,0)</f>
        <v>0</v>
      </c>
      <c r="BI1190" s="239">
        <f>IF(N1190="nulová",J1190,0)</f>
        <v>0</v>
      </c>
      <c r="BJ1190" s="18" t="s">
        <v>83</v>
      </c>
      <c r="BK1190" s="239">
        <f>ROUND(I1190*H1190,2)</f>
        <v>0</v>
      </c>
      <c r="BL1190" s="18" t="s">
        <v>297</v>
      </c>
      <c r="BM1190" s="238" t="s">
        <v>1303</v>
      </c>
    </row>
    <row r="1191" s="2" customFormat="1" ht="37.8" customHeight="1">
      <c r="A1191" s="39"/>
      <c r="B1191" s="40"/>
      <c r="C1191" s="227" t="s">
        <v>1304</v>
      </c>
      <c r="D1191" s="227" t="s">
        <v>194</v>
      </c>
      <c r="E1191" s="228" t="s">
        <v>1305</v>
      </c>
      <c r="F1191" s="229" t="s">
        <v>1306</v>
      </c>
      <c r="G1191" s="230" t="s">
        <v>300</v>
      </c>
      <c r="H1191" s="231">
        <v>3</v>
      </c>
      <c r="I1191" s="232"/>
      <c r="J1191" s="233">
        <f>ROUND(I1191*H1191,2)</f>
        <v>0</v>
      </c>
      <c r="K1191" s="229" t="s">
        <v>198</v>
      </c>
      <c r="L1191" s="45"/>
      <c r="M1191" s="234" t="s">
        <v>1</v>
      </c>
      <c r="N1191" s="235" t="s">
        <v>40</v>
      </c>
      <c r="O1191" s="92"/>
      <c r="P1191" s="236">
        <f>O1191*H1191</f>
        <v>0</v>
      </c>
      <c r="Q1191" s="236">
        <v>0.0013799999999999999</v>
      </c>
      <c r="R1191" s="236">
        <f>Q1191*H1191</f>
        <v>0.0041399999999999996</v>
      </c>
      <c r="S1191" s="236">
        <v>0</v>
      </c>
      <c r="T1191" s="237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8" t="s">
        <v>297</v>
      </c>
      <c r="AT1191" s="238" t="s">
        <v>194</v>
      </c>
      <c r="AU1191" s="238" t="s">
        <v>85</v>
      </c>
      <c r="AY1191" s="18" t="s">
        <v>192</v>
      </c>
      <c r="BE1191" s="239">
        <f>IF(N1191="základní",J1191,0)</f>
        <v>0</v>
      </c>
      <c r="BF1191" s="239">
        <f>IF(N1191="snížená",J1191,0)</f>
        <v>0</v>
      </c>
      <c r="BG1191" s="239">
        <f>IF(N1191="zákl. přenesená",J1191,0)</f>
        <v>0</v>
      </c>
      <c r="BH1191" s="239">
        <f>IF(N1191="sníž. přenesená",J1191,0)</f>
        <v>0</v>
      </c>
      <c r="BI1191" s="239">
        <f>IF(N1191="nulová",J1191,0)</f>
        <v>0</v>
      </c>
      <c r="BJ1191" s="18" t="s">
        <v>83</v>
      </c>
      <c r="BK1191" s="239">
        <f>ROUND(I1191*H1191,2)</f>
        <v>0</v>
      </c>
      <c r="BL1191" s="18" t="s">
        <v>297</v>
      </c>
      <c r="BM1191" s="238" t="s">
        <v>1307</v>
      </c>
    </row>
    <row r="1192" s="13" customFormat="1">
      <c r="A1192" s="13"/>
      <c r="B1192" s="240"/>
      <c r="C1192" s="241"/>
      <c r="D1192" s="242" t="s">
        <v>201</v>
      </c>
      <c r="E1192" s="243" t="s">
        <v>1</v>
      </c>
      <c r="F1192" s="244" t="s">
        <v>1308</v>
      </c>
      <c r="G1192" s="241"/>
      <c r="H1192" s="245">
        <v>2</v>
      </c>
      <c r="I1192" s="246"/>
      <c r="J1192" s="241"/>
      <c r="K1192" s="241"/>
      <c r="L1192" s="247"/>
      <c r="M1192" s="248"/>
      <c r="N1192" s="249"/>
      <c r="O1192" s="249"/>
      <c r="P1192" s="249"/>
      <c r="Q1192" s="249"/>
      <c r="R1192" s="249"/>
      <c r="S1192" s="249"/>
      <c r="T1192" s="250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1" t="s">
        <v>201</v>
      </c>
      <c r="AU1192" s="251" t="s">
        <v>85</v>
      </c>
      <c r="AV1192" s="13" t="s">
        <v>85</v>
      </c>
      <c r="AW1192" s="13" t="s">
        <v>32</v>
      </c>
      <c r="AX1192" s="13" t="s">
        <v>75</v>
      </c>
      <c r="AY1192" s="251" t="s">
        <v>192</v>
      </c>
    </row>
    <row r="1193" s="13" customFormat="1">
      <c r="A1193" s="13"/>
      <c r="B1193" s="240"/>
      <c r="C1193" s="241"/>
      <c r="D1193" s="242" t="s">
        <v>201</v>
      </c>
      <c r="E1193" s="243" t="s">
        <v>1</v>
      </c>
      <c r="F1193" s="244" t="s">
        <v>1309</v>
      </c>
      <c r="G1193" s="241"/>
      <c r="H1193" s="245">
        <v>1</v>
      </c>
      <c r="I1193" s="246"/>
      <c r="J1193" s="241"/>
      <c r="K1193" s="241"/>
      <c r="L1193" s="247"/>
      <c r="M1193" s="248"/>
      <c r="N1193" s="249"/>
      <c r="O1193" s="249"/>
      <c r="P1193" s="249"/>
      <c r="Q1193" s="249"/>
      <c r="R1193" s="249"/>
      <c r="S1193" s="249"/>
      <c r="T1193" s="25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1" t="s">
        <v>201</v>
      </c>
      <c r="AU1193" s="251" t="s">
        <v>85</v>
      </c>
      <c r="AV1193" s="13" t="s">
        <v>85</v>
      </c>
      <c r="AW1193" s="13" t="s">
        <v>32</v>
      </c>
      <c r="AX1193" s="13" t="s">
        <v>75</v>
      </c>
      <c r="AY1193" s="251" t="s">
        <v>192</v>
      </c>
    </row>
    <row r="1194" s="14" customFormat="1">
      <c r="A1194" s="14"/>
      <c r="B1194" s="252"/>
      <c r="C1194" s="253"/>
      <c r="D1194" s="242" t="s">
        <v>201</v>
      </c>
      <c r="E1194" s="254" t="s">
        <v>1</v>
      </c>
      <c r="F1194" s="255" t="s">
        <v>204</v>
      </c>
      <c r="G1194" s="253"/>
      <c r="H1194" s="256">
        <v>3</v>
      </c>
      <c r="I1194" s="257"/>
      <c r="J1194" s="253"/>
      <c r="K1194" s="253"/>
      <c r="L1194" s="258"/>
      <c r="M1194" s="259"/>
      <c r="N1194" s="260"/>
      <c r="O1194" s="260"/>
      <c r="P1194" s="260"/>
      <c r="Q1194" s="260"/>
      <c r="R1194" s="260"/>
      <c r="S1194" s="260"/>
      <c r="T1194" s="261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2" t="s">
        <v>201</v>
      </c>
      <c r="AU1194" s="262" t="s">
        <v>85</v>
      </c>
      <c r="AV1194" s="14" t="s">
        <v>199</v>
      </c>
      <c r="AW1194" s="14" t="s">
        <v>32</v>
      </c>
      <c r="AX1194" s="14" t="s">
        <v>83</v>
      </c>
      <c r="AY1194" s="262" t="s">
        <v>192</v>
      </c>
    </row>
    <row r="1195" s="2" customFormat="1" ht="37.8" customHeight="1">
      <c r="A1195" s="39"/>
      <c r="B1195" s="40"/>
      <c r="C1195" s="284" t="s">
        <v>1310</v>
      </c>
      <c r="D1195" s="284" t="s">
        <v>311</v>
      </c>
      <c r="E1195" s="285" t="s">
        <v>1208</v>
      </c>
      <c r="F1195" s="286" t="s">
        <v>1209</v>
      </c>
      <c r="G1195" s="287" t="s">
        <v>197</v>
      </c>
      <c r="H1195" s="288">
        <v>0.59999999999999998</v>
      </c>
      <c r="I1195" s="289"/>
      <c r="J1195" s="290">
        <f>ROUND(I1195*H1195,2)</f>
        <v>0</v>
      </c>
      <c r="K1195" s="286" t="s">
        <v>198</v>
      </c>
      <c r="L1195" s="291"/>
      <c r="M1195" s="292" t="s">
        <v>1</v>
      </c>
      <c r="N1195" s="293" t="s">
        <v>40</v>
      </c>
      <c r="O1195" s="92"/>
      <c r="P1195" s="236">
        <f>O1195*H1195</f>
        <v>0</v>
      </c>
      <c r="Q1195" s="236">
        <v>0.0054000000000000003</v>
      </c>
      <c r="R1195" s="236">
        <f>Q1195*H1195</f>
        <v>0.0032400000000000003</v>
      </c>
      <c r="S1195" s="236">
        <v>0</v>
      </c>
      <c r="T1195" s="237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38" t="s">
        <v>394</v>
      </c>
      <c r="AT1195" s="238" t="s">
        <v>311</v>
      </c>
      <c r="AU1195" s="238" t="s">
        <v>85</v>
      </c>
      <c r="AY1195" s="18" t="s">
        <v>192</v>
      </c>
      <c r="BE1195" s="239">
        <f>IF(N1195="základní",J1195,0)</f>
        <v>0</v>
      </c>
      <c r="BF1195" s="239">
        <f>IF(N1195="snížená",J1195,0)</f>
        <v>0</v>
      </c>
      <c r="BG1195" s="239">
        <f>IF(N1195="zákl. přenesená",J1195,0)</f>
        <v>0</v>
      </c>
      <c r="BH1195" s="239">
        <f>IF(N1195="sníž. přenesená",J1195,0)</f>
        <v>0</v>
      </c>
      <c r="BI1195" s="239">
        <f>IF(N1195="nulová",J1195,0)</f>
        <v>0</v>
      </c>
      <c r="BJ1195" s="18" t="s">
        <v>83</v>
      </c>
      <c r="BK1195" s="239">
        <f>ROUND(I1195*H1195,2)</f>
        <v>0</v>
      </c>
      <c r="BL1195" s="18" t="s">
        <v>297</v>
      </c>
      <c r="BM1195" s="238" t="s">
        <v>1311</v>
      </c>
    </row>
    <row r="1196" s="13" customFormat="1">
      <c r="A1196" s="13"/>
      <c r="B1196" s="240"/>
      <c r="C1196" s="241"/>
      <c r="D1196" s="242" t="s">
        <v>201</v>
      </c>
      <c r="E1196" s="243" t="s">
        <v>1</v>
      </c>
      <c r="F1196" s="244" t="s">
        <v>1312</v>
      </c>
      <c r="G1196" s="241"/>
      <c r="H1196" s="245">
        <v>0.59999999999999998</v>
      </c>
      <c r="I1196" s="246"/>
      <c r="J1196" s="241"/>
      <c r="K1196" s="241"/>
      <c r="L1196" s="247"/>
      <c r="M1196" s="248"/>
      <c r="N1196" s="249"/>
      <c r="O1196" s="249"/>
      <c r="P1196" s="249"/>
      <c r="Q1196" s="249"/>
      <c r="R1196" s="249"/>
      <c r="S1196" s="249"/>
      <c r="T1196" s="25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1" t="s">
        <v>201</v>
      </c>
      <c r="AU1196" s="251" t="s">
        <v>85</v>
      </c>
      <c r="AV1196" s="13" t="s">
        <v>85</v>
      </c>
      <c r="AW1196" s="13" t="s">
        <v>32</v>
      </c>
      <c r="AX1196" s="13" t="s">
        <v>83</v>
      </c>
      <c r="AY1196" s="251" t="s">
        <v>192</v>
      </c>
    </row>
    <row r="1197" s="2" customFormat="1" ht="24.15" customHeight="1">
      <c r="A1197" s="39"/>
      <c r="B1197" s="40"/>
      <c r="C1197" s="227" t="s">
        <v>1313</v>
      </c>
      <c r="D1197" s="227" t="s">
        <v>194</v>
      </c>
      <c r="E1197" s="228" t="s">
        <v>1314</v>
      </c>
      <c r="F1197" s="229" t="s">
        <v>1315</v>
      </c>
      <c r="G1197" s="230" t="s">
        <v>282</v>
      </c>
      <c r="H1197" s="231">
        <v>9.5999999999999996</v>
      </c>
      <c r="I1197" s="232"/>
      <c r="J1197" s="233">
        <f>ROUND(I1197*H1197,2)</f>
        <v>0</v>
      </c>
      <c r="K1197" s="229" t="s">
        <v>198</v>
      </c>
      <c r="L1197" s="45"/>
      <c r="M1197" s="234" t="s">
        <v>1</v>
      </c>
      <c r="N1197" s="235" t="s">
        <v>40</v>
      </c>
      <c r="O1197" s="92"/>
      <c r="P1197" s="236">
        <f>O1197*H1197</f>
        <v>0</v>
      </c>
      <c r="Q1197" s="236">
        <v>0</v>
      </c>
      <c r="R1197" s="236">
        <f>Q1197*H1197</f>
        <v>0</v>
      </c>
      <c r="S1197" s="236">
        <v>0</v>
      </c>
      <c r="T1197" s="237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38" t="s">
        <v>297</v>
      </c>
      <c r="AT1197" s="238" t="s">
        <v>194</v>
      </c>
      <c r="AU1197" s="238" t="s">
        <v>85</v>
      </c>
      <c r="AY1197" s="18" t="s">
        <v>192</v>
      </c>
      <c r="BE1197" s="239">
        <f>IF(N1197="základní",J1197,0)</f>
        <v>0</v>
      </c>
      <c r="BF1197" s="239">
        <f>IF(N1197="snížená",J1197,0)</f>
        <v>0</v>
      </c>
      <c r="BG1197" s="239">
        <f>IF(N1197="zákl. přenesená",J1197,0)</f>
        <v>0</v>
      </c>
      <c r="BH1197" s="239">
        <f>IF(N1197="sníž. přenesená",J1197,0)</f>
        <v>0</v>
      </c>
      <c r="BI1197" s="239">
        <f>IF(N1197="nulová",J1197,0)</f>
        <v>0</v>
      </c>
      <c r="BJ1197" s="18" t="s">
        <v>83</v>
      </c>
      <c r="BK1197" s="239">
        <f>ROUND(I1197*H1197,2)</f>
        <v>0</v>
      </c>
      <c r="BL1197" s="18" t="s">
        <v>297</v>
      </c>
      <c r="BM1197" s="238" t="s">
        <v>1316</v>
      </c>
    </row>
    <row r="1198" s="13" customFormat="1">
      <c r="A1198" s="13"/>
      <c r="B1198" s="240"/>
      <c r="C1198" s="241"/>
      <c r="D1198" s="242" t="s">
        <v>201</v>
      </c>
      <c r="E1198" s="243" t="s">
        <v>1</v>
      </c>
      <c r="F1198" s="244" t="s">
        <v>1317</v>
      </c>
      <c r="G1198" s="241"/>
      <c r="H1198" s="245">
        <v>9.5999999999999996</v>
      </c>
      <c r="I1198" s="246"/>
      <c r="J1198" s="241"/>
      <c r="K1198" s="241"/>
      <c r="L1198" s="247"/>
      <c r="M1198" s="248"/>
      <c r="N1198" s="249"/>
      <c r="O1198" s="249"/>
      <c r="P1198" s="249"/>
      <c r="Q1198" s="249"/>
      <c r="R1198" s="249"/>
      <c r="S1198" s="249"/>
      <c r="T1198" s="250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1" t="s">
        <v>201</v>
      </c>
      <c r="AU1198" s="251" t="s">
        <v>85</v>
      </c>
      <c r="AV1198" s="13" t="s">
        <v>85</v>
      </c>
      <c r="AW1198" s="13" t="s">
        <v>32</v>
      </c>
      <c r="AX1198" s="13" t="s">
        <v>83</v>
      </c>
      <c r="AY1198" s="251" t="s">
        <v>192</v>
      </c>
    </row>
    <row r="1199" s="2" customFormat="1" ht="33" customHeight="1">
      <c r="A1199" s="39"/>
      <c r="B1199" s="40"/>
      <c r="C1199" s="227" t="s">
        <v>1318</v>
      </c>
      <c r="D1199" s="227" t="s">
        <v>194</v>
      </c>
      <c r="E1199" s="228" t="s">
        <v>1319</v>
      </c>
      <c r="F1199" s="229" t="s">
        <v>1320</v>
      </c>
      <c r="G1199" s="230" t="s">
        <v>300</v>
      </c>
      <c r="H1199" s="231">
        <v>18</v>
      </c>
      <c r="I1199" s="232"/>
      <c r="J1199" s="233">
        <f>ROUND(I1199*H1199,2)</f>
        <v>0</v>
      </c>
      <c r="K1199" s="229" t="s">
        <v>198</v>
      </c>
      <c r="L1199" s="45"/>
      <c r="M1199" s="234" t="s">
        <v>1</v>
      </c>
      <c r="N1199" s="235" t="s">
        <v>40</v>
      </c>
      <c r="O1199" s="92"/>
      <c r="P1199" s="236">
        <f>O1199*H1199</f>
        <v>0</v>
      </c>
      <c r="Q1199" s="236">
        <v>0.0074999999999999997</v>
      </c>
      <c r="R1199" s="236">
        <f>Q1199*H1199</f>
        <v>0.13500000000000001</v>
      </c>
      <c r="S1199" s="236">
        <v>0</v>
      </c>
      <c r="T1199" s="237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38" t="s">
        <v>297</v>
      </c>
      <c r="AT1199" s="238" t="s">
        <v>194</v>
      </c>
      <c r="AU1199" s="238" t="s">
        <v>85</v>
      </c>
      <c r="AY1199" s="18" t="s">
        <v>192</v>
      </c>
      <c r="BE1199" s="239">
        <f>IF(N1199="základní",J1199,0)</f>
        <v>0</v>
      </c>
      <c r="BF1199" s="239">
        <f>IF(N1199="snížená",J1199,0)</f>
        <v>0</v>
      </c>
      <c r="BG1199" s="239">
        <f>IF(N1199="zákl. přenesená",J1199,0)</f>
        <v>0</v>
      </c>
      <c r="BH1199" s="239">
        <f>IF(N1199="sníž. přenesená",J1199,0)</f>
        <v>0</v>
      </c>
      <c r="BI1199" s="239">
        <f>IF(N1199="nulová",J1199,0)</f>
        <v>0</v>
      </c>
      <c r="BJ1199" s="18" t="s">
        <v>83</v>
      </c>
      <c r="BK1199" s="239">
        <f>ROUND(I1199*H1199,2)</f>
        <v>0</v>
      </c>
      <c r="BL1199" s="18" t="s">
        <v>297</v>
      </c>
      <c r="BM1199" s="238" t="s">
        <v>1321</v>
      </c>
    </row>
    <row r="1200" s="13" customFormat="1">
      <c r="A1200" s="13"/>
      <c r="B1200" s="240"/>
      <c r="C1200" s="241"/>
      <c r="D1200" s="242" t="s">
        <v>201</v>
      </c>
      <c r="E1200" s="243" t="s">
        <v>1</v>
      </c>
      <c r="F1200" s="244" t="s">
        <v>1322</v>
      </c>
      <c r="G1200" s="241"/>
      <c r="H1200" s="245">
        <v>4</v>
      </c>
      <c r="I1200" s="246"/>
      <c r="J1200" s="241"/>
      <c r="K1200" s="241"/>
      <c r="L1200" s="247"/>
      <c r="M1200" s="248"/>
      <c r="N1200" s="249"/>
      <c r="O1200" s="249"/>
      <c r="P1200" s="249"/>
      <c r="Q1200" s="249"/>
      <c r="R1200" s="249"/>
      <c r="S1200" s="249"/>
      <c r="T1200" s="250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1" t="s">
        <v>201</v>
      </c>
      <c r="AU1200" s="251" t="s">
        <v>85</v>
      </c>
      <c r="AV1200" s="13" t="s">
        <v>85</v>
      </c>
      <c r="AW1200" s="13" t="s">
        <v>32</v>
      </c>
      <c r="AX1200" s="13" t="s">
        <v>75</v>
      </c>
      <c r="AY1200" s="251" t="s">
        <v>192</v>
      </c>
    </row>
    <row r="1201" s="13" customFormat="1">
      <c r="A1201" s="13"/>
      <c r="B1201" s="240"/>
      <c r="C1201" s="241"/>
      <c r="D1201" s="242" t="s">
        <v>201</v>
      </c>
      <c r="E1201" s="243" t="s">
        <v>1</v>
      </c>
      <c r="F1201" s="244" t="s">
        <v>1323</v>
      </c>
      <c r="G1201" s="241"/>
      <c r="H1201" s="245">
        <v>1</v>
      </c>
      <c r="I1201" s="246"/>
      <c r="J1201" s="241"/>
      <c r="K1201" s="241"/>
      <c r="L1201" s="247"/>
      <c r="M1201" s="248"/>
      <c r="N1201" s="249"/>
      <c r="O1201" s="249"/>
      <c r="P1201" s="249"/>
      <c r="Q1201" s="249"/>
      <c r="R1201" s="249"/>
      <c r="S1201" s="249"/>
      <c r="T1201" s="25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1" t="s">
        <v>201</v>
      </c>
      <c r="AU1201" s="251" t="s">
        <v>85</v>
      </c>
      <c r="AV1201" s="13" t="s">
        <v>85</v>
      </c>
      <c r="AW1201" s="13" t="s">
        <v>32</v>
      </c>
      <c r="AX1201" s="13" t="s">
        <v>75</v>
      </c>
      <c r="AY1201" s="251" t="s">
        <v>192</v>
      </c>
    </row>
    <row r="1202" s="13" customFormat="1">
      <c r="A1202" s="13"/>
      <c r="B1202" s="240"/>
      <c r="C1202" s="241"/>
      <c r="D1202" s="242" t="s">
        <v>201</v>
      </c>
      <c r="E1202" s="243" t="s">
        <v>1</v>
      </c>
      <c r="F1202" s="244" t="s">
        <v>1324</v>
      </c>
      <c r="G1202" s="241"/>
      <c r="H1202" s="245">
        <v>2</v>
      </c>
      <c r="I1202" s="246"/>
      <c r="J1202" s="241"/>
      <c r="K1202" s="241"/>
      <c r="L1202" s="247"/>
      <c r="M1202" s="248"/>
      <c r="N1202" s="249"/>
      <c r="O1202" s="249"/>
      <c r="P1202" s="249"/>
      <c r="Q1202" s="249"/>
      <c r="R1202" s="249"/>
      <c r="S1202" s="249"/>
      <c r="T1202" s="25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1" t="s">
        <v>201</v>
      </c>
      <c r="AU1202" s="251" t="s">
        <v>85</v>
      </c>
      <c r="AV1202" s="13" t="s">
        <v>85</v>
      </c>
      <c r="AW1202" s="13" t="s">
        <v>32</v>
      </c>
      <c r="AX1202" s="13" t="s">
        <v>75</v>
      </c>
      <c r="AY1202" s="251" t="s">
        <v>192</v>
      </c>
    </row>
    <row r="1203" s="13" customFormat="1">
      <c r="A1203" s="13"/>
      <c r="B1203" s="240"/>
      <c r="C1203" s="241"/>
      <c r="D1203" s="242" t="s">
        <v>201</v>
      </c>
      <c r="E1203" s="243" t="s">
        <v>1</v>
      </c>
      <c r="F1203" s="244" t="s">
        <v>1325</v>
      </c>
      <c r="G1203" s="241"/>
      <c r="H1203" s="245">
        <v>1</v>
      </c>
      <c r="I1203" s="246"/>
      <c r="J1203" s="241"/>
      <c r="K1203" s="241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1" t="s">
        <v>201</v>
      </c>
      <c r="AU1203" s="251" t="s">
        <v>85</v>
      </c>
      <c r="AV1203" s="13" t="s">
        <v>85</v>
      </c>
      <c r="AW1203" s="13" t="s">
        <v>32</v>
      </c>
      <c r="AX1203" s="13" t="s">
        <v>75</v>
      </c>
      <c r="AY1203" s="251" t="s">
        <v>192</v>
      </c>
    </row>
    <row r="1204" s="13" customFormat="1">
      <c r="A1204" s="13"/>
      <c r="B1204" s="240"/>
      <c r="C1204" s="241"/>
      <c r="D1204" s="242" t="s">
        <v>201</v>
      </c>
      <c r="E1204" s="243" t="s">
        <v>1</v>
      </c>
      <c r="F1204" s="244" t="s">
        <v>1326</v>
      </c>
      <c r="G1204" s="241"/>
      <c r="H1204" s="245">
        <v>10</v>
      </c>
      <c r="I1204" s="246"/>
      <c r="J1204" s="241"/>
      <c r="K1204" s="241"/>
      <c r="L1204" s="247"/>
      <c r="M1204" s="248"/>
      <c r="N1204" s="249"/>
      <c r="O1204" s="249"/>
      <c r="P1204" s="249"/>
      <c r="Q1204" s="249"/>
      <c r="R1204" s="249"/>
      <c r="S1204" s="249"/>
      <c r="T1204" s="250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1" t="s">
        <v>201</v>
      </c>
      <c r="AU1204" s="251" t="s">
        <v>85</v>
      </c>
      <c r="AV1204" s="13" t="s">
        <v>85</v>
      </c>
      <c r="AW1204" s="13" t="s">
        <v>32</v>
      </c>
      <c r="AX1204" s="13" t="s">
        <v>75</v>
      </c>
      <c r="AY1204" s="251" t="s">
        <v>192</v>
      </c>
    </row>
    <row r="1205" s="14" customFormat="1">
      <c r="A1205" s="14"/>
      <c r="B1205" s="252"/>
      <c r="C1205" s="253"/>
      <c r="D1205" s="242" t="s">
        <v>201</v>
      </c>
      <c r="E1205" s="254" t="s">
        <v>1</v>
      </c>
      <c r="F1205" s="255" t="s">
        <v>204</v>
      </c>
      <c r="G1205" s="253"/>
      <c r="H1205" s="256">
        <v>18</v>
      </c>
      <c r="I1205" s="257"/>
      <c r="J1205" s="253"/>
      <c r="K1205" s="253"/>
      <c r="L1205" s="258"/>
      <c r="M1205" s="259"/>
      <c r="N1205" s="260"/>
      <c r="O1205" s="260"/>
      <c r="P1205" s="260"/>
      <c r="Q1205" s="260"/>
      <c r="R1205" s="260"/>
      <c r="S1205" s="260"/>
      <c r="T1205" s="261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2" t="s">
        <v>201</v>
      </c>
      <c r="AU1205" s="262" t="s">
        <v>85</v>
      </c>
      <c r="AV1205" s="14" t="s">
        <v>199</v>
      </c>
      <c r="AW1205" s="14" t="s">
        <v>32</v>
      </c>
      <c r="AX1205" s="14" t="s">
        <v>83</v>
      </c>
      <c r="AY1205" s="262" t="s">
        <v>192</v>
      </c>
    </row>
    <row r="1206" s="2" customFormat="1" ht="24.15" customHeight="1">
      <c r="A1206" s="39"/>
      <c r="B1206" s="40"/>
      <c r="C1206" s="284" t="s">
        <v>1327</v>
      </c>
      <c r="D1206" s="284" t="s">
        <v>311</v>
      </c>
      <c r="E1206" s="285" t="s">
        <v>1328</v>
      </c>
      <c r="F1206" s="286" t="s">
        <v>1329</v>
      </c>
      <c r="G1206" s="287" t="s">
        <v>300</v>
      </c>
      <c r="H1206" s="288">
        <v>11</v>
      </c>
      <c r="I1206" s="289"/>
      <c r="J1206" s="290">
        <f>ROUND(I1206*H1206,2)</f>
        <v>0</v>
      </c>
      <c r="K1206" s="286" t="s">
        <v>198</v>
      </c>
      <c r="L1206" s="291"/>
      <c r="M1206" s="292" t="s">
        <v>1</v>
      </c>
      <c r="N1206" s="293" t="s">
        <v>40</v>
      </c>
      <c r="O1206" s="92"/>
      <c r="P1206" s="236">
        <f>O1206*H1206</f>
        <v>0</v>
      </c>
      <c r="Q1206" s="236">
        <v>0.00010000000000000001</v>
      </c>
      <c r="R1206" s="236">
        <f>Q1206*H1206</f>
        <v>0.0011000000000000001</v>
      </c>
      <c r="S1206" s="236">
        <v>0</v>
      </c>
      <c r="T1206" s="237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8" t="s">
        <v>394</v>
      </c>
      <c r="AT1206" s="238" t="s">
        <v>311</v>
      </c>
      <c r="AU1206" s="238" t="s">
        <v>85</v>
      </c>
      <c r="AY1206" s="18" t="s">
        <v>192</v>
      </c>
      <c r="BE1206" s="239">
        <f>IF(N1206="základní",J1206,0)</f>
        <v>0</v>
      </c>
      <c r="BF1206" s="239">
        <f>IF(N1206="snížená",J1206,0)</f>
        <v>0</v>
      </c>
      <c r="BG1206" s="239">
        <f>IF(N1206="zákl. přenesená",J1206,0)</f>
        <v>0</v>
      </c>
      <c r="BH1206" s="239">
        <f>IF(N1206="sníž. přenesená",J1206,0)</f>
        <v>0</v>
      </c>
      <c r="BI1206" s="239">
        <f>IF(N1206="nulová",J1206,0)</f>
        <v>0</v>
      </c>
      <c r="BJ1206" s="18" t="s">
        <v>83</v>
      </c>
      <c r="BK1206" s="239">
        <f>ROUND(I1206*H1206,2)</f>
        <v>0</v>
      </c>
      <c r="BL1206" s="18" t="s">
        <v>297</v>
      </c>
      <c r="BM1206" s="238" t="s">
        <v>1330</v>
      </c>
    </row>
    <row r="1207" s="13" customFormat="1">
      <c r="A1207" s="13"/>
      <c r="B1207" s="240"/>
      <c r="C1207" s="241"/>
      <c r="D1207" s="242" t="s">
        <v>201</v>
      </c>
      <c r="E1207" s="243" t="s">
        <v>1</v>
      </c>
      <c r="F1207" s="244" t="s">
        <v>1323</v>
      </c>
      <c r="G1207" s="241"/>
      <c r="H1207" s="245">
        <v>1</v>
      </c>
      <c r="I1207" s="246"/>
      <c r="J1207" s="241"/>
      <c r="K1207" s="241"/>
      <c r="L1207" s="247"/>
      <c r="M1207" s="248"/>
      <c r="N1207" s="249"/>
      <c r="O1207" s="249"/>
      <c r="P1207" s="249"/>
      <c r="Q1207" s="249"/>
      <c r="R1207" s="249"/>
      <c r="S1207" s="249"/>
      <c r="T1207" s="250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1" t="s">
        <v>201</v>
      </c>
      <c r="AU1207" s="251" t="s">
        <v>85</v>
      </c>
      <c r="AV1207" s="13" t="s">
        <v>85</v>
      </c>
      <c r="AW1207" s="13" t="s">
        <v>32</v>
      </c>
      <c r="AX1207" s="13" t="s">
        <v>75</v>
      </c>
      <c r="AY1207" s="251" t="s">
        <v>192</v>
      </c>
    </row>
    <row r="1208" s="13" customFormat="1">
      <c r="A1208" s="13"/>
      <c r="B1208" s="240"/>
      <c r="C1208" s="241"/>
      <c r="D1208" s="242" t="s">
        <v>201</v>
      </c>
      <c r="E1208" s="243" t="s">
        <v>1</v>
      </c>
      <c r="F1208" s="244" t="s">
        <v>1326</v>
      </c>
      <c r="G1208" s="241"/>
      <c r="H1208" s="245">
        <v>10</v>
      </c>
      <c r="I1208" s="246"/>
      <c r="J1208" s="241"/>
      <c r="K1208" s="241"/>
      <c r="L1208" s="247"/>
      <c r="M1208" s="248"/>
      <c r="N1208" s="249"/>
      <c r="O1208" s="249"/>
      <c r="P1208" s="249"/>
      <c r="Q1208" s="249"/>
      <c r="R1208" s="249"/>
      <c r="S1208" s="249"/>
      <c r="T1208" s="25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1" t="s">
        <v>201</v>
      </c>
      <c r="AU1208" s="251" t="s">
        <v>85</v>
      </c>
      <c r="AV1208" s="13" t="s">
        <v>85</v>
      </c>
      <c r="AW1208" s="13" t="s">
        <v>32</v>
      </c>
      <c r="AX1208" s="13" t="s">
        <v>75</v>
      </c>
      <c r="AY1208" s="251" t="s">
        <v>192</v>
      </c>
    </row>
    <row r="1209" s="14" customFormat="1">
      <c r="A1209" s="14"/>
      <c r="B1209" s="252"/>
      <c r="C1209" s="253"/>
      <c r="D1209" s="242" t="s">
        <v>201</v>
      </c>
      <c r="E1209" s="254" t="s">
        <v>1</v>
      </c>
      <c r="F1209" s="255" t="s">
        <v>204</v>
      </c>
      <c r="G1209" s="253"/>
      <c r="H1209" s="256">
        <v>11</v>
      </c>
      <c r="I1209" s="257"/>
      <c r="J1209" s="253"/>
      <c r="K1209" s="253"/>
      <c r="L1209" s="258"/>
      <c r="M1209" s="259"/>
      <c r="N1209" s="260"/>
      <c r="O1209" s="260"/>
      <c r="P1209" s="260"/>
      <c r="Q1209" s="260"/>
      <c r="R1209" s="260"/>
      <c r="S1209" s="260"/>
      <c r="T1209" s="26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2" t="s">
        <v>201</v>
      </c>
      <c r="AU1209" s="262" t="s">
        <v>85</v>
      </c>
      <c r="AV1209" s="14" t="s">
        <v>199</v>
      </c>
      <c r="AW1209" s="14" t="s">
        <v>32</v>
      </c>
      <c r="AX1209" s="14" t="s">
        <v>83</v>
      </c>
      <c r="AY1209" s="262" t="s">
        <v>192</v>
      </c>
    </row>
    <row r="1210" s="2" customFormat="1" ht="24.15" customHeight="1">
      <c r="A1210" s="39"/>
      <c r="B1210" s="40"/>
      <c r="C1210" s="284" t="s">
        <v>1331</v>
      </c>
      <c r="D1210" s="284" t="s">
        <v>311</v>
      </c>
      <c r="E1210" s="285" t="s">
        <v>1332</v>
      </c>
      <c r="F1210" s="286" t="s">
        <v>1333</v>
      </c>
      <c r="G1210" s="287" t="s">
        <v>300</v>
      </c>
      <c r="H1210" s="288">
        <v>7</v>
      </c>
      <c r="I1210" s="289"/>
      <c r="J1210" s="290">
        <f>ROUND(I1210*H1210,2)</f>
        <v>0</v>
      </c>
      <c r="K1210" s="286" t="s">
        <v>198</v>
      </c>
      <c r="L1210" s="291"/>
      <c r="M1210" s="292" t="s">
        <v>1</v>
      </c>
      <c r="N1210" s="293" t="s">
        <v>40</v>
      </c>
      <c r="O1210" s="92"/>
      <c r="P1210" s="236">
        <f>O1210*H1210</f>
        <v>0</v>
      </c>
      <c r="Q1210" s="236">
        <v>0.00023000000000000001</v>
      </c>
      <c r="R1210" s="236">
        <f>Q1210*H1210</f>
        <v>0.0016100000000000001</v>
      </c>
      <c r="S1210" s="236">
        <v>0</v>
      </c>
      <c r="T1210" s="237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8" t="s">
        <v>394</v>
      </c>
      <c r="AT1210" s="238" t="s">
        <v>311</v>
      </c>
      <c r="AU1210" s="238" t="s">
        <v>85</v>
      </c>
      <c r="AY1210" s="18" t="s">
        <v>192</v>
      </c>
      <c r="BE1210" s="239">
        <f>IF(N1210="základní",J1210,0)</f>
        <v>0</v>
      </c>
      <c r="BF1210" s="239">
        <f>IF(N1210="snížená",J1210,0)</f>
        <v>0</v>
      </c>
      <c r="BG1210" s="239">
        <f>IF(N1210="zákl. přenesená",J1210,0)</f>
        <v>0</v>
      </c>
      <c r="BH1210" s="239">
        <f>IF(N1210="sníž. přenesená",J1210,0)</f>
        <v>0</v>
      </c>
      <c r="BI1210" s="239">
        <f>IF(N1210="nulová",J1210,0)</f>
        <v>0</v>
      </c>
      <c r="BJ1210" s="18" t="s">
        <v>83</v>
      </c>
      <c r="BK1210" s="239">
        <f>ROUND(I1210*H1210,2)</f>
        <v>0</v>
      </c>
      <c r="BL1210" s="18" t="s">
        <v>297</v>
      </c>
      <c r="BM1210" s="238" t="s">
        <v>1334</v>
      </c>
    </row>
    <row r="1211" s="2" customFormat="1" ht="33" customHeight="1">
      <c r="A1211" s="39"/>
      <c r="B1211" s="40"/>
      <c r="C1211" s="227" t="s">
        <v>1335</v>
      </c>
      <c r="D1211" s="227" t="s">
        <v>194</v>
      </c>
      <c r="E1211" s="228" t="s">
        <v>1336</v>
      </c>
      <c r="F1211" s="229" t="s">
        <v>1337</v>
      </c>
      <c r="G1211" s="230" t="s">
        <v>300</v>
      </c>
      <c r="H1211" s="231">
        <v>3</v>
      </c>
      <c r="I1211" s="232"/>
      <c r="J1211" s="233">
        <f>ROUND(I1211*H1211,2)</f>
        <v>0</v>
      </c>
      <c r="K1211" s="229" t="s">
        <v>198</v>
      </c>
      <c r="L1211" s="45"/>
      <c r="M1211" s="234" t="s">
        <v>1</v>
      </c>
      <c r="N1211" s="235" t="s">
        <v>40</v>
      </c>
      <c r="O1211" s="92"/>
      <c r="P1211" s="236">
        <f>O1211*H1211</f>
        <v>0</v>
      </c>
      <c r="Q1211" s="236">
        <v>0.00975</v>
      </c>
      <c r="R1211" s="236">
        <f>Q1211*H1211</f>
        <v>0.029249999999999998</v>
      </c>
      <c r="S1211" s="236">
        <v>0</v>
      </c>
      <c r="T1211" s="237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8" t="s">
        <v>297</v>
      </c>
      <c r="AT1211" s="238" t="s">
        <v>194</v>
      </c>
      <c r="AU1211" s="238" t="s">
        <v>85</v>
      </c>
      <c r="AY1211" s="18" t="s">
        <v>192</v>
      </c>
      <c r="BE1211" s="239">
        <f>IF(N1211="základní",J1211,0)</f>
        <v>0</v>
      </c>
      <c r="BF1211" s="239">
        <f>IF(N1211="snížená",J1211,0)</f>
        <v>0</v>
      </c>
      <c r="BG1211" s="239">
        <f>IF(N1211="zákl. přenesená",J1211,0)</f>
        <v>0</v>
      </c>
      <c r="BH1211" s="239">
        <f>IF(N1211="sníž. přenesená",J1211,0)</f>
        <v>0</v>
      </c>
      <c r="BI1211" s="239">
        <f>IF(N1211="nulová",J1211,0)</f>
        <v>0</v>
      </c>
      <c r="BJ1211" s="18" t="s">
        <v>83</v>
      </c>
      <c r="BK1211" s="239">
        <f>ROUND(I1211*H1211,2)</f>
        <v>0</v>
      </c>
      <c r="BL1211" s="18" t="s">
        <v>297</v>
      </c>
      <c r="BM1211" s="238" t="s">
        <v>1338</v>
      </c>
    </row>
    <row r="1212" s="13" customFormat="1">
      <c r="A1212" s="13"/>
      <c r="B1212" s="240"/>
      <c r="C1212" s="241"/>
      <c r="D1212" s="242" t="s">
        <v>201</v>
      </c>
      <c r="E1212" s="243" t="s">
        <v>1</v>
      </c>
      <c r="F1212" s="244" t="s">
        <v>1339</v>
      </c>
      <c r="G1212" s="241"/>
      <c r="H1212" s="245">
        <v>3</v>
      </c>
      <c r="I1212" s="246"/>
      <c r="J1212" s="241"/>
      <c r="K1212" s="241"/>
      <c r="L1212" s="247"/>
      <c r="M1212" s="248"/>
      <c r="N1212" s="249"/>
      <c r="O1212" s="249"/>
      <c r="P1212" s="249"/>
      <c r="Q1212" s="249"/>
      <c r="R1212" s="249"/>
      <c r="S1212" s="249"/>
      <c r="T1212" s="25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1" t="s">
        <v>201</v>
      </c>
      <c r="AU1212" s="251" t="s">
        <v>85</v>
      </c>
      <c r="AV1212" s="13" t="s">
        <v>85</v>
      </c>
      <c r="AW1212" s="13" t="s">
        <v>32</v>
      </c>
      <c r="AX1212" s="13" t="s">
        <v>83</v>
      </c>
      <c r="AY1212" s="251" t="s">
        <v>192</v>
      </c>
    </row>
    <row r="1213" s="2" customFormat="1" ht="37.8" customHeight="1">
      <c r="A1213" s="39"/>
      <c r="B1213" s="40"/>
      <c r="C1213" s="284" t="s">
        <v>1340</v>
      </c>
      <c r="D1213" s="284" t="s">
        <v>311</v>
      </c>
      <c r="E1213" s="285" t="s">
        <v>1341</v>
      </c>
      <c r="F1213" s="286" t="s">
        <v>1342</v>
      </c>
      <c r="G1213" s="287" t="s">
        <v>300</v>
      </c>
      <c r="H1213" s="288">
        <v>1.98</v>
      </c>
      <c r="I1213" s="289"/>
      <c r="J1213" s="290">
        <f>ROUND(I1213*H1213,2)</f>
        <v>0</v>
      </c>
      <c r="K1213" s="286" t="s">
        <v>198</v>
      </c>
      <c r="L1213" s="291"/>
      <c r="M1213" s="292" t="s">
        <v>1</v>
      </c>
      <c r="N1213" s="293" t="s">
        <v>40</v>
      </c>
      <c r="O1213" s="92"/>
      <c r="P1213" s="236">
        <f>O1213*H1213</f>
        <v>0</v>
      </c>
      <c r="Q1213" s="236">
        <v>0.00010000000000000001</v>
      </c>
      <c r="R1213" s="236">
        <f>Q1213*H1213</f>
        <v>0.00019800000000000002</v>
      </c>
      <c r="S1213" s="236">
        <v>0</v>
      </c>
      <c r="T1213" s="237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8" t="s">
        <v>394</v>
      </c>
      <c r="AT1213" s="238" t="s">
        <v>311</v>
      </c>
      <c r="AU1213" s="238" t="s">
        <v>85</v>
      </c>
      <c r="AY1213" s="18" t="s">
        <v>192</v>
      </c>
      <c r="BE1213" s="239">
        <f>IF(N1213="základní",J1213,0)</f>
        <v>0</v>
      </c>
      <c r="BF1213" s="239">
        <f>IF(N1213="snížená",J1213,0)</f>
        <v>0</v>
      </c>
      <c r="BG1213" s="239">
        <f>IF(N1213="zákl. přenesená",J1213,0)</f>
        <v>0</v>
      </c>
      <c r="BH1213" s="239">
        <f>IF(N1213="sníž. přenesená",J1213,0)</f>
        <v>0</v>
      </c>
      <c r="BI1213" s="239">
        <f>IF(N1213="nulová",J1213,0)</f>
        <v>0</v>
      </c>
      <c r="BJ1213" s="18" t="s">
        <v>83</v>
      </c>
      <c r="BK1213" s="239">
        <f>ROUND(I1213*H1213,2)</f>
        <v>0</v>
      </c>
      <c r="BL1213" s="18" t="s">
        <v>297</v>
      </c>
      <c r="BM1213" s="238" t="s">
        <v>1343</v>
      </c>
    </row>
    <row r="1214" s="13" customFormat="1">
      <c r="A1214" s="13"/>
      <c r="B1214" s="240"/>
      <c r="C1214" s="241"/>
      <c r="D1214" s="242" t="s">
        <v>201</v>
      </c>
      <c r="E1214" s="243" t="s">
        <v>1</v>
      </c>
      <c r="F1214" s="244" t="s">
        <v>1344</v>
      </c>
      <c r="G1214" s="241"/>
      <c r="H1214" s="245">
        <v>1.98</v>
      </c>
      <c r="I1214" s="246"/>
      <c r="J1214" s="241"/>
      <c r="K1214" s="241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1" t="s">
        <v>201</v>
      </c>
      <c r="AU1214" s="251" t="s">
        <v>85</v>
      </c>
      <c r="AV1214" s="13" t="s">
        <v>85</v>
      </c>
      <c r="AW1214" s="13" t="s">
        <v>32</v>
      </c>
      <c r="AX1214" s="13" t="s">
        <v>83</v>
      </c>
      <c r="AY1214" s="251" t="s">
        <v>192</v>
      </c>
    </row>
    <row r="1215" s="2" customFormat="1" ht="33" customHeight="1">
      <c r="A1215" s="39"/>
      <c r="B1215" s="40"/>
      <c r="C1215" s="227" t="s">
        <v>1345</v>
      </c>
      <c r="D1215" s="227" t="s">
        <v>194</v>
      </c>
      <c r="E1215" s="228" t="s">
        <v>1346</v>
      </c>
      <c r="F1215" s="229" t="s">
        <v>1347</v>
      </c>
      <c r="G1215" s="230" t="s">
        <v>300</v>
      </c>
      <c r="H1215" s="231">
        <v>38</v>
      </c>
      <c r="I1215" s="232"/>
      <c r="J1215" s="233">
        <f>ROUND(I1215*H1215,2)</f>
        <v>0</v>
      </c>
      <c r="K1215" s="229" t="s">
        <v>198</v>
      </c>
      <c r="L1215" s="45"/>
      <c r="M1215" s="234" t="s">
        <v>1</v>
      </c>
      <c r="N1215" s="235" t="s">
        <v>40</v>
      </c>
      <c r="O1215" s="92"/>
      <c r="P1215" s="236">
        <f>O1215*H1215</f>
        <v>0</v>
      </c>
      <c r="Q1215" s="236">
        <v>0</v>
      </c>
      <c r="R1215" s="236">
        <f>Q1215*H1215</f>
        <v>0</v>
      </c>
      <c r="S1215" s="236">
        <v>0</v>
      </c>
      <c r="T1215" s="237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8" t="s">
        <v>297</v>
      </c>
      <c r="AT1215" s="238" t="s">
        <v>194</v>
      </c>
      <c r="AU1215" s="238" t="s">
        <v>85</v>
      </c>
      <c r="AY1215" s="18" t="s">
        <v>192</v>
      </c>
      <c r="BE1215" s="239">
        <f>IF(N1215="základní",J1215,0)</f>
        <v>0</v>
      </c>
      <c r="BF1215" s="239">
        <f>IF(N1215="snížená",J1215,0)</f>
        <v>0</v>
      </c>
      <c r="BG1215" s="239">
        <f>IF(N1215="zákl. přenesená",J1215,0)</f>
        <v>0</v>
      </c>
      <c r="BH1215" s="239">
        <f>IF(N1215="sníž. přenesená",J1215,0)</f>
        <v>0</v>
      </c>
      <c r="BI1215" s="239">
        <f>IF(N1215="nulová",J1215,0)</f>
        <v>0</v>
      </c>
      <c r="BJ1215" s="18" t="s">
        <v>83</v>
      </c>
      <c r="BK1215" s="239">
        <f>ROUND(I1215*H1215,2)</f>
        <v>0</v>
      </c>
      <c r="BL1215" s="18" t="s">
        <v>297</v>
      </c>
      <c r="BM1215" s="238" t="s">
        <v>1348</v>
      </c>
    </row>
    <row r="1216" s="13" customFormat="1">
      <c r="A1216" s="13"/>
      <c r="B1216" s="240"/>
      <c r="C1216" s="241"/>
      <c r="D1216" s="242" t="s">
        <v>201</v>
      </c>
      <c r="E1216" s="243" t="s">
        <v>1</v>
      </c>
      <c r="F1216" s="244" t="s">
        <v>1349</v>
      </c>
      <c r="G1216" s="241"/>
      <c r="H1216" s="245">
        <v>10</v>
      </c>
      <c r="I1216" s="246"/>
      <c r="J1216" s="241"/>
      <c r="K1216" s="241"/>
      <c r="L1216" s="247"/>
      <c r="M1216" s="248"/>
      <c r="N1216" s="249"/>
      <c r="O1216" s="249"/>
      <c r="P1216" s="249"/>
      <c r="Q1216" s="249"/>
      <c r="R1216" s="249"/>
      <c r="S1216" s="249"/>
      <c r="T1216" s="25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1" t="s">
        <v>201</v>
      </c>
      <c r="AU1216" s="251" t="s">
        <v>85</v>
      </c>
      <c r="AV1216" s="13" t="s">
        <v>85</v>
      </c>
      <c r="AW1216" s="13" t="s">
        <v>32</v>
      </c>
      <c r="AX1216" s="13" t="s">
        <v>75</v>
      </c>
      <c r="AY1216" s="251" t="s">
        <v>192</v>
      </c>
    </row>
    <row r="1217" s="13" customFormat="1">
      <c r="A1217" s="13"/>
      <c r="B1217" s="240"/>
      <c r="C1217" s="241"/>
      <c r="D1217" s="242" t="s">
        <v>201</v>
      </c>
      <c r="E1217" s="243" t="s">
        <v>1</v>
      </c>
      <c r="F1217" s="244" t="s">
        <v>1350</v>
      </c>
      <c r="G1217" s="241"/>
      <c r="H1217" s="245">
        <v>8</v>
      </c>
      <c r="I1217" s="246"/>
      <c r="J1217" s="241"/>
      <c r="K1217" s="241"/>
      <c r="L1217" s="247"/>
      <c r="M1217" s="248"/>
      <c r="N1217" s="249"/>
      <c r="O1217" s="249"/>
      <c r="P1217" s="249"/>
      <c r="Q1217" s="249"/>
      <c r="R1217" s="249"/>
      <c r="S1217" s="249"/>
      <c r="T1217" s="25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1" t="s">
        <v>201</v>
      </c>
      <c r="AU1217" s="251" t="s">
        <v>85</v>
      </c>
      <c r="AV1217" s="13" t="s">
        <v>85</v>
      </c>
      <c r="AW1217" s="13" t="s">
        <v>32</v>
      </c>
      <c r="AX1217" s="13" t="s">
        <v>75</v>
      </c>
      <c r="AY1217" s="251" t="s">
        <v>192</v>
      </c>
    </row>
    <row r="1218" s="13" customFormat="1">
      <c r="A1218" s="13"/>
      <c r="B1218" s="240"/>
      <c r="C1218" s="241"/>
      <c r="D1218" s="242" t="s">
        <v>201</v>
      </c>
      <c r="E1218" s="243" t="s">
        <v>1</v>
      </c>
      <c r="F1218" s="244" t="s">
        <v>1351</v>
      </c>
      <c r="G1218" s="241"/>
      <c r="H1218" s="245">
        <v>4</v>
      </c>
      <c r="I1218" s="246"/>
      <c r="J1218" s="241"/>
      <c r="K1218" s="241"/>
      <c r="L1218" s="247"/>
      <c r="M1218" s="248"/>
      <c r="N1218" s="249"/>
      <c r="O1218" s="249"/>
      <c r="P1218" s="249"/>
      <c r="Q1218" s="249"/>
      <c r="R1218" s="249"/>
      <c r="S1218" s="249"/>
      <c r="T1218" s="25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1" t="s">
        <v>201</v>
      </c>
      <c r="AU1218" s="251" t="s">
        <v>85</v>
      </c>
      <c r="AV1218" s="13" t="s">
        <v>85</v>
      </c>
      <c r="AW1218" s="13" t="s">
        <v>32</v>
      </c>
      <c r="AX1218" s="13" t="s">
        <v>75</v>
      </c>
      <c r="AY1218" s="251" t="s">
        <v>192</v>
      </c>
    </row>
    <row r="1219" s="13" customFormat="1">
      <c r="A1219" s="13"/>
      <c r="B1219" s="240"/>
      <c r="C1219" s="241"/>
      <c r="D1219" s="242" t="s">
        <v>201</v>
      </c>
      <c r="E1219" s="243" t="s">
        <v>1</v>
      </c>
      <c r="F1219" s="244" t="s">
        <v>1352</v>
      </c>
      <c r="G1219" s="241"/>
      <c r="H1219" s="245">
        <v>10</v>
      </c>
      <c r="I1219" s="246"/>
      <c r="J1219" s="241"/>
      <c r="K1219" s="241"/>
      <c r="L1219" s="247"/>
      <c r="M1219" s="248"/>
      <c r="N1219" s="249"/>
      <c r="O1219" s="249"/>
      <c r="P1219" s="249"/>
      <c r="Q1219" s="249"/>
      <c r="R1219" s="249"/>
      <c r="S1219" s="249"/>
      <c r="T1219" s="25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1" t="s">
        <v>201</v>
      </c>
      <c r="AU1219" s="251" t="s">
        <v>85</v>
      </c>
      <c r="AV1219" s="13" t="s">
        <v>85</v>
      </c>
      <c r="AW1219" s="13" t="s">
        <v>32</v>
      </c>
      <c r="AX1219" s="13" t="s">
        <v>75</v>
      </c>
      <c r="AY1219" s="251" t="s">
        <v>192</v>
      </c>
    </row>
    <row r="1220" s="13" customFormat="1">
      <c r="A1220" s="13"/>
      <c r="B1220" s="240"/>
      <c r="C1220" s="241"/>
      <c r="D1220" s="242" t="s">
        <v>201</v>
      </c>
      <c r="E1220" s="243" t="s">
        <v>1</v>
      </c>
      <c r="F1220" s="244" t="s">
        <v>1353</v>
      </c>
      <c r="G1220" s="241"/>
      <c r="H1220" s="245">
        <v>6</v>
      </c>
      <c r="I1220" s="246"/>
      <c r="J1220" s="241"/>
      <c r="K1220" s="241"/>
      <c r="L1220" s="247"/>
      <c r="M1220" s="248"/>
      <c r="N1220" s="249"/>
      <c r="O1220" s="249"/>
      <c r="P1220" s="249"/>
      <c r="Q1220" s="249"/>
      <c r="R1220" s="249"/>
      <c r="S1220" s="249"/>
      <c r="T1220" s="25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1" t="s">
        <v>201</v>
      </c>
      <c r="AU1220" s="251" t="s">
        <v>85</v>
      </c>
      <c r="AV1220" s="13" t="s">
        <v>85</v>
      </c>
      <c r="AW1220" s="13" t="s">
        <v>32</v>
      </c>
      <c r="AX1220" s="13" t="s">
        <v>75</v>
      </c>
      <c r="AY1220" s="251" t="s">
        <v>192</v>
      </c>
    </row>
    <row r="1221" s="14" customFormat="1">
      <c r="A1221" s="14"/>
      <c r="B1221" s="252"/>
      <c r="C1221" s="253"/>
      <c r="D1221" s="242" t="s">
        <v>201</v>
      </c>
      <c r="E1221" s="254" t="s">
        <v>1</v>
      </c>
      <c r="F1221" s="255" t="s">
        <v>204</v>
      </c>
      <c r="G1221" s="253"/>
      <c r="H1221" s="256">
        <v>38</v>
      </c>
      <c r="I1221" s="257"/>
      <c r="J1221" s="253"/>
      <c r="K1221" s="253"/>
      <c r="L1221" s="258"/>
      <c r="M1221" s="259"/>
      <c r="N1221" s="260"/>
      <c r="O1221" s="260"/>
      <c r="P1221" s="260"/>
      <c r="Q1221" s="260"/>
      <c r="R1221" s="260"/>
      <c r="S1221" s="260"/>
      <c r="T1221" s="261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2" t="s">
        <v>201</v>
      </c>
      <c r="AU1221" s="262" t="s">
        <v>85</v>
      </c>
      <c r="AV1221" s="14" t="s">
        <v>199</v>
      </c>
      <c r="AW1221" s="14" t="s">
        <v>32</v>
      </c>
      <c r="AX1221" s="14" t="s">
        <v>83</v>
      </c>
      <c r="AY1221" s="262" t="s">
        <v>192</v>
      </c>
    </row>
    <row r="1222" s="2" customFormat="1" ht="16.5" customHeight="1">
      <c r="A1222" s="39"/>
      <c r="B1222" s="40"/>
      <c r="C1222" s="284" t="s">
        <v>1354</v>
      </c>
      <c r="D1222" s="284" t="s">
        <v>311</v>
      </c>
      <c r="E1222" s="285" t="s">
        <v>1355</v>
      </c>
      <c r="F1222" s="286" t="s">
        <v>1356</v>
      </c>
      <c r="G1222" s="287" t="s">
        <v>300</v>
      </c>
      <c r="H1222" s="288">
        <v>22</v>
      </c>
      <c r="I1222" s="289"/>
      <c r="J1222" s="290">
        <f>ROUND(I1222*H1222,2)</f>
        <v>0</v>
      </c>
      <c r="K1222" s="286" t="s">
        <v>198</v>
      </c>
      <c r="L1222" s="291"/>
      <c r="M1222" s="292" t="s">
        <v>1</v>
      </c>
      <c r="N1222" s="293" t="s">
        <v>40</v>
      </c>
      <c r="O1222" s="92"/>
      <c r="P1222" s="236">
        <f>O1222*H1222</f>
        <v>0</v>
      </c>
      <c r="Q1222" s="236">
        <v>0.00020000000000000001</v>
      </c>
      <c r="R1222" s="236">
        <f>Q1222*H1222</f>
        <v>0.0044000000000000003</v>
      </c>
      <c r="S1222" s="236">
        <v>0</v>
      </c>
      <c r="T1222" s="237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8" t="s">
        <v>394</v>
      </c>
      <c r="AT1222" s="238" t="s">
        <v>311</v>
      </c>
      <c r="AU1222" s="238" t="s">
        <v>85</v>
      </c>
      <c r="AY1222" s="18" t="s">
        <v>192</v>
      </c>
      <c r="BE1222" s="239">
        <f>IF(N1222="základní",J1222,0)</f>
        <v>0</v>
      </c>
      <c r="BF1222" s="239">
        <f>IF(N1222="snížená",J1222,0)</f>
        <v>0</v>
      </c>
      <c r="BG1222" s="239">
        <f>IF(N1222="zákl. přenesená",J1222,0)</f>
        <v>0</v>
      </c>
      <c r="BH1222" s="239">
        <f>IF(N1222="sníž. přenesená",J1222,0)</f>
        <v>0</v>
      </c>
      <c r="BI1222" s="239">
        <f>IF(N1222="nulová",J1222,0)</f>
        <v>0</v>
      </c>
      <c r="BJ1222" s="18" t="s">
        <v>83</v>
      </c>
      <c r="BK1222" s="239">
        <f>ROUND(I1222*H1222,2)</f>
        <v>0</v>
      </c>
      <c r="BL1222" s="18" t="s">
        <v>297</v>
      </c>
      <c r="BM1222" s="238" t="s">
        <v>1357</v>
      </c>
    </row>
    <row r="1223" s="2" customFormat="1" ht="16.5" customHeight="1">
      <c r="A1223" s="39"/>
      <c r="B1223" s="40"/>
      <c r="C1223" s="284" t="s">
        <v>1358</v>
      </c>
      <c r="D1223" s="284" t="s">
        <v>311</v>
      </c>
      <c r="E1223" s="285" t="s">
        <v>1359</v>
      </c>
      <c r="F1223" s="286" t="s">
        <v>1360</v>
      </c>
      <c r="G1223" s="287" t="s">
        <v>300</v>
      </c>
      <c r="H1223" s="288">
        <v>16</v>
      </c>
      <c r="I1223" s="289"/>
      <c r="J1223" s="290">
        <f>ROUND(I1223*H1223,2)</f>
        <v>0</v>
      </c>
      <c r="K1223" s="286" t="s">
        <v>198</v>
      </c>
      <c r="L1223" s="291"/>
      <c r="M1223" s="292" t="s">
        <v>1</v>
      </c>
      <c r="N1223" s="293" t="s">
        <v>40</v>
      </c>
      <c r="O1223" s="92"/>
      <c r="P1223" s="236">
        <f>O1223*H1223</f>
        <v>0</v>
      </c>
      <c r="Q1223" s="236">
        <v>0.00020000000000000001</v>
      </c>
      <c r="R1223" s="236">
        <f>Q1223*H1223</f>
        <v>0.0032000000000000002</v>
      </c>
      <c r="S1223" s="236">
        <v>0</v>
      </c>
      <c r="T1223" s="237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38" t="s">
        <v>394</v>
      </c>
      <c r="AT1223" s="238" t="s">
        <v>311</v>
      </c>
      <c r="AU1223" s="238" t="s">
        <v>85</v>
      </c>
      <c r="AY1223" s="18" t="s">
        <v>192</v>
      </c>
      <c r="BE1223" s="239">
        <f>IF(N1223="základní",J1223,0)</f>
        <v>0</v>
      </c>
      <c r="BF1223" s="239">
        <f>IF(N1223="snížená",J1223,0)</f>
        <v>0</v>
      </c>
      <c r="BG1223" s="239">
        <f>IF(N1223="zákl. přenesená",J1223,0)</f>
        <v>0</v>
      </c>
      <c r="BH1223" s="239">
        <f>IF(N1223="sníž. přenesená",J1223,0)</f>
        <v>0</v>
      </c>
      <c r="BI1223" s="239">
        <f>IF(N1223="nulová",J1223,0)</f>
        <v>0</v>
      </c>
      <c r="BJ1223" s="18" t="s">
        <v>83</v>
      </c>
      <c r="BK1223" s="239">
        <f>ROUND(I1223*H1223,2)</f>
        <v>0</v>
      </c>
      <c r="BL1223" s="18" t="s">
        <v>297</v>
      </c>
      <c r="BM1223" s="238" t="s">
        <v>1361</v>
      </c>
    </row>
    <row r="1224" s="2" customFormat="1" ht="24.15" customHeight="1">
      <c r="A1224" s="39"/>
      <c r="B1224" s="40"/>
      <c r="C1224" s="227" t="s">
        <v>1362</v>
      </c>
      <c r="D1224" s="227" t="s">
        <v>194</v>
      </c>
      <c r="E1224" s="228" t="s">
        <v>1363</v>
      </c>
      <c r="F1224" s="229" t="s">
        <v>1364</v>
      </c>
      <c r="G1224" s="230" t="s">
        <v>282</v>
      </c>
      <c r="H1224" s="231">
        <v>9.5999999999999996</v>
      </c>
      <c r="I1224" s="232"/>
      <c r="J1224" s="233">
        <f>ROUND(I1224*H1224,2)</f>
        <v>0</v>
      </c>
      <c r="K1224" s="229" t="s">
        <v>301</v>
      </c>
      <c r="L1224" s="45"/>
      <c r="M1224" s="234" t="s">
        <v>1</v>
      </c>
      <c r="N1224" s="235" t="s">
        <v>40</v>
      </c>
      <c r="O1224" s="92"/>
      <c r="P1224" s="236">
        <f>O1224*H1224</f>
        <v>0</v>
      </c>
      <c r="Q1224" s="236">
        <v>0</v>
      </c>
      <c r="R1224" s="236">
        <f>Q1224*H1224</f>
        <v>0</v>
      </c>
      <c r="S1224" s="236">
        <v>0</v>
      </c>
      <c r="T1224" s="237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8" t="s">
        <v>297</v>
      </c>
      <c r="AT1224" s="238" t="s">
        <v>194</v>
      </c>
      <c r="AU1224" s="238" t="s">
        <v>85</v>
      </c>
      <c r="AY1224" s="18" t="s">
        <v>192</v>
      </c>
      <c r="BE1224" s="239">
        <f>IF(N1224="základní",J1224,0)</f>
        <v>0</v>
      </c>
      <c r="BF1224" s="239">
        <f>IF(N1224="snížená",J1224,0)</f>
        <v>0</v>
      </c>
      <c r="BG1224" s="239">
        <f>IF(N1224="zákl. přenesená",J1224,0)</f>
        <v>0</v>
      </c>
      <c r="BH1224" s="239">
        <f>IF(N1224="sníž. přenesená",J1224,0)</f>
        <v>0</v>
      </c>
      <c r="BI1224" s="239">
        <f>IF(N1224="nulová",J1224,0)</f>
        <v>0</v>
      </c>
      <c r="BJ1224" s="18" t="s">
        <v>83</v>
      </c>
      <c r="BK1224" s="239">
        <f>ROUND(I1224*H1224,2)</f>
        <v>0</v>
      </c>
      <c r="BL1224" s="18" t="s">
        <v>297</v>
      </c>
      <c r="BM1224" s="238" t="s">
        <v>1365</v>
      </c>
    </row>
    <row r="1225" s="13" customFormat="1">
      <c r="A1225" s="13"/>
      <c r="B1225" s="240"/>
      <c r="C1225" s="241"/>
      <c r="D1225" s="242" t="s">
        <v>201</v>
      </c>
      <c r="E1225" s="243" t="s">
        <v>1</v>
      </c>
      <c r="F1225" s="244" t="s">
        <v>1366</v>
      </c>
      <c r="G1225" s="241"/>
      <c r="H1225" s="245">
        <v>9.5999999999999996</v>
      </c>
      <c r="I1225" s="246"/>
      <c r="J1225" s="241"/>
      <c r="K1225" s="241"/>
      <c r="L1225" s="247"/>
      <c r="M1225" s="248"/>
      <c r="N1225" s="249"/>
      <c r="O1225" s="249"/>
      <c r="P1225" s="249"/>
      <c r="Q1225" s="249"/>
      <c r="R1225" s="249"/>
      <c r="S1225" s="249"/>
      <c r="T1225" s="25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1" t="s">
        <v>201</v>
      </c>
      <c r="AU1225" s="251" t="s">
        <v>85</v>
      </c>
      <c r="AV1225" s="13" t="s">
        <v>85</v>
      </c>
      <c r="AW1225" s="13" t="s">
        <v>32</v>
      </c>
      <c r="AX1225" s="13" t="s">
        <v>83</v>
      </c>
      <c r="AY1225" s="251" t="s">
        <v>192</v>
      </c>
    </row>
    <row r="1226" s="2" customFormat="1" ht="37.8" customHeight="1">
      <c r="A1226" s="39"/>
      <c r="B1226" s="40"/>
      <c r="C1226" s="227" t="s">
        <v>1367</v>
      </c>
      <c r="D1226" s="227" t="s">
        <v>194</v>
      </c>
      <c r="E1226" s="228" t="s">
        <v>1368</v>
      </c>
      <c r="F1226" s="229" t="s">
        <v>1369</v>
      </c>
      <c r="G1226" s="230" t="s">
        <v>282</v>
      </c>
      <c r="H1226" s="231">
        <v>80.152000000000001</v>
      </c>
      <c r="I1226" s="232"/>
      <c r="J1226" s="233">
        <f>ROUND(I1226*H1226,2)</f>
        <v>0</v>
      </c>
      <c r="K1226" s="229" t="s">
        <v>198</v>
      </c>
      <c r="L1226" s="45"/>
      <c r="M1226" s="234" t="s">
        <v>1</v>
      </c>
      <c r="N1226" s="235" t="s">
        <v>40</v>
      </c>
      <c r="O1226" s="92"/>
      <c r="P1226" s="236">
        <f>O1226*H1226</f>
        <v>0</v>
      </c>
      <c r="Q1226" s="236">
        <v>0.00115</v>
      </c>
      <c r="R1226" s="236">
        <f>Q1226*H1226</f>
        <v>0.092174800000000001</v>
      </c>
      <c r="S1226" s="236">
        <v>0</v>
      </c>
      <c r="T1226" s="237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38" t="s">
        <v>297</v>
      </c>
      <c r="AT1226" s="238" t="s">
        <v>194</v>
      </c>
      <c r="AU1226" s="238" t="s">
        <v>85</v>
      </c>
      <c r="AY1226" s="18" t="s">
        <v>192</v>
      </c>
      <c r="BE1226" s="239">
        <f>IF(N1226="základní",J1226,0)</f>
        <v>0</v>
      </c>
      <c r="BF1226" s="239">
        <f>IF(N1226="snížená",J1226,0)</f>
        <v>0</v>
      </c>
      <c r="BG1226" s="239">
        <f>IF(N1226="zákl. přenesená",J1226,0)</f>
        <v>0</v>
      </c>
      <c r="BH1226" s="239">
        <f>IF(N1226="sníž. přenesená",J1226,0)</f>
        <v>0</v>
      </c>
      <c r="BI1226" s="239">
        <f>IF(N1226="nulová",J1226,0)</f>
        <v>0</v>
      </c>
      <c r="BJ1226" s="18" t="s">
        <v>83</v>
      </c>
      <c r="BK1226" s="239">
        <f>ROUND(I1226*H1226,2)</f>
        <v>0</v>
      </c>
      <c r="BL1226" s="18" t="s">
        <v>297</v>
      </c>
      <c r="BM1226" s="238" t="s">
        <v>1370</v>
      </c>
    </row>
    <row r="1227" s="13" customFormat="1">
      <c r="A1227" s="13"/>
      <c r="B1227" s="240"/>
      <c r="C1227" s="241"/>
      <c r="D1227" s="242" t="s">
        <v>201</v>
      </c>
      <c r="E1227" s="243" t="s">
        <v>1</v>
      </c>
      <c r="F1227" s="244" t="s">
        <v>1371</v>
      </c>
      <c r="G1227" s="241"/>
      <c r="H1227" s="245">
        <v>62.365000000000002</v>
      </c>
      <c r="I1227" s="246"/>
      <c r="J1227" s="241"/>
      <c r="K1227" s="241"/>
      <c r="L1227" s="247"/>
      <c r="M1227" s="248"/>
      <c r="N1227" s="249"/>
      <c r="O1227" s="249"/>
      <c r="P1227" s="249"/>
      <c r="Q1227" s="249"/>
      <c r="R1227" s="249"/>
      <c r="S1227" s="249"/>
      <c r="T1227" s="250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1" t="s">
        <v>201</v>
      </c>
      <c r="AU1227" s="251" t="s">
        <v>85</v>
      </c>
      <c r="AV1227" s="13" t="s">
        <v>85</v>
      </c>
      <c r="AW1227" s="13" t="s">
        <v>32</v>
      </c>
      <c r="AX1227" s="13" t="s">
        <v>75</v>
      </c>
      <c r="AY1227" s="251" t="s">
        <v>192</v>
      </c>
    </row>
    <row r="1228" s="13" customFormat="1">
      <c r="A1228" s="13"/>
      <c r="B1228" s="240"/>
      <c r="C1228" s="241"/>
      <c r="D1228" s="242" t="s">
        <v>201</v>
      </c>
      <c r="E1228" s="243" t="s">
        <v>1</v>
      </c>
      <c r="F1228" s="244" t="s">
        <v>1372</v>
      </c>
      <c r="G1228" s="241"/>
      <c r="H1228" s="245">
        <v>17.786999999999999</v>
      </c>
      <c r="I1228" s="246"/>
      <c r="J1228" s="241"/>
      <c r="K1228" s="241"/>
      <c r="L1228" s="247"/>
      <c r="M1228" s="248"/>
      <c r="N1228" s="249"/>
      <c r="O1228" s="249"/>
      <c r="P1228" s="249"/>
      <c r="Q1228" s="249"/>
      <c r="R1228" s="249"/>
      <c r="S1228" s="249"/>
      <c r="T1228" s="250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1" t="s">
        <v>201</v>
      </c>
      <c r="AU1228" s="251" t="s">
        <v>85</v>
      </c>
      <c r="AV1228" s="13" t="s">
        <v>85</v>
      </c>
      <c r="AW1228" s="13" t="s">
        <v>32</v>
      </c>
      <c r="AX1228" s="13" t="s">
        <v>75</v>
      </c>
      <c r="AY1228" s="251" t="s">
        <v>192</v>
      </c>
    </row>
    <row r="1229" s="15" customFormat="1">
      <c r="A1229" s="15"/>
      <c r="B1229" s="263"/>
      <c r="C1229" s="264"/>
      <c r="D1229" s="242" t="s">
        <v>201</v>
      </c>
      <c r="E1229" s="265" t="s">
        <v>1</v>
      </c>
      <c r="F1229" s="266" t="s">
        <v>211</v>
      </c>
      <c r="G1229" s="264"/>
      <c r="H1229" s="267">
        <v>80.152000000000001</v>
      </c>
      <c r="I1229" s="268"/>
      <c r="J1229" s="264"/>
      <c r="K1229" s="264"/>
      <c r="L1229" s="269"/>
      <c r="M1229" s="270"/>
      <c r="N1229" s="271"/>
      <c r="O1229" s="271"/>
      <c r="P1229" s="271"/>
      <c r="Q1229" s="271"/>
      <c r="R1229" s="271"/>
      <c r="S1229" s="271"/>
      <c r="T1229" s="272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73" t="s">
        <v>201</v>
      </c>
      <c r="AU1229" s="273" t="s">
        <v>85</v>
      </c>
      <c r="AV1229" s="15" t="s">
        <v>212</v>
      </c>
      <c r="AW1229" s="15" t="s">
        <v>32</v>
      </c>
      <c r="AX1229" s="15" t="s">
        <v>75</v>
      </c>
      <c r="AY1229" s="273" t="s">
        <v>192</v>
      </c>
    </row>
    <row r="1230" s="14" customFormat="1">
      <c r="A1230" s="14"/>
      <c r="B1230" s="252"/>
      <c r="C1230" s="253"/>
      <c r="D1230" s="242" t="s">
        <v>201</v>
      </c>
      <c r="E1230" s="254" t="s">
        <v>1</v>
      </c>
      <c r="F1230" s="255" t="s">
        <v>204</v>
      </c>
      <c r="G1230" s="253"/>
      <c r="H1230" s="256">
        <v>80.152000000000001</v>
      </c>
      <c r="I1230" s="257"/>
      <c r="J1230" s="253"/>
      <c r="K1230" s="253"/>
      <c r="L1230" s="258"/>
      <c r="M1230" s="259"/>
      <c r="N1230" s="260"/>
      <c r="O1230" s="260"/>
      <c r="P1230" s="260"/>
      <c r="Q1230" s="260"/>
      <c r="R1230" s="260"/>
      <c r="S1230" s="260"/>
      <c r="T1230" s="261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2" t="s">
        <v>201</v>
      </c>
      <c r="AU1230" s="262" t="s">
        <v>85</v>
      </c>
      <c r="AV1230" s="14" t="s">
        <v>199</v>
      </c>
      <c r="AW1230" s="14" t="s">
        <v>32</v>
      </c>
      <c r="AX1230" s="14" t="s">
        <v>83</v>
      </c>
      <c r="AY1230" s="262" t="s">
        <v>192</v>
      </c>
    </row>
    <row r="1231" s="2" customFormat="1" ht="37.8" customHeight="1">
      <c r="A1231" s="39"/>
      <c r="B1231" s="40"/>
      <c r="C1231" s="227" t="s">
        <v>1373</v>
      </c>
      <c r="D1231" s="227" t="s">
        <v>194</v>
      </c>
      <c r="E1231" s="228" t="s">
        <v>1374</v>
      </c>
      <c r="F1231" s="229" t="s">
        <v>1375</v>
      </c>
      <c r="G1231" s="230" t="s">
        <v>282</v>
      </c>
      <c r="H1231" s="231">
        <v>80.152000000000001</v>
      </c>
      <c r="I1231" s="232"/>
      <c r="J1231" s="233">
        <f>ROUND(I1231*H1231,2)</f>
        <v>0</v>
      </c>
      <c r="K1231" s="229" t="s">
        <v>198</v>
      </c>
      <c r="L1231" s="45"/>
      <c r="M1231" s="234" t="s">
        <v>1</v>
      </c>
      <c r="N1231" s="235" t="s">
        <v>40</v>
      </c>
      <c r="O1231" s="92"/>
      <c r="P1231" s="236">
        <f>O1231*H1231</f>
        <v>0</v>
      </c>
      <c r="Q1231" s="236">
        <v>0.00063000000000000003</v>
      </c>
      <c r="R1231" s="236">
        <f>Q1231*H1231</f>
        <v>0.050495760000000001</v>
      </c>
      <c r="S1231" s="236">
        <v>0</v>
      </c>
      <c r="T1231" s="237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8" t="s">
        <v>297</v>
      </c>
      <c r="AT1231" s="238" t="s">
        <v>194</v>
      </c>
      <c r="AU1231" s="238" t="s">
        <v>85</v>
      </c>
      <c r="AY1231" s="18" t="s">
        <v>192</v>
      </c>
      <c r="BE1231" s="239">
        <f>IF(N1231="základní",J1231,0)</f>
        <v>0</v>
      </c>
      <c r="BF1231" s="239">
        <f>IF(N1231="snížená",J1231,0)</f>
        <v>0</v>
      </c>
      <c r="BG1231" s="239">
        <f>IF(N1231="zákl. přenesená",J1231,0)</f>
        <v>0</v>
      </c>
      <c r="BH1231" s="239">
        <f>IF(N1231="sníž. přenesená",J1231,0)</f>
        <v>0</v>
      </c>
      <c r="BI1231" s="239">
        <f>IF(N1231="nulová",J1231,0)</f>
        <v>0</v>
      </c>
      <c r="BJ1231" s="18" t="s">
        <v>83</v>
      </c>
      <c r="BK1231" s="239">
        <f>ROUND(I1231*H1231,2)</f>
        <v>0</v>
      </c>
      <c r="BL1231" s="18" t="s">
        <v>297</v>
      </c>
      <c r="BM1231" s="238" t="s">
        <v>1376</v>
      </c>
    </row>
    <row r="1232" s="13" customFormat="1">
      <c r="A1232" s="13"/>
      <c r="B1232" s="240"/>
      <c r="C1232" s="241"/>
      <c r="D1232" s="242" t="s">
        <v>201</v>
      </c>
      <c r="E1232" s="243" t="s">
        <v>1</v>
      </c>
      <c r="F1232" s="244" t="s">
        <v>1377</v>
      </c>
      <c r="G1232" s="241"/>
      <c r="H1232" s="245">
        <v>62.365000000000002</v>
      </c>
      <c r="I1232" s="246"/>
      <c r="J1232" s="241"/>
      <c r="K1232" s="241"/>
      <c r="L1232" s="247"/>
      <c r="M1232" s="248"/>
      <c r="N1232" s="249"/>
      <c r="O1232" s="249"/>
      <c r="P1232" s="249"/>
      <c r="Q1232" s="249"/>
      <c r="R1232" s="249"/>
      <c r="S1232" s="249"/>
      <c r="T1232" s="250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1" t="s">
        <v>201</v>
      </c>
      <c r="AU1232" s="251" t="s">
        <v>85</v>
      </c>
      <c r="AV1232" s="13" t="s">
        <v>85</v>
      </c>
      <c r="AW1232" s="13" t="s">
        <v>32</v>
      </c>
      <c r="AX1232" s="13" t="s">
        <v>75</v>
      </c>
      <c r="AY1232" s="251" t="s">
        <v>192</v>
      </c>
    </row>
    <row r="1233" s="13" customFormat="1">
      <c r="A1233" s="13"/>
      <c r="B1233" s="240"/>
      <c r="C1233" s="241"/>
      <c r="D1233" s="242" t="s">
        <v>201</v>
      </c>
      <c r="E1233" s="243" t="s">
        <v>1</v>
      </c>
      <c r="F1233" s="244" t="s">
        <v>1378</v>
      </c>
      <c r="G1233" s="241"/>
      <c r="H1233" s="245">
        <v>17.786999999999999</v>
      </c>
      <c r="I1233" s="246"/>
      <c r="J1233" s="241"/>
      <c r="K1233" s="241"/>
      <c r="L1233" s="247"/>
      <c r="M1233" s="248"/>
      <c r="N1233" s="249"/>
      <c r="O1233" s="249"/>
      <c r="P1233" s="249"/>
      <c r="Q1233" s="249"/>
      <c r="R1233" s="249"/>
      <c r="S1233" s="249"/>
      <c r="T1233" s="25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1" t="s">
        <v>201</v>
      </c>
      <c r="AU1233" s="251" t="s">
        <v>85</v>
      </c>
      <c r="AV1233" s="13" t="s">
        <v>85</v>
      </c>
      <c r="AW1233" s="13" t="s">
        <v>32</v>
      </c>
      <c r="AX1233" s="13" t="s">
        <v>75</v>
      </c>
      <c r="AY1233" s="251" t="s">
        <v>192</v>
      </c>
    </row>
    <row r="1234" s="14" customFormat="1">
      <c r="A1234" s="14"/>
      <c r="B1234" s="252"/>
      <c r="C1234" s="253"/>
      <c r="D1234" s="242" t="s">
        <v>201</v>
      </c>
      <c r="E1234" s="254" t="s">
        <v>1</v>
      </c>
      <c r="F1234" s="255" t="s">
        <v>204</v>
      </c>
      <c r="G1234" s="253"/>
      <c r="H1234" s="256">
        <v>80.152000000000001</v>
      </c>
      <c r="I1234" s="257"/>
      <c r="J1234" s="253"/>
      <c r="K1234" s="253"/>
      <c r="L1234" s="258"/>
      <c r="M1234" s="259"/>
      <c r="N1234" s="260"/>
      <c r="O1234" s="260"/>
      <c r="P1234" s="260"/>
      <c r="Q1234" s="260"/>
      <c r="R1234" s="260"/>
      <c r="S1234" s="260"/>
      <c r="T1234" s="261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2" t="s">
        <v>201</v>
      </c>
      <c r="AU1234" s="262" t="s">
        <v>85</v>
      </c>
      <c r="AV1234" s="14" t="s">
        <v>199</v>
      </c>
      <c r="AW1234" s="14" t="s">
        <v>32</v>
      </c>
      <c r="AX1234" s="14" t="s">
        <v>83</v>
      </c>
      <c r="AY1234" s="262" t="s">
        <v>192</v>
      </c>
    </row>
    <row r="1235" s="2" customFormat="1" ht="33" customHeight="1">
      <c r="A1235" s="39"/>
      <c r="B1235" s="40"/>
      <c r="C1235" s="227" t="s">
        <v>1379</v>
      </c>
      <c r="D1235" s="227" t="s">
        <v>194</v>
      </c>
      <c r="E1235" s="228" t="s">
        <v>1380</v>
      </c>
      <c r="F1235" s="229" t="s">
        <v>1381</v>
      </c>
      <c r="G1235" s="230" t="s">
        <v>282</v>
      </c>
      <c r="H1235" s="231">
        <v>13.1</v>
      </c>
      <c r="I1235" s="232"/>
      <c r="J1235" s="233">
        <f>ROUND(I1235*H1235,2)</f>
        <v>0</v>
      </c>
      <c r="K1235" s="229" t="s">
        <v>198</v>
      </c>
      <c r="L1235" s="45"/>
      <c r="M1235" s="234" t="s">
        <v>1</v>
      </c>
      <c r="N1235" s="235" t="s">
        <v>40</v>
      </c>
      <c r="O1235" s="92"/>
      <c r="P1235" s="236">
        <f>O1235*H1235</f>
        <v>0</v>
      </c>
      <c r="Q1235" s="236">
        <v>0.00055999999999999995</v>
      </c>
      <c r="R1235" s="236">
        <f>Q1235*H1235</f>
        <v>0.0073359999999999988</v>
      </c>
      <c r="S1235" s="236">
        <v>0</v>
      </c>
      <c r="T1235" s="237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8" t="s">
        <v>297</v>
      </c>
      <c r="AT1235" s="238" t="s">
        <v>194</v>
      </c>
      <c r="AU1235" s="238" t="s">
        <v>85</v>
      </c>
      <c r="AY1235" s="18" t="s">
        <v>192</v>
      </c>
      <c r="BE1235" s="239">
        <f>IF(N1235="základní",J1235,0)</f>
        <v>0</v>
      </c>
      <c r="BF1235" s="239">
        <f>IF(N1235="snížená",J1235,0)</f>
        <v>0</v>
      </c>
      <c r="BG1235" s="239">
        <f>IF(N1235="zákl. přenesená",J1235,0)</f>
        <v>0</v>
      </c>
      <c r="BH1235" s="239">
        <f>IF(N1235="sníž. přenesená",J1235,0)</f>
        <v>0</v>
      </c>
      <c r="BI1235" s="239">
        <f>IF(N1235="nulová",J1235,0)</f>
        <v>0</v>
      </c>
      <c r="BJ1235" s="18" t="s">
        <v>83</v>
      </c>
      <c r="BK1235" s="239">
        <f>ROUND(I1235*H1235,2)</f>
        <v>0</v>
      </c>
      <c r="BL1235" s="18" t="s">
        <v>297</v>
      </c>
      <c r="BM1235" s="238" t="s">
        <v>1382</v>
      </c>
    </row>
    <row r="1236" s="13" customFormat="1">
      <c r="A1236" s="13"/>
      <c r="B1236" s="240"/>
      <c r="C1236" s="241"/>
      <c r="D1236" s="242" t="s">
        <v>201</v>
      </c>
      <c r="E1236" s="243" t="s">
        <v>1</v>
      </c>
      <c r="F1236" s="244" t="s">
        <v>1317</v>
      </c>
      <c r="G1236" s="241"/>
      <c r="H1236" s="245">
        <v>9.5999999999999996</v>
      </c>
      <c r="I1236" s="246"/>
      <c r="J1236" s="241"/>
      <c r="K1236" s="241"/>
      <c r="L1236" s="247"/>
      <c r="M1236" s="248"/>
      <c r="N1236" s="249"/>
      <c r="O1236" s="249"/>
      <c r="P1236" s="249"/>
      <c r="Q1236" s="249"/>
      <c r="R1236" s="249"/>
      <c r="S1236" s="249"/>
      <c r="T1236" s="25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1" t="s">
        <v>201</v>
      </c>
      <c r="AU1236" s="251" t="s">
        <v>85</v>
      </c>
      <c r="AV1236" s="13" t="s">
        <v>85</v>
      </c>
      <c r="AW1236" s="13" t="s">
        <v>32</v>
      </c>
      <c r="AX1236" s="13" t="s">
        <v>75</v>
      </c>
      <c r="AY1236" s="251" t="s">
        <v>192</v>
      </c>
    </row>
    <row r="1237" s="13" customFormat="1">
      <c r="A1237" s="13"/>
      <c r="B1237" s="240"/>
      <c r="C1237" s="241"/>
      <c r="D1237" s="242" t="s">
        <v>201</v>
      </c>
      <c r="E1237" s="243" t="s">
        <v>1</v>
      </c>
      <c r="F1237" s="244" t="s">
        <v>1383</v>
      </c>
      <c r="G1237" s="241"/>
      <c r="H1237" s="245">
        <v>3.5</v>
      </c>
      <c r="I1237" s="246"/>
      <c r="J1237" s="241"/>
      <c r="K1237" s="241"/>
      <c r="L1237" s="247"/>
      <c r="M1237" s="248"/>
      <c r="N1237" s="249"/>
      <c r="O1237" s="249"/>
      <c r="P1237" s="249"/>
      <c r="Q1237" s="249"/>
      <c r="R1237" s="249"/>
      <c r="S1237" s="249"/>
      <c r="T1237" s="25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1" t="s">
        <v>201</v>
      </c>
      <c r="AU1237" s="251" t="s">
        <v>85</v>
      </c>
      <c r="AV1237" s="13" t="s">
        <v>85</v>
      </c>
      <c r="AW1237" s="13" t="s">
        <v>32</v>
      </c>
      <c r="AX1237" s="13" t="s">
        <v>75</v>
      </c>
      <c r="AY1237" s="251" t="s">
        <v>192</v>
      </c>
    </row>
    <row r="1238" s="14" customFormat="1">
      <c r="A1238" s="14"/>
      <c r="B1238" s="252"/>
      <c r="C1238" s="253"/>
      <c r="D1238" s="242" t="s">
        <v>201</v>
      </c>
      <c r="E1238" s="254" t="s">
        <v>1</v>
      </c>
      <c r="F1238" s="255" t="s">
        <v>204</v>
      </c>
      <c r="G1238" s="253"/>
      <c r="H1238" s="256">
        <v>13.1</v>
      </c>
      <c r="I1238" s="257"/>
      <c r="J1238" s="253"/>
      <c r="K1238" s="253"/>
      <c r="L1238" s="258"/>
      <c r="M1238" s="259"/>
      <c r="N1238" s="260"/>
      <c r="O1238" s="260"/>
      <c r="P1238" s="260"/>
      <c r="Q1238" s="260"/>
      <c r="R1238" s="260"/>
      <c r="S1238" s="260"/>
      <c r="T1238" s="261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2" t="s">
        <v>201</v>
      </c>
      <c r="AU1238" s="262" t="s">
        <v>85</v>
      </c>
      <c r="AV1238" s="14" t="s">
        <v>199</v>
      </c>
      <c r="AW1238" s="14" t="s">
        <v>32</v>
      </c>
      <c r="AX1238" s="14" t="s">
        <v>83</v>
      </c>
      <c r="AY1238" s="262" t="s">
        <v>192</v>
      </c>
    </row>
    <row r="1239" s="2" customFormat="1" ht="33" customHeight="1">
      <c r="A1239" s="39"/>
      <c r="B1239" s="40"/>
      <c r="C1239" s="227" t="s">
        <v>1384</v>
      </c>
      <c r="D1239" s="227" t="s">
        <v>194</v>
      </c>
      <c r="E1239" s="228" t="s">
        <v>1385</v>
      </c>
      <c r="F1239" s="229" t="s">
        <v>1386</v>
      </c>
      <c r="G1239" s="230" t="s">
        <v>282</v>
      </c>
      <c r="H1239" s="231">
        <v>13.1</v>
      </c>
      <c r="I1239" s="232"/>
      <c r="J1239" s="233">
        <f>ROUND(I1239*H1239,2)</f>
        <v>0</v>
      </c>
      <c r="K1239" s="229" t="s">
        <v>198</v>
      </c>
      <c r="L1239" s="45"/>
      <c r="M1239" s="234" t="s">
        <v>1</v>
      </c>
      <c r="N1239" s="235" t="s">
        <v>40</v>
      </c>
      <c r="O1239" s="92"/>
      <c r="P1239" s="236">
        <f>O1239*H1239</f>
        <v>0</v>
      </c>
      <c r="Q1239" s="236">
        <v>0.00055999999999999995</v>
      </c>
      <c r="R1239" s="236">
        <f>Q1239*H1239</f>
        <v>0.0073359999999999988</v>
      </c>
      <c r="S1239" s="236">
        <v>0</v>
      </c>
      <c r="T1239" s="237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38" t="s">
        <v>297</v>
      </c>
      <c r="AT1239" s="238" t="s">
        <v>194</v>
      </c>
      <c r="AU1239" s="238" t="s">
        <v>85</v>
      </c>
      <c r="AY1239" s="18" t="s">
        <v>192</v>
      </c>
      <c r="BE1239" s="239">
        <f>IF(N1239="základní",J1239,0)</f>
        <v>0</v>
      </c>
      <c r="BF1239" s="239">
        <f>IF(N1239="snížená",J1239,0)</f>
        <v>0</v>
      </c>
      <c r="BG1239" s="239">
        <f>IF(N1239="zákl. přenesená",J1239,0)</f>
        <v>0</v>
      </c>
      <c r="BH1239" s="239">
        <f>IF(N1239="sníž. přenesená",J1239,0)</f>
        <v>0</v>
      </c>
      <c r="BI1239" s="239">
        <f>IF(N1239="nulová",J1239,0)</f>
        <v>0</v>
      </c>
      <c r="BJ1239" s="18" t="s">
        <v>83</v>
      </c>
      <c r="BK1239" s="239">
        <f>ROUND(I1239*H1239,2)</f>
        <v>0</v>
      </c>
      <c r="BL1239" s="18" t="s">
        <v>297</v>
      </c>
      <c r="BM1239" s="238" t="s">
        <v>1387</v>
      </c>
    </row>
    <row r="1240" s="13" customFormat="1">
      <c r="A1240" s="13"/>
      <c r="B1240" s="240"/>
      <c r="C1240" s="241"/>
      <c r="D1240" s="242" t="s">
        <v>201</v>
      </c>
      <c r="E1240" s="243" t="s">
        <v>1</v>
      </c>
      <c r="F1240" s="244" t="s">
        <v>1317</v>
      </c>
      <c r="G1240" s="241"/>
      <c r="H1240" s="245">
        <v>9.5999999999999996</v>
      </c>
      <c r="I1240" s="246"/>
      <c r="J1240" s="241"/>
      <c r="K1240" s="241"/>
      <c r="L1240" s="247"/>
      <c r="M1240" s="248"/>
      <c r="N1240" s="249"/>
      <c r="O1240" s="249"/>
      <c r="P1240" s="249"/>
      <c r="Q1240" s="249"/>
      <c r="R1240" s="249"/>
      <c r="S1240" s="249"/>
      <c r="T1240" s="250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1" t="s">
        <v>201</v>
      </c>
      <c r="AU1240" s="251" t="s">
        <v>85</v>
      </c>
      <c r="AV1240" s="13" t="s">
        <v>85</v>
      </c>
      <c r="AW1240" s="13" t="s">
        <v>32</v>
      </c>
      <c r="AX1240" s="13" t="s">
        <v>75</v>
      </c>
      <c r="AY1240" s="251" t="s">
        <v>192</v>
      </c>
    </row>
    <row r="1241" s="13" customFormat="1">
      <c r="A1241" s="13"/>
      <c r="B1241" s="240"/>
      <c r="C1241" s="241"/>
      <c r="D1241" s="242" t="s">
        <v>201</v>
      </c>
      <c r="E1241" s="243" t="s">
        <v>1</v>
      </c>
      <c r="F1241" s="244" t="s">
        <v>1388</v>
      </c>
      <c r="G1241" s="241"/>
      <c r="H1241" s="245">
        <v>3.5</v>
      </c>
      <c r="I1241" s="246"/>
      <c r="J1241" s="241"/>
      <c r="K1241" s="241"/>
      <c r="L1241" s="247"/>
      <c r="M1241" s="248"/>
      <c r="N1241" s="249"/>
      <c r="O1241" s="249"/>
      <c r="P1241" s="249"/>
      <c r="Q1241" s="249"/>
      <c r="R1241" s="249"/>
      <c r="S1241" s="249"/>
      <c r="T1241" s="250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1" t="s">
        <v>201</v>
      </c>
      <c r="AU1241" s="251" t="s">
        <v>85</v>
      </c>
      <c r="AV1241" s="13" t="s">
        <v>85</v>
      </c>
      <c r="AW1241" s="13" t="s">
        <v>32</v>
      </c>
      <c r="AX1241" s="13" t="s">
        <v>75</v>
      </c>
      <c r="AY1241" s="251" t="s">
        <v>192</v>
      </c>
    </row>
    <row r="1242" s="14" customFormat="1">
      <c r="A1242" s="14"/>
      <c r="B1242" s="252"/>
      <c r="C1242" s="253"/>
      <c r="D1242" s="242" t="s">
        <v>201</v>
      </c>
      <c r="E1242" s="254" t="s">
        <v>1</v>
      </c>
      <c r="F1242" s="255" t="s">
        <v>204</v>
      </c>
      <c r="G1242" s="253"/>
      <c r="H1242" s="256">
        <v>13.1</v>
      </c>
      <c r="I1242" s="257"/>
      <c r="J1242" s="253"/>
      <c r="K1242" s="253"/>
      <c r="L1242" s="258"/>
      <c r="M1242" s="259"/>
      <c r="N1242" s="260"/>
      <c r="O1242" s="260"/>
      <c r="P1242" s="260"/>
      <c r="Q1242" s="260"/>
      <c r="R1242" s="260"/>
      <c r="S1242" s="260"/>
      <c r="T1242" s="261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2" t="s">
        <v>201</v>
      </c>
      <c r="AU1242" s="262" t="s">
        <v>85</v>
      </c>
      <c r="AV1242" s="14" t="s">
        <v>199</v>
      </c>
      <c r="AW1242" s="14" t="s">
        <v>32</v>
      </c>
      <c r="AX1242" s="14" t="s">
        <v>83</v>
      </c>
      <c r="AY1242" s="262" t="s">
        <v>192</v>
      </c>
    </row>
    <row r="1243" s="2" customFormat="1" ht="16.5" customHeight="1">
      <c r="A1243" s="39"/>
      <c r="B1243" s="40"/>
      <c r="C1243" s="227" t="s">
        <v>1389</v>
      </c>
      <c r="D1243" s="227" t="s">
        <v>194</v>
      </c>
      <c r="E1243" s="228" t="s">
        <v>1390</v>
      </c>
      <c r="F1243" s="229" t="s">
        <v>1391</v>
      </c>
      <c r="G1243" s="230" t="s">
        <v>300</v>
      </c>
      <c r="H1243" s="231">
        <v>3</v>
      </c>
      <c r="I1243" s="232"/>
      <c r="J1243" s="233">
        <f>ROUND(I1243*H1243,2)</f>
        <v>0</v>
      </c>
      <c r="K1243" s="229" t="s">
        <v>198</v>
      </c>
      <c r="L1243" s="45"/>
      <c r="M1243" s="234" t="s">
        <v>1</v>
      </c>
      <c r="N1243" s="235" t="s">
        <v>40</v>
      </c>
      <c r="O1243" s="92"/>
      <c r="P1243" s="236">
        <f>O1243*H1243</f>
        <v>0</v>
      </c>
      <c r="Q1243" s="236">
        <v>0.00010000000000000001</v>
      </c>
      <c r="R1243" s="236">
        <f>Q1243*H1243</f>
        <v>0.00030000000000000003</v>
      </c>
      <c r="S1243" s="236">
        <v>0</v>
      </c>
      <c r="T1243" s="237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38" t="s">
        <v>297</v>
      </c>
      <c r="AT1243" s="238" t="s">
        <v>194</v>
      </c>
      <c r="AU1243" s="238" t="s">
        <v>85</v>
      </c>
      <c r="AY1243" s="18" t="s">
        <v>192</v>
      </c>
      <c r="BE1243" s="239">
        <f>IF(N1243="základní",J1243,0)</f>
        <v>0</v>
      </c>
      <c r="BF1243" s="239">
        <f>IF(N1243="snížená",J1243,0)</f>
        <v>0</v>
      </c>
      <c r="BG1243" s="239">
        <f>IF(N1243="zákl. přenesená",J1243,0)</f>
        <v>0</v>
      </c>
      <c r="BH1243" s="239">
        <f>IF(N1243="sníž. přenesená",J1243,0)</f>
        <v>0</v>
      </c>
      <c r="BI1243" s="239">
        <f>IF(N1243="nulová",J1243,0)</f>
        <v>0</v>
      </c>
      <c r="BJ1243" s="18" t="s">
        <v>83</v>
      </c>
      <c r="BK1243" s="239">
        <f>ROUND(I1243*H1243,2)</f>
        <v>0</v>
      </c>
      <c r="BL1243" s="18" t="s">
        <v>297</v>
      </c>
      <c r="BM1243" s="238" t="s">
        <v>1392</v>
      </c>
    </row>
    <row r="1244" s="13" customFormat="1">
      <c r="A1244" s="13"/>
      <c r="B1244" s="240"/>
      <c r="C1244" s="241"/>
      <c r="D1244" s="242" t="s">
        <v>201</v>
      </c>
      <c r="E1244" s="243" t="s">
        <v>1</v>
      </c>
      <c r="F1244" s="244" t="s">
        <v>1393</v>
      </c>
      <c r="G1244" s="241"/>
      <c r="H1244" s="245">
        <v>3</v>
      </c>
      <c r="I1244" s="246"/>
      <c r="J1244" s="241"/>
      <c r="K1244" s="241"/>
      <c r="L1244" s="247"/>
      <c r="M1244" s="248"/>
      <c r="N1244" s="249"/>
      <c r="O1244" s="249"/>
      <c r="P1244" s="249"/>
      <c r="Q1244" s="249"/>
      <c r="R1244" s="249"/>
      <c r="S1244" s="249"/>
      <c r="T1244" s="25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1" t="s">
        <v>201</v>
      </c>
      <c r="AU1244" s="251" t="s">
        <v>85</v>
      </c>
      <c r="AV1244" s="13" t="s">
        <v>85</v>
      </c>
      <c r="AW1244" s="13" t="s">
        <v>32</v>
      </c>
      <c r="AX1244" s="13" t="s">
        <v>83</v>
      </c>
      <c r="AY1244" s="251" t="s">
        <v>192</v>
      </c>
    </row>
    <row r="1245" s="2" customFormat="1" ht="24.15" customHeight="1">
      <c r="A1245" s="39"/>
      <c r="B1245" s="40"/>
      <c r="C1245" s="284" t="s">
        <v>1394</v>
      </c>
      <c r="D1245" s="284" t="s">
        <v>311</v>
      </c>
      <c r="E1245" s="285" t="s">
        <v>1395</v>
      </c>
      <c r="F1245" s="286" t="s">
        <v>1396</v>
      </c>
      <c r="G1245" s="287" t="s">
        <v>300</v>
      </c>
      <c r="H1245" s="288">
        <v>3</v>
      </c>
      <c r="I1245" s="289"/>
      <c r="J1245" s="290">
        <f>ROUND(I1245*H1245,2)</f>
        <v>0</v>
      </c>
      <c r="K1245" s="286" t="s">
        <v>198</v>
      </c>
      <c r="L1245" s="291"/>
      <c r="M1245" s="292" t="s">
        <v>1</v>
      </c>
      <c r="N1245" s="293" t="s">
        <v>40</v>
      </c>
      <c r="O1245" s="92"/>
      <c r="P1245" s="236">
        <f>O1245*H1245</f>
        <v>0</v>
      </c>
      <c r="Q1245" s="236">
        <v>0.001</v>
      </c>
      <c r="R1245" s="236">
        <f>Q1245*H1245</f>
        <v>0.0030000000000000001</v>
      </c>
      <c r="S1245" s="236">
        <v>0</v>
      </c>
      <c r="T1245" s="237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38" t="s">
        <v>394</v>
      </c>
      <c r="AT1245" s="238" t="s">
        <v>311</v>
      </c>
      <c r="AU1245" s="238" t="s">
        <v>85</v>
      </c>
      <c r="AY1245" s="18" t="s">
        <v>192</v>
      </c>
      <c r="BE1245" s="239">
        <f>IF(N1245="základní",J1245,0)</f>
        <v>0</v>
      </c>
      <c r="BF1245" s="239">
        <f>IF(N1245="snížená",J1245,0)</f>
        <v>0</v>
      </c>
      <c r="BG1245" s="239">
        <f>IF(N1245="zákl. přenesená",J1245,0)</f>
        <v>0</v>
      </c>
      <c r="BH1245" s="239">
        <f>IF(N1245="sníž. přenesená",J1245,0)</f>
        <v>0</v>
      </c>
      <c r="BI1245" s="239">
        <f>IF(N1245="nulová",J1245,0)</f>
        <v>0</v>
      </c>
      <c r="BJ1245" s="18" t="s">
        <v>83</v>
      </c>
      <c r="BK1245" s="239">
        <f>ROUND(I1245*H1245,2)</f>
        <v>0</v>
      </c>
      <c r="BL1245" s="18" t="s">
        <v>297</v>
      </c>
      <c r="BM1245" s="238" t="s">
        <v>1397</v>
      </c>
    </row>
    <row r="1246" s="13" customFormat="1">
      <c r="A1246" s="13"/>
      <c r="B1246" s="240"/>
      <c r="C1246" s="241"/>
      <c r="D1246" s="242" t="s">
        <v>201</v>
      </c>
      <c r="E1246" s="243" t="s">
        <v>1</v>
      </c>
      <c r="F1246" s="244" t="s">
        <v>1393</v>
      </c>
      <c r="G1246" s="241"/>
      <c r="H1246" s="245">
        <v>3</v>
      </c>
      <c r="I1246" s="246"/>
      <c r="J1246" s="241"/>
      <c r="K1246" s="241"/>
      <c r="L1246" s="247"/>
      <c r="M1246" s="248"/>
      <c r="N1246" s="249"/>
      <c r="O1246" s="249"/>
      <c r="P1246" s="249"/>
      <c r="Q1246" s="249"/>
      <c r="R1246" s="249"/>
      <c r="S1246" s="249"/>
      <c r="T1246" s="250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1" t="s">
        <v>201</v>
      </c>
      <c r="AU1246" s="251" t="s">
        <v>85</v>
      </c>
      <c r="AV1246" s="13" t="s">
        <v>85</v>
      </c>
      <c r="AW1246" s="13" t="s">
        <v>32</v>
      </c>
      <c r="AX1246" s="13" t="s">
        <v>83</v>
      </c>
      <c r="AY1246" s="251" t="s">
        <v>192</v>
      </c>
    </row>
    <row r="1247" s="2" customFormat="1" ht="24.15" customHeight="1">
      <c r="A1247" s="39"/>
      <c r="B1247" s="40"/>
      <c r="C1247" s="227" t="s">
        <v>1398</v>
      </c>
      <c r="D1247" s="227" t="s">
        <v>194</v>
      </c>
      <c r="E1247" s="228" t="s">
        <v>1399</v>
      </c>
      <c r="F1247" s="229" t="s">
        <v>1400</v>
      </c>
      <c r="G1247" s="230" t="s">
        <v>247</v>
      </c>
      <c r="H1247" s="231">
        <v>5.5510000000000002</v>
      </c>
      <c r="I1247" s="232"/>
      <c r="J1247" s="233">
        <f>ROUND(I1247*H1247,2)</f>
        <v>0</v>
      </c>
      <c r="K1247" s="229" t="s">
        <v>198</v>
      </c>
      <c r="L1247" s="45"/>
      <c r="M1247" s="234" t="s">
        <v>1</v>
      </c>
      <c r="N1247" s="235" t="s">
        <v>40</v>
      </c>
      <c r="O1247" s="92"/>
      <c r="P1247" s="236">
        <f>O1247*H1247</f>
        <v>0</v>
      </c>
      <c r="Q1247" s="236">
        <v>0</v>
      </c>
      <c r="R1247" s="236">
        <f>Q1247*H1247</f>
        <v>0</v>
      </c>
      <c r="S1247" s="236">
        <v>0</v>
      </c>
      <c r="T1247" s="237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38" t="s">
        <v>297</v>
      </c>
      <c r="AT1247" s="238" t="s">
        <v>194</v>
      </c>
      <c r="AU1247" s="238" t="s">
        <v>85</v>
      </c>
      <c r="AY1247" s="18" t="s">
        <v>192</v>
      </c>
      <c r="BE1247" s="239">
        <f>IF(N1247="základní",J1247,0)</f>
        <v>0</v>
      </c>
      <c r="BF1247" s="239">
        <f>IF(N1247="snížená",J1247,0)</f>
        <v>0</v>
      </c>
      <c r="BG1247" s="239">
        <f>IF(N1247="zákl. přenesená",J1247,0)</f>
        <v>0</v>
      </c>
      <c r="BH1247" s="239">
        <f>IF(N1247="sníž. přenesená",J1247,0)</f>
        <v>0</v>
      </c>
      <c r="BI1247" s="239">
        <f>IF(N1247="nulová",J1247,0)</f>
        <v>0</v>
      </c>
      <c r="BJ1247" s="18" t="s">
        <v>83</v>
      </c>
      <c r="BK1247" s="239">
        <f>ROUND(I1247*H1247,2)</f>
        <v>0</v>
      </c>
      <c r="BL1247" s="18" t="s">
        <v>297</v>
      </c>
      <c r="BM1247" s="238" t="s">
        <v>1401</v>
      </c>
    </row>
    <row r="1248" s="12" customFormat="1" ht="22.8" customHeight="1">
      <c r="A1248" s="12"/>
      <c r="B1248" s="211"/>
      <c r="C1248" s="212"/>
      <c r="D1248" s="213" t="s">
        <v>74</v>
      </c>
      <c r="E1248" s="225" t="s">
        <v>1402</v>
      </c>
      <c r="F1248" s="225" t="s">
        <v>1403</v>
      </c>
      <c r="G1248" s="212"/>
      <c r="H1248" s="212"/>
      <c r="I1248" s="215"/>
      <c r="J1248" s="226">
        <f>BK1248</f>
        <v>0</v>
      </c>
      <c r="K1248" s="212"/>
      <c r="L1248" s="217"/>
      <c r="M1248" s="218"/>
      <c r="N1248" s="219"/>
      <c r="O1248" s="219"/>
      <c r="P1248" s="220">
        <f>SUM(P1249:P1369)</f>
        <v>0</v>
      </c>
      <c r="Q1248" s="219"/>
      <c r="R1248" s="220">
        <f>SUM(R1249:R1369)</f>
        <v>4.9045159699999994</v>
      </c>
      <c r="S1248" s="219"/>
      <c r="T1248" s="221">
        <f>SUM(T1249:T1369)</f>
        <v>0</v>
      </c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R1248" s="222" t="s">
        <v>85</v>
      </c>
      <c r="AT1248" s="223" t="s">
        <v>74</v>
      </c>
      <c r="AU1248" s="223" t="s">
        <v>83</v>
      </c>
      <c r="AY1248" s="222" t="s">
        <v>192</v>
      </c>
      <c r="BK1248" s="224">
        <f>SUM(BK1249:BK1369)</f>
        <v>0</v>
      </c>
    </row>
    <row r="1249" s="2" customFormat="1" ht="24.15" customHeight="1">
      <c r="A1249" s="39"/>
      <c r="B1249" s="40"/>
      <c r="C1249" s="227" t="s">
        <v>1404</v>
      </c>
      <c r="D1249" s="227" t="s">
        <v>194</v>
      </c>
      <c r="E1249" s="228" t="s">
        <v>1405</v>
      </c>
      <c r="F1249" s="229" t="s">
        <v>1406</v>
      </c>
      <c r="G1249" s="230" t="s">
        <v>197</v>
      </c>
      <c r="H1249" s="231">
        <v>30.620000000000001</v>
      </c>
      <c r="I1249" s="232"/>
      <c r="J1249" s="233">
        <f>ROUND(I1249*H1249,2)</f>
        <v>0</v>
      </c>
      <c r="K1249" s="229" t="s">
        <v>198</v>
      </c>
      <c r="L1249" s="45"/>
      <c r="M1249" s="234" t="s">
        <v>1</v>
      </c>
      <c r="N1249" s="235" t="s">
        <v>40</v>
      </c>
      <c r="O1249" s="92"/>
      <c r="P1249" s="236">
        <f>O1249*H1249</f>
        <v>0</v>
      </c>
      <c r="Q1249" s="236">
        <v>0</v>
      </c>
      <c r="R1249" s="236">
        <f>Q1249*H1249</f>
        <v>0</v>
      </c>
      <c r="S1249" s="236">
        <v>0</v>
      </c>
      <c r="T1249" s="237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8" t="s">
        <v>297</v>
      </c>
      <c r="AT1249" s="238" t="s">
        <v>194</v>
      </c>
      <c r="AU1249" s="238" t="s">
        <v>85</v>
      </c>
      <c r="AY1249" s="18" t="s">
        <v>192</v>
      </c>
      <c r="BE1249" s="239">
        <f>IF(N1249="základní",J1249,0)</f>
        <v>0</v>
      </c>
      <c r="BF1249" s="239">
        <f>IF(N1249="snížená",J1249,0)</f>
        <v>0</v>
      </c>
      <c r="BG1249" s="239">
        <f>IF(N1249="zákl. přenesená",J1249,0)</f>
        <v>0</v>
      </c>
      <c r="BH1249" s="239">
        <f>IF(N1249="sníž. přenesená",J1249,0)</f>
        <v>0</v>
      </c>
      <c r="BI1249" s="239">
        <f>IF(N1249="nulová",J1249,0)</f>
        <v>0</v>
      </c>
      <c r="BJ1249" s="18" t="s">
        <v>83</v>
      </c>
      <c r="BK1249" s="239">
        <f>ROUND(I1249*H1249,2)</f>
        <v>0</v>
      </c>
      <c r="BL1249" s="18" t="s">
        <v>297</v>
      </c>
      <c r="BM1249" s="238" t="s">
        <v>1407</v>
      </c>
    </row>
    <row r="1250" s="16" customFormat="1">
      <c r="A1250" s="16"/>
      <c r="B1250" s="274"/>
      <c r="C1250" s="275"/>
      <c r="D1250" s="242" t="s">
        <v>201</v>
      </c>
      <c r="E1250" s="276" t="s">
        <v>1</v>
      </c>
      <c r="F1250" s="277" t="s">
        <v>1408</v>
      </c>
      <c r="G1250" s="275"/>
      <c r="H1250" s="276" t="s">
        <v>1</v>
      </c>
      <c r="I1250" s="278"/>
      <c r="J1250" s="275"/>
      <c r="K1250" s="275"/>
      <c r="L1250" s="279"/>
      <c r="M1250" s="280"/>
      <c r="N1250" s="281"/>
      <c r="O1250" s="281"/>
      <c r="P1250" s="281"/>
      <c r="Q1250" s="281"/>
      <c r="R1250" s="281"/>
      <c r="S1250" s="281"/>
      <c r="T1250" s="282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83" t="s">
        <v>201</v>
      </c>
      <c r="AU1250" s="283" t="s">
        <v>85</v>
      </c>
      <c r="AV1250" s="16" t="s">
        <v>83</v>
      </c>
      <c r="AW1250" s="16" t="s">
        <v>32</v>
      </c>
      <c r="AX1250" s="16" t="s">
        <v>75</v>
      </c>
      <c r="AY1250" s="283" t="s">
        <v>192</v>
      </c>
    </row>
    <row r="1251" s="16" customFormat="1">
      <c r="A1251" s="16"/>
      <c r="B1251" s="274"/>
      <c r="C1251" s="275"/>
      <c r="D1251" s="242" t="s">
        <v>201</v>
      </c>
      <c r="E1251" s="276" t="s">
        <v>1</v>
      </c>
      <c r="F1251" s="277" t="s">
        <v>1409</v>
      </c>
      <c r="G1251" s="275"/>
      <c r="H1251" s="276" t="s">
        <v>1</v>
      </c>
      <c r="I1251" s="278"/>
      <c r="J1251" s="275"/>
      <c r="K1251" s="275"/>
      <c r="L1251" s="279"/>
      <c r="M1251" s="280"/>
      <c r="N1251" s="281"/>
      <c r="O1251" s="281"/>
      <c r="P1251" s="281"/>
      <c r="Q1251" s="281"/>
      <c r="R1251" s="281"/>
      <c r="S1251" s="281"/>
      <c r="T1251" s="282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T1251" s="283" t="s">
        <v>201</v>
      </c>
      <c r="AU1251" s="283" t="s">
        <v>85</v>
      </c>
      <c r="AV1251" s="16" t="s">
        <v>83</v>
      </c>
      <c r="AW1251" s="16" t="s">
        <v>32</v>
      </c>
      <c r="AX1251" s="16" t="s">
        <v>75</v>
      </c>
      <c r="AY1251" s="283" t="s">
        <v>192</v>
      </c>
    </row>
    <row r="1252" s="13" customFormat="1">
      <c r="A1252" s="13"/>
      <c r="B1252" s="240"/>
      <c r="C1252" s="241"/>
      <c r="D1252" s="242" t="s">
        <v>201</v>
      </c>
      <c r="E1252" s="243" t="s">
        <v>1</v>
      </c>
      <c r="F1252" s="244" t="s">
        <v>1410</v>
      </c>
      <c r="G1252" s="241"/>
      <c r="H1252" s="245">
        <v>23.552</v>
      </c>
      <c r="I1252" s="246"/>
      <c r="J1252" s="241"/>
      <c r="K1252" s="241"/>
      <c r="L1252" s="247"/>
      <c r="M1252" s="248"/>
      <c r="N1252" s="249"/>
      <c r="O1252" s="249"/>
      <c r="P1252" s="249"/>
      <c r="Q1252" s="249"/>
      <c r="R1252" s="249"/>
      <c r="S1252" s="249"/>
      <c r="T1252" s="25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1" t="s">
        <v>201</v>
      </c>
      <c r="AU1252" s="251" t="s">
        <v>85</v>
      </c>
      <c r="AV1252" s="13" t="s">
        <v>85</v>
      </c>
      <c r="AW1252" s="13" t="s">
        <v>32</v>
      </c>
      <c r="AX1252" s="13" t="s">
        <v>75</v>
      </c>
      <c r="AY1252" s="251" t="s">
        <v>192</v>
      </c>
    </row>
    <row r="1253" s="13" customFormat="1">
      <c r="A1253" s="13"/>
      <c r="B1253" s="240"/>
      <c r="C1253" s="241"/>
      <c r="D1253" s="242" t="s">
        <v>201</v>
      </c>
      <c r="E1253" s="243" t="s">
        <v>1</v>
      </c>
      <c r="F1253" s="244" t="s">
        <v>1411</v>
      </c>
      <c r="G1253" s="241"/>
      <c r="H1253" s="245">
        <v>7.0679999999999996</v>
      </c>
      <c r="I1253" s="246"/>
      <c r="J1253" s="241"/>
      <c r="K1253" s="241"/>
      <c r="L1253" s="247"/>
      <c r="M1253" s="248"/>
      <c r="N1253" s="249"/>
      <c r="O1253" s="249"/>
      <c r="P1253" s="249"/>
      <c r="Q1253" s="249"/>
      <c r="R1253" s="249"/>
      <c r="S1253" s="249"/>
      <c r="T1253" s="25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1" t="s">
        <v>201</v>
      </c>
      <c r="AU1253" s="251" t="s">
        <v>85</v>
      </c>
      <c r="AV1253" s="13" t="s">
        <v>85</v>
      </c>
      <c r="AW1253" s="13" t="s">
        <v>32</v>
      </c>
      <c r="AX1253" s="13" t="s">
        <v>75</v>
      </c>
      <c r="AY1253" s="251" t="s">
        <v>192</v>
      </c>
    </row>
    <row r="1254" s="14" customFormat="1">
      <c r="A1254" s="14"/>
      <c r="B1254" s="252"/>
      <c r="C1254" s="253"/>
      <c r="D1254" s="242" t="s">
        <v>201</v>
      </c>
      <c r="E1254" s="254" t="s">
        <v>1</v>
      </c>
      <c r="F1254" s="255" t="s">
        <v>204</v>
      </c>
      <c r="G1254" s="253"/>
      <c r="H1254" s="256">
        <v>30.620000000000001</v>
      </c>
      <c r="I1254" s="257"/>
      <c r="J1254" s="253"/>
      <c r="K1254" s="253"/>
      <c r="L1254" s="258"/>
      <c r="M1254" s="259"/>
      <c r="N1254" s="260"/>
      <c r="O1254" s="260"/>
      <c r="P1254" s="260"/>
      <c r="Q1254" s="260"/>
      <c r="R1254" s="260"/>
      <c r="S1254" s="260"/>
      <c r="T1254" s="261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2" t="s">
        <v>201</v>
      </c>
      <c r="AU1254" s="262" t="s">
        <v>85</v>
      </c>
      <c r="AV1254" s="14" t="s">
        <v>199</v>
      </c>
      <c r="AW1254" s="14" t="s">
        <v>32</v>
      </c>
      <c r="AX1254" s="14" t="s">
        <v>83</v>
      </c>
      <c r="AY1254" s="262" t="s">
        <v>192</v>
      </c>
    </row>
    <row r="1255" s="2" customFormat="1" ht="24.15" customHeight="1">
      <c r="A1255" s="39"/>
      <c r="B1255" s="40"/>
      <c r="C1255" s="284" t="s">
        <v>1412</v>
      </c>
      <c r="D1255" s="284" t="s">
        <v>311</v>
      </c>
      <c r="E1255" s="285" t="s">
        <v>1413</v>
      </c>
      <c r="F1255" s="286" t="s">
        <v>1414</v>
      </c>
      <c r="G1255" s="287" t="s">
        <v>197</v>
      </c>
      <c r="H1255" s="288">
        <v>36.744</v>
      </c>
      <c r="I1255" s="289"/>
      <c r="J1255" s="290">
        <f>ROUND(I1255*H1255,2)</f>
        <v>0</v>
      </c>
      <c r="K1255" s="286" t="s">
        <v>198</v>
      </c>
      <c r="L1255" s="291"/>
      <c r="M1255" s="292" t="s">
        <v>1</v>
      </c>
      <c r="N1255" s="293" t="s">
        <v>40</v>
      </c>
      <c r="O1255" s="92"/>
      <c r="P1255" s="236">
        <f>O1255*H1255</f>
        <v>0</v>
      </c>
      <c r="Q1255" s="236">
        <v>0.0068999999999999999</v>
      </c>
      <c r="R1255" s="236">
        <f>Q1255*H1255</f>
        <v>0.25353359999999997</v>
      </c>
      <c r="S1255" s="236">
        <v>0</v>
      </c>
      <c r="T1255" s="237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8" t="s">
        <v>394</v>
      </c>
      <c r="AT1255" s="238" t="s">
        <v>311</v>
      </c>
      <c r="AU1255" s="238" t="s">
        <v>85</v>
      </c>
      <c r="AY1255" s="18" t="s">
        <v>192</v>
      </c>
      <c r="BE1255" s="239">
        <f>IF(N1255="základní",J1255,0)</f>
        <v>0</v>
      </c>
      <c r="BF1255" s="239">
        <f>IF(N1255="snížená",J1255,0)</f>
        <v>0</v>
      </c>
      <c r="BG1255" s="239">
        <f>IF(N1255="zákl. přenesená",J1255,0)</f>
        <v>0</v>
      </c>
      <c r="BH1255" s="239">
        <f>IF(N1255="sníž. přenesená",J1255,0)</f>
        <v>0</v>
      </c>
      <c r="BI1255" s="239">
        <f>IF(N1255="nulová",J1255,0)</f>
        <v>0</v>
      </c>
      <c r="BJ1255" s="18" t="s">
        <v>83</v>
      </c>
      <c r="BK1255" s="239">
        <f>ROUND(I1255*H1255,2)</f>
        <v>0</v>
      </c>
      <c r="BL1255" s="18" t="s">
        <v>297</v>
      </c>
      <c r="BM1255" s="238" t="s">
        <v>1415</v>
      </c>
    </row>
    <row r="1256" s="16" customFormat="1">
      <c r="A1256" s="16"/>
      <c r="B1256" s="274"/>
      <c r="C1256" s="275"/>
      <c r="D1256" s="242" t="s">
        <v>201</v>
      </c>
      <c r="E1256" s="276" t="s">
        <v>1</v>
      </c>
      <c r="F1256" s="277" t="s">
        <v>1408</v>
      </c>
      <c r="G1256" s="275"/>
      <c r="H1256" s="276" t="s">
        <v>1</v>
      </c>
      <c r="I1256" s="278"/>
      <c r="J1256" s="275"/>
      <c r="K1256" s="275"/>
      <c r="L1256" s="279"/>
      <c r="M1256" s="280"/>
      <c r="N1256" s="281"/>
      <c r="O1256" s="281"/>
      <c r="P1256" s="281"/>
      <c r="Q1256" s="281"/>
      <c r="R1256" s="281"/>
      <c r="S1256" s="281"/>
      <c r="T1256" s="282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T1256" s="283" t="s">
        <v>201</v>
      </c>
      <c r="AU1256" s="283" t="s">
        <v>85</v>
      </c>
      <c r="AV1256" s="16" t="s">
        <v>83</v>
      </c>
      <c r="AW1256" s="16" t="s">
        <v>32</v>
      </c>
      <c r="AX1256" s="16" t="s">
        <v>75</v>
      </c>
      <c r="AY1256" s="283" t="s">
        <v>192</v>
      </c>
    </row>
    <row r="1257" s="16" customFormat="1">
      <c r="A1257" s="16"/>
      <c r="B1257" s="274"/>
      <c r="C1257" s="275"/>
      <c r="D1257" s="242" t="s">
        <v>201</v>
      </c>
      <c r="E1257" s="276" t="s">
        <v>1</v>
      </c>
      <c r="F1257" s="277" t="s">
        <v>1409</v>
      </c>
      <c r="G1257" s="275"/>
      <c r="H1257" s="276" t="s">
        <v>1</v>
      </c>
      <c r="I1257" s="278"/>
      <c r="J1257" s="275"/>
      <c r="K1257" s="275"/>
      <c r="L1257" s="279"/>
      <c r="M1257" s="280"/>
      <c r="N1257" s="281"/>
      <c r="O1257" s="281"/>
      <c r="P1257" s="281"/>
      <c r="Q1257" s="281"/>
      <c r="R1257" s="281"/>
      <c r="S1257" s="281"/>
      <c r="T1257" s="282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T1257" s="283" t="s">
        <v>201</v>
      </c>
      <c r="AU1257" s="283" t="s">
        <v>85</v>
      </c>
      <c r="AV1257" s="16" t="s">
        <v>83</v>
      </c>
      <c r="AW1257" s="16" t="s">
        <v>32</v>
      </c>
      <c r="AX1257" s="16" t="s">
        <v>75</v>
      </c>
      <c r="AY1257" s="283" t="s">
        <v>192</v>
      </c>
    </row>
    <row r="1258" s="13" customFormat="1">
      <c r="A1258" s="13"/>
      <c r="B1258" s="240"/>
      <c r="C1258" s="241"/>
      <c r="D1258" s="242" t="s">
        <v>201</v>
      </c>
      <c r="E1258" s="243" t="s">
        <v>1</v>
      </c>
      <c r="F1258" s="244" t="s">
        <v>1410</v>
      </c>
      <c r="G1258" s="241"/>
      <c r="H1258" s="245">
        <v>23.552</v>
      </c>
      <c r="I1258" s="246"/>
      <c r="J1258" s="241"/>
      <c r="K1258" s="241"/>
      <c r="L1258" s="247"/>
      <c r="M1258" s="248"/>
      <c r="N1258" s="249"/>
      <c r="O1258" s="249"/>
      <c r="P1258" s="249"/>
      <c r="Q1258" s="249"/>
      <c r="R1258" s="249"/>
      <c r="S1258" s="249"/>
      <c r="T1258" s="25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1" t="s">
        <v>201</v>
      </c>
      <c r="AU1258" s="251" t="s">
        <v>85</v>
      </c>
      <c r="AV1258" s="13" t="s">
        <v>85</v>
      </c>
      <c r="AW1258" s="13" t="s">
        <v>32</v>
      </c>
      <c r="AX1258" s="13" t="s">
        <v>75</v>
      </c>
      <c r="AY1258" s="251" t="s">
        <v>192</v>
      </c>
    </row>
    <row r="1259" s="13" customFormat="1">
      <c r="A1259" s="13"/>
      <c r="B1259" s="240"/>
      <c r="C1259" s="241"/>
      <c r="D1259" s="242" t="s">
        <v>201</v>
      </c>
      <c r="E1259" s="243" t="s">
        <v>1</v>
      </c>
      <c r="F1259" s="244" t="s">
        <v>1411</v>
      </c>
      <c r="G1259" s="241"/>
      <c r="H1259" s="245">
        <v>7.0679999999999996</v>
      </c>
      <c r="I1259" s="246"/>
      <c r="J1259" s="241"/>
      <c r="K1259" s="241"/>
      <c r="L1259" s="247"/>
      <c r="M1259" s="248"/>
      <c r="N1259" s="249"/>
      <c r="O1259" s="249"/>
      <c r="P1259" s="249"/>
      <c r="Q1259" s="249"/>
      <c r="R1259" s="249"/>
      <c r="S1259" s="249"/>
      <c r="T1259" s="250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1" t="s">
        <v>201</v>
      </c>
      <c r="AU1259" s="251" t="s">
        <v>85</v>
      </c>
      <c r="AV1259" s="13" t="s">
        <v>85</v>
      </c>
      <c r="AW1259" s="13" t="s">
        <v>32</v>
      </c>
      <c r="AX1259" s="13" t="s">
        <v>75</v>
      </c>
      <c r="AY1259" s="251" t="s">
        <v>192</v>
      </c>
    </row>
    <row r="1260" s="14" customFormat="1">
      <c r="A1260" s="14"/>
      <c r="B1260" s="252"/>
      <c r="C1260" s="253"/>
      <c r="D1260" s="242" t="s">
        <v>201</v>
      </c>
      <c r="E1260" s="254" t="s">
        <v>1</v>
      </c>
      <c r="F1260" s="255" t="s">
        <v>204</v>
      </c>
      <c r="G1260" s="253"/>
      <c r="H1260" s="256">
        <v>30.620000000000001</v>
      </c>
      <c r="I1260" s="257"/>
      <c r="J1260" s="253"/>
      <c r="K1260" s="253"/>
      <c r="L1260" s="258"/>
      <c r="M1260" s="259"/>
      <c r="N1260" s="260"/>
      <c r="O1260" s="260"/>
      <c r="P1260" s="260"/>
      <c r="Q1260" s="260"/>
      <c r="R1260" s="260"/>
      <c r="S1260" s="260"/>
      <c r="T1260" s="261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2" t="s">
        <v>201</v>
      </c>
      <c r="AU1260" s="262" t="s">
        <v>85</v>
      </c>
      <c r="AV1260" s="14" t="s">
        <v>199</v>
      </c>
      <c r="AW1260" s="14" t="s">
        <v>32</v>
      </c>
      <c r="AX1260" s="14" t="s">
        <v>75</v>
      </c>
      <c r="AY1260" s="262" t="s">
        <v>192</v>
      </c>
    </row>
    <row r="1261" s="13" customFormat="1">
      <c r="A1261" s="13"/>
      <c r="B1261" s="240"/>
      <c r="C1261" s="241"/>
      <c r="D1261" s="242" t="s">
        <v>201</v>
      </c>
      <c r="E1261" s="243" t="s">
        <v>1</v>
      </c>
      <c r="F1261" s="244" t="s">
        <v>1416</v>
      </c>
      <c r="G1261" s="241"/>
      <c r="H1261" s="245">
        <v>36.744</v>
      </c>
      <c r="I1261" s="246"/>
      <c r="J1261" s="241"/>
      <c r="K1261" s="241"/>
      <c r="L1261" s="247"/>
      <c r="M1261" s="248"/>
      <c r="N1261" s="249"/>
      <c r="O1261" s="249"/>
      <c r="P1261" s="249"/>
      <c r="Q1261" s="249"/>
      <c r="R1261" s="249"/>
      <c r="S1261" s="249"/>
      <c r="T1261" s="250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1" t="s">
        <v>201</v>
      </c>
      <c r="AU1261" s="251" t="s">
        <v>85</v>
      </c>
      <c r="AV1261" s="13" t="s">
        <v>85</v>
      </c>
      <c r="AW1261" s="13" t="s">
        <v>32</v>
      </c>
      <c r="AX1261" s="13" t="s">
        <v>83</v>
      </c>
      <c r="AY1261" s="251" t="s">
        <v>192</v>
      </c>
    </row>
    <row r="1262" s="2" customFormat="1" ht="24.15" customHeight="1">
      <c r="A1262" s="39"/>
      <c r="B1262" s="40"/>
      <c r="C1262" s="227" t="s">
        <v>1417</v>
      </c>
      <c r="D1262" s="227" t="s">
        <v>194</v>
      </c>
      <c r="E1262" s="228" t="s">
        <v>1418</v>
      </c>
      <c r="F1262" s="229" t="s">
        <v>1419</v>
      </c>
      <c r="G1262" s="230" t="s">
        <v>197</v>
      </c>
      <c r="H1262" s="231">
        <v>269.06</v>
      </c>
      <c r="I1262" s="232"/>
      <c r="J1262" s="233">
        <f>ROUND(I1262*H1262,2)</f>
        <v>0</v>
      </c>
      <c r="K1262" s="229" t="s">
        <v>198</v>
      </c>
      <c r="L1262" s="45"/>
      <c r="M1262" s="234" t="s">
        <v>1</v>
      </c>
      <c r="N1262" s="235" t="s">
        <v>40</v>
      </c>
      <c r="O1262" s="92"/>
      <c r="P1262" s="236">
        <f>O1262*H1262</f>
        <v>0</v>
      </c>
      <c r="Q1262" s="236">
        <v>0</v>
      </c>
      <c r="R1262" s="236">
        <f>Q1262*H1262</f>
        <v>0</v>
      </c>
      <c r="S1262" s="236">
        <v>0</v>
      </c>
      <c r="T1262" s="237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38" t="s">
        <v>297</v>
      </c>
      <c r="AT1262" s="238" t="s">
        <v>194</v>
      </c>
      <c r="AU1262" s="238" t="s">
        <v>85</v>
      </c>
      <c r="AY1262" s="18" t="s">
        <v>192</v>
      </c>
      <c r="BE1262" s="239">
        <f>IF(N1262="základní",J1262,0)</f>
        <v>0</v>
      </c>
      <c r="BF1262" s="239">
        <f>IF(N1262="snížená",J1262,0)</f>
        <v>0</v>
      </c>
      <c r="BG1262" s="239">
        <f>IF(N1262="zákl. přenesená",J1262,0)</f>
        <v>0</v>
      </c>
      <c r="BH1262" s="239">
        <f>IF(N1262="sníž. přenesená",J1262,0)</f>
        <v>0</v>
      </c>
      <c r="BI1262" s="239">
        <f>IF(N1262="nulová",J1262,0)</f>
        <v>0</v>
      </c>
      <c r="BJ1262" s="18" t="s">
        <v>83</v>
      </c>
      <c r="BK1262" s="239">
        <f>ROUND(I1262*H1262,2)</f>
        <v>0</v>
      </c>
      <c r="BL1262" s="18" t="s">
        <v>297</v>
      </c>
      <c r="BM1262" s="238" t="s">
        <v>1420</v>
      </c>
    </row>
    <row r="1263" s="16" customFormat="1">
      <c r="A1263" s="16"/>
      <c r="B1263" s="274"/>
      <c r="C1263" s="275"/>
      <c r="D1263" s="242" t="s">
        <v>201</v>
      </c>
      <c r="E1263" s="276" t="s">
        <v>1</v>
      </c>
      <c r="F1263" s="277" t="s">
        <v>1044</v>
      </c>
      <c r="G1263" s="275"/>
      <c r="H1263" s="276" t="s">
        <v>1</v>
      </c>
      <c r="I1263" s="278"/>
      <c r="J1263" s="275"/>
      <c r="K1263" s="275"/>
      <c r="L1263" s="279"/>
      <c r="M1263" s="280"/>
      <c r="N1263" s="281"/>
      <c r="O1263" s="281"/>
      <c r="P1263" s="281"/>
      <c r="Q1263" s="281"/>
      <c r="R1263" s="281"/>
      <c r="S1263" s="281"/>
      <c r="T1263" s="282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83" t="s">
        <v>201</v>
      </c>
      <c r="AU1263" s="283" t="s">
        <v>85</v>
      </c>
      <c r="AV1263" s="16" t="s">
        <v>83</v>
      </c>
      <c r="AW1263" s="16" t="s">
        <v>32</v>
      </c>
      <c r="AX1263" s="16" t="s">
        <v>75</v>
      </c>
      <c r="AY1263" s="283" t="s">
        <v>192</v>
      </c>
    </row>
    <row r="1264" s="13" customFormat="1">
      <c r="A1264" s="13"/>
      <c r="B1264" s="240"/>
      <c r="C1264" s="241"/>
      <c r="D1264" s="242" t="s">
        <v>201</v>
      </c>
      <c r="E1264" s="243" t="s">
        <v>1</v>
      </c>
      <c r="F1264" s="244" t="s">
        <v>1421</v>
      </c>
      <c r="G1264" s="241"/>
      <c r="H1264" s="245">
        <v>269.06</v>
      </c>
      <c r="I1264" s="246"/>
      <c r="J1264" s="241"/>
      <c r="K1264" s="241"/>
      <c r="L1264" s="247"/>
      <c r="M1264" s="248"/>
      <c r="N1264" s="249"/>
      <c r="O1264" s="249"/>
      <c r="P1264" s="249"/>
      <c r="Q1264" s="249"/>
      <c r="R1264" s="249"/>
      <c r="S1264" s="249"/>
      <c r="T1264" s="25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1" t="s">
        <v>201</v>
      </c>
      <c r="AU1264" s="251" t="s">
        <v>85</v>
      </c>
      <c r="AV1264" s="13" t="s">
        <v>85</v>
      </c>
      <c r="AW1264" s="13" t="s">
        <v>32</v>
      </c>
      <c r="AX1264" s="13" t="s">
        <v>75</v>
      </c>
      <c r="AY1264" s="251" t="s">
        <v>192</v>
      </c>
    </row>
    <row r="1265" s="14" customFormat="1">
      <c r="A1265" s="14"/>
      <c r="B1265" s="252"/>
      <c r="C1265" s="253"/>
      <c r="D1265" s="242" t="s">
        <v>201</v>
      </c>
      <c r="E1265" s="254" t="s">
        <v>1</v>
      </c>
      <c r="F1265" s="255" t="s">
        <v>204</v>
      </c>
      <c r="G1265" s="253"/>
      <c r="H1265" s="256">
        <v>269.06</v>
      </c>
      <c r="I1265" s="257"/>
      <c r="J1265" s="253"/>
      <c r="K1265" s="253"/>
      <c r="L1265" s="258"/>
      <c r="M1265" s="259"/>
      <c r="N1265" s="260"/>
      <c r="O1265" s="260"/>
      <c r="P1265" s="260"/>
      <c r="Q1265" s="260"/>
      <c r="R1265" s="260"/>
      <c r="S1265" s="260"/>
      <c r="T1265" s="261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2" t="s">
        <v>201</v>
      </c>
      <c r="AU1265" s="262" t="s">
        <v>85</v>
      </c>
      <c r="AV1265" s="14" t="s">
        <v>199</v>
      </c>
      <c r="AW1265" s="14" t="s">
        <v>32</v>
      </c>
      <c r="AX1265" s="14" t="s">
        <v>83</v>
      </c>
      <c r="AY1265" s="262" t="s">
        <v>192</v>
      </c>
    </row>
    <row r="1266" s="2" customFormat="1" ht="24.15" customHeight="1">
      <c r="A1266" s="39"/>
      <c r="B1266" s="40"/>
      <c r="C1266" s="284" t="s">
        <v>1422</v>
      </c>
      <c r="D1266" s="284" t="s">
        <v>311</v>
      </c>
      <c r="E1266" s="285" t="s">
        <v>1423</v>
      </c>
      <c r="F1266" s="286" t="s">
        <v>1424</v>
      </c>
      <c r="G1266" s="287" t="s">
        <v>197</v>
      </c>
      <c r="H1266" s="288">
        <v>578.47900000000004</v>
      </c>
      <c r="I1266" s="289"/>
      <c r="J1266" s="290">
        <f>ROUND(I1266*H1266,2)</f>
        <v>0</v>
      </c>
      <c r="K1266" s="286" t="s">
        <v>198</v>
      </c>
      <c r="L1266" s="291"/>
      <c r="M1266" s="292" t="s">
        <v>1</v>
      </c>
      <c r="N1266" s="293" t="s">
        <v>40</v>
      </c>
      <c r="O1266" s="92"/>
      <c r="P1266" s="236">
        <f>O1266*H1266</f>
        <v>0</v>
      </c>
      <c r="Q1266" s="236">
        <v>0.0028</v>
      </c>
      <c r="R1266" s="236">
        <f>Q1266*H1266</f>
        <v>1.6197412</v>
      </c>
      <c r="S1266" s="236">
        <v>0</v>
      </c>
      <c r="T1266" s="237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38" t="s">
        <v>394</v>
      </c>
      <c r="AT1266" s="238" t="s">
        <v>311</v>
      </c>
      <c r="AU1266" s="238" t="s">
        <v>85</v>
      </c>
      <c r="AY1266" s="18" t="s">
        <v>192</v>
      </c>
      <c r="BE1266" s="239">
        <f>IF(N1266="základní",J1266,0)</f>
        <v>0</v>
      </c>
      <c r="BF1266" s="239">
        <f>IF(N1266="snížená",J1266,0)</f>
        <v>0</v>
      </c>
      <c r="BG1266" s="239">
        <f>IF(N1266="zákl. přenesená",J1266,0)</f>
        <v>0</v>
      </c>
      <c r="BH1266" s="239">
        <f>IF(N1266="sníž. přenesená",J1266,0)</f>
        <v>0</v>
      </c>
      <c r="BI1266" s="239">
        <f>IF(N1266="nulová",J1266,0)</f>
        <v>0</v>
      </c>
      <c r="BJ1266" s="18" t="s">
        <v>83</v>
      </c>
      <c r="BK1266" s="239">
        <f>ROUND(I1266*H1266,2)</f>
        <v>0</v>
      </c>
      <c r="BL1266" s="18" t="s">
        <v>297</v>
      </c>
      <c r="BM1266" s="238" t="s">
        <v>1425</v>
      </c>
    </row>
    <row r="1267" s="13" customFormat="1">
      <c r="A1267" s="13"/>
      <c r="B1267" s="240"/>
      <c r="C1267" s="241"/>
      <c r="D1267" s="242" t="s">
        <v>201</v>
      </c>
      <c r="E1267" s="243" t="s">
        <v>1</v>
      </c>
      <c r="F1267" s="244" t="s">
        <v>1426</v>
      </c>
      <c r="G1267" s="241"/>
      <c r="H1267" s="245">
        <v>578.47900000000004</v>
      </c>
      <c r="I1267" s="246"/>
      <c r="J1267" s="241"/>
      <c r="K1267" s="241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1" t="s">
        <v>201</v>
      </c>
      <c r="AU1267" s="251" t="s">
        <v>85</v>
      </c>
      <c r="AV1267" s="13" t="s">
        <v>85</v>
      </c>
      <c r="AW1267" s="13" t="s">
        <v>32</v>
      </c>
      <c r="AX1267" s="13" t="s">
        <v>75</v>
      </c>
      <c r="AY1267" s="251" t="s">
        <v>192</v>
      </c>
    </row>
    <row r="1268" s="14" customFormat="1">
      <c r="A1268" s="14"/>
      <c r="B1268" s="252"/>
      <c r="C1268" s="253"/>
      <c r="D1268" s="242" t="s">
        <v>201</v>
      </c>
      <c r="E1268" s="254" t="s">
        <v>1</v>
      </c>
      <c r="F1268" s="255" t="s">
        <v>204</v>
      </c>
      <c r="G1268" s="253"/>
      <c r="H1268" s="256">
        <v>578.47900000000004</v>
      </c>
      <c r="I1268" s="257"/>
      <c r="J1268" s="253"/>
      <c r="K1268" s="253"/>
      <c r="L1268" s="258"/>
      <c r="M1268" s="259"/>
      <c r="N1268" s="260"/>
      <c r="O1268" s="260"/>
      <c r="P1268" s="260"/>
      <c r="Q1268" s="260"/>
      <c r="R1268" s="260"/>
      <c r="S1268" s="260"/>
      <c r="T1268" s="261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2" t="s">
        <v>201</v>
      </c>
      <c r="AU1268" s="262" t="s">
        <v>85</v>
      </c>
      <c r="AV1268" s="14" t="s">
        <v>199</v>
      </c>
      <c r="AW1268" s="14" t="s">
        <v>32</v>
      </c>
      <c r="AX1268" s="14" t="s">
        <v>83</v>
      </c>
      <c r="AY1268" s="262" t="s">
        <v>192</v>
      </c>
    </row>
    <row r="1269" s="2" customFormat="1" ht="24.15" customHeight="1">
      <c r="A1269" s="39"/>
      <c r="B1269" s="40"/>
      <c r="C1269" s="227" t="s">
        <v>1427</v>
      </c>
      <c r="D1269" s="227" t="s">
        <v>194</v>
      </c>
      <c r="E1269" s="228" t="s">
        <v>1428</v>
      </c>
      <c r="F1269" s="229" t="s">
        <v>1429</v>
      </c>
      <c r="G1269" s="230" t="s">
        <v>197</v>
      </c>
      <c r="H1269" s="231">
        <v>60.115000000000002</v>
      </c>
      <c r="I1269" s="232"/>
      <c r="J1269" s="233">
        <f>ROUND(I1269*H1269,2)</f>
        <v>0</v>
      </c>
      <c r="K1269" s="229" t="s">
        <v>198</v>
      </c>
      <c r="L1269" s="45"/>
      <c r="M1269" s="234" t="s">
        <v>1</v>
      </c>
      <c r="N1269" s="235" t="s">
        <v>40</v>
      </c>
      <c r="O1269" s="92"/>
      <c r="P1269" s="236">
        <f>O1269*H1269</f>
        <v>0</v>
      </c>
      <c r="Q1269" s="236">
        <v>0.0060000000000000001</v>
      </c>
      <c r="R1269" s="236">
        <f>Q1269*H1269</f>
        <v>0.36069000000000001</v>
      </c>
      <c r="S1269" s="236">
        <v>0</v>
      </c>
      <c r="T1269" s="237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8" t="s">
        <v>297</v>
      </c>
      <c r="AT1269" s="238" t="s">
        <v>194</v>
      </c>
      <c r="AU1269" s="238" t="s">
        <v>85</v>
      </c>
      <c r="AY1269" s="18" t="s">
        <v>192</v>
      </c>
      <c r="BE1269" s="239">
        <f>IF(N1269="základní",J1269,0)</f>
        <v>0</v>
      </c>
      <c r="BF1269" s="239">
        <f>IF(N1269="snížená",J1269,0)</f>
        <v>0</v>
      </c>
      <c r="BG1269" s="239">
        <f>IF(N1269="zákl. přenesená",J1269,0)</f>
        <v>0</v>
      </c>
      <c r="BH1269" s="239">
        <f>IF(N1269="sníž. přenesená",J1269,0)</f>
        <v>0</v>
      </c>
      <c r="BI1269" s="239">
        <f>IF(N1269="nulová",J1269,0)</f>
        <v>0</v>
      </c>
      <c r="BJ1269" s="18" t="s">
        <v>83</v>
      </c>
      <c r="BK1269" s="239">
        <f>ROUND(I1269*H1269,2)</f>
        <v>0</v>
      </c>
      <c r="BL1269" s="18" t="s">
        <v>297</v>
      </c>
      <c r="BM1269" s="238" t="s">
        <v>1430</v>
      </c>
    </row>
    <row r="1270" s="16" customFormat="1">
      <c r="A1270" s="16"/>
      <c r="B1270" s="274"/>
      <c r="C1270" s="275"/>
      <c r="D1270" s="242" t="s">
        <v>201</v>
      </c>
      <c r="E1270" s="276" t="s">
        <v>1</v>
      </c>
      <c r="F1270" s="277" t="s">
        <v>1258</v>
      </c>
      <c r="G1270" s="275"/>
      <c r="H1270" s="276" t="s">
        <v>1</v>
      </c>
      <c r="I1270" s="278"/>
      <c r="J1270" s="275"/>
      <c r="K1270" s="275"/>
      <c r="L1270" s="279"/>
      <c r="M1270" s="280"/>
      <c r="N1270" s="281"/>
      <c r="O1270" s="281"/>
      <c r="P1270" s="281"/>
      <c r="Q1270" s="281"/>
      <c r="R1270" s="281"/>
      <c r="S1270" s="281"/>
      <c r="T1270" s="282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T1270" s="283" t="s">
        <v>201</v>
      </c>
      <c r="AU1270" s="283" t="s">
        <v>85</v>
      </c>
      <c r="AV1270" s="16" t="s">
        <v>83</v>
      </c>
      <c r="AW1270" s="16" t="s">
        <v>32</v>
      </c>
      <c r="AX1270" s="16" t="s">
        <v>75</v>
      </c>
      <c r="AY1270" s="283" t="s">
        <v>192</v>
      </c>
    </row>
    <row r="1271" s="13" customFormat="1">
      <c r="A1271" s="13"/>
      <c r="B1271" s="240"/>
      <c r="C1271" s="241"/>
      <c r="D1271" s="242" t="s">
        <v>201</v>
      </c>
      <c r="E1271" s="243" t="s">
        <v>1</v>
      </c>
      <c r="F1271" s="244" t="s">
        <v>1431</v>
      </c>
      <c r="G1271" s="241"/>
      <c r="H1271" s="245">
        <v>31.183</v>
      </c>
      <c r="I1271" s="246"/>
      <c r="J1271" s="241"/>
      <c r="K1271" s="241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1" t="s">
        <v>201</v>
      </c>
      <c r="AU1271" s="251" t="s">
        <v>85</v>
      </c>
      <c r="AV1271" s="13" t="s">
        <v>85</v>
      </c>
      <c r="AW1271" s="13" t="s">
        <v>32</v>
      </c>
      <c r="AX1271" s="13" t="s">
        <v>75</v>
      </c>
      <c r="AY1271" s="251" t="s">
        <v>192</v>
      </c>
    </row>
    <row r="1272" s="13" customFormat="1">
      <c r="A1272" s="13"/>
      <c r="B1272" s="240"/>
      <c r="C1272" s="241"/>
      <c r="D1272" s="242" t="s">
        <v>201</v>
      </c>
      <c r="E1272" s="243" t="s">
        <v>1</v>
      </c>
      <c r="F1272" s="244" t="s">
        <v>1432</v>
      </c>
      <c r="G1272" s="241"/>
      <c r="H1272" s="245">
        <v>8.8940000000000001</v>
      </c>
      <c r="I1272" s="246"/>
      <c r="J1272" s="241"/>
      <c r="K1272" s="241"/>
      <c r="L1272" s="247"/>
      <c r="M1272" s="248"/>
      <c r="N1272" s="249"/>
      <c r="O1272" s="249"/>
      <c r="P1272" s="249"/>
      <c r="Q1272" s="249"/>
      <c r="R1272" s="249"/>
      <c r="S1272" s="249"/>
      <c r="T1272" s="25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1" t="s">
        <v>201</v>
      </c>
      <c r="AU1272" s="251" t="s">
        <v>85</v>
      </c>
      <c r="AV1272" s="13" t="s">
        <v>85</v>
      </c>
      <c r="AW1272" s="13" t="s">
        <v>32</v>
      </c>
      <c r="AX1272" s="13" t="s">
        <v>75</v>
      </c>
      <c r="AY1272" s="251" t="s">
        <v>192</v>
      </c>
    </row>
    <row r="1273" s="15" customFormat="1">
      <c r="A1273" s="15"/>
      <c r="B1273" s="263"/>
      <c r="C1273" s="264"/>
      <c r="D1273" s="242" t="s">
        <v>201</v>
      </c>
      <c r="E1273" s="265" t="s">
        <v>1</v>
      </c>
      <c r="F1273" s="266" t="s">
        <v>211</v>
      </c>
      <c r="G1273" s="264"/>
      <c r="H1273" s="267">
        <v>40.076999999999998</v>
      </c>
      <c r="I1273" s="268"/>
      <c r="J1273" s="264"/>
      <c r="K1273" s="264"/>
      <c r="L1273" s="269"/>
      <c r="M1273" s="270"/>
      <c r="N1273" s="271"/>
      <c r="O1273" s="271"/>
      <c r="P1273" s="271"/>
      <c r="Q1273" s="271"/>
      <c r="R1273" s="271"/>
      <c r="S1273" s="271"/>
      <c r="T1273" s="272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73" t="s">
        <v>201</v>
      </c>
      <c r="AU1273" s="273" t="s">
        <v>85</v>
      </c>
      <c r="AV1273" s="15" t="s">
        <v>212</v>
      </c>
      <c r="AW1273" s="15" t="s">
        <v>32</v>
      </c>
      <c r="AX1273" s="15" t="s">
        <v>75</v>
      </c>
      <c r="AY1273" s="273" t="s">
        <v>192</v>
      </c>
    </row>
    <row r="1274" s="13" customFormat="1">
      <c r="A1274" s="13"/>
      <c r="B1274" s="240"/>
      <c r="C1274" s="241"/>
      <c r="D1274" s="242" t="s">
        <v>201</v>
      </c>
      <c r="E1274" s="243" t="s">
        <v>1</v>
      </c>
      <c r="F1274" s="244" t="s">
        <v>1433</v>
      </c>
      <c r="G1274" s="241"/>
      <c r="H1274" s="245">
        <v>15.590999999999999</v>
      </c>
      <c r="I1274" s="246"/>
      <c r="J1274" s="241"/>
      <c r="K1274" s="241"/>
      <c r="L1274" s="247"/>
      <c r="M1274" s="248"/>
      <c r="N1274" s="249"/>
      <c r="O1274" s="249"/>
      <c r="P1274" s="249"/>
      <c r="Q1274" s="249"/>
      <c r="R1274" s="249"/>
      <c r="S1274" s="249"/>
      <c r="T1274" s="250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1" t="s">
        <v>201</v>
      </c>
      <c r="AU1274" s="251" t="s">
        <v>85</v>
      </c>
      <c r="AV1274" s="13" t="s">
        <v>85</v>
      </c>
      <c r="AW1274" s="13" t="s">
        <v>32</v>
      </c>
      <c r="AX1274" s="13" t="s">
        <v>75</v>
      </c>
      <c r="AY1274" s="251" t="s">
        <v>192</v>
      </c>
    </row>
    <row r="1275" s="13" customFormat="1">
      <c r="A1275" s="13"/>
      <c r="B1275" s="240"/>
      <c r="C1275" s="241"/>
      <c r="D1275" s="242" t="s">
        <v>201</v>
      </c>
      <c r="E1275" s="243" t="s">
        <v>1</v>
      </c>
      <c r="F1275" s="244" t="s">
        <v>1434</v>
      </c>
      <c r="G1275" s="241"/>
      <c r="H1275" s="245">
        <v>4.4470000000000001</v>
      </c>
      <c r="I1275" s="246"/>
      <c r="J1275" s="241"/>
      <c r="K1275" s="241"/>
      <c r="L1275" s="247"/>
      <c r="M1275" s="248"/>
      <c r="N1275" s="249"/>
      <c r="O1275" s="249"/>
      <c r="P1275" s="249"/>
      <c r="Q1275" s="249"/>
      <c r="R1275" s="249"/>
      <c r="S1275" s="249"/>
      <c r="T1275" s="25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1" t="s">
        <v>201</v>
      </c>
      <c r="AU1275" s="251" t="s">
        <v>85</v>
      </c>
      <c r="AV1275" s="13" t="s">
        <v>85</v>
      </c>
      <c r="AW1275" s="13" t="s">
        <v>32</v>
      </c>
      <c r="AX1275" s="13" t="s">
        <v>75</v>
      </c>
      <c r="AY1275" s="251" t="s">
        <v>192</v>
      </c>
    </row>
    <row r="1276" s="15" customFormat="1">
      <c r="A1276" s="15"/>
      <c r="B1276" s="263"/>
      <c r="C1276" s="264"/>
      <c r="D1276" s="242" t="s">
        <v>201</v>
      </c>
      <c r="E1276" s="265" t="s">
        <v>1</v>
      </c>
      <c r="F1276" s="266" t="s">
        <v>211</v>
      </c>
      <c r="G1276" s="264"/>
      <c r="H1276" s="267">
        <v>20.038</v>
      </c>
      <c r="I1276" s="268"/>
      <c r="J1276" s="264"/>
      <c r="K1276" s="264"/>
      <c r="L1276" s="269"/>
      <c r="M1276" s="270"/>
      <c r="N1276" s="271"/>
      <c r="O1276" s="271"/>
      <c r="P1276" s="271"/>
      <c r="Q1276" s="271"/>
      <c r="R1276" s="271"/>
      <c r="S1276" s="271"/>
      <c r="T1276" s="272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3" t="s">
        <v>201</v>
      </c>
      <c r="AU1276" s="273" t="s">
        <v>85</v>
      </c>
      <c r="AV1276" s="15" t="s">
        <v>212</v>
      </c>
      <c r="AW1276" s="15" t="s">
        <v>32</v>
      </c>
      <c r="AX1276" s="15" t="s">
        <v>75</v>
      </c>
      <c r="AY1276" s="273" t="s">
        <v>192</v>
      </c>
    </row>
    <row r="1277" s="14" customFormat="1">
      <c r="A1277" s="14"/>
      <c r="B1277" s="252"/>
      <c r="C1277" s="253"/>
      <c r="D1277" s="242" t="s">
        <v>201</v>
      </c>
      <c r="E1277" s="254" t="s">
        <v>1</v>
      </c>
      <c r="F1277" s="255" t="s">
        <v>204</v>
      </c>
      <c r="G1277" s="253"/>
      <c r="H1277" s="256">
        <v>60.115000000000002</v>
      </c>
      <c r="I1277" s="257"/>
      <c r="J1277" s="253"/>
      <c r="K1277" s="253"/>
      <c r="L1277" s="258"/>
      <c r="M1277" s="259"/>
      <c r="N1277" s="260"/>
      <c r="O1277" s="260"/>
      <c r="P1277" s="260"/>
      <c r="Q1277" s="260"/>
      <c r="R1277" s="260"/>
      <c r="S1277" s="260"/>
      <c r="T1277" s="261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2" t="s">
        <v>201</v>
      </c>
      <c r="AU1277" s="262" t="s">
        <v>85</v>
      </c>
      <c r="AV1277" s="14" t="s">
        <v>199</v>
      </c>
      <c r="AW1277" s="14" t="s">
        <v>32</v>
      </c>
      <c r="AX1277" s="14" t="s">
        <v>83</v>
      </c>
      <c r="AY1277" s="262" t="s">
        <v>192</v>
      </c>
    </row>
    <row r="1278" s="2" customFormat="1" ht="24.15" customHeight="1">
      <c r="A1278" s="39"/>
      <c r="B1278" s="40"/>
      <c r="C1278" s="284" t="s">
        <v>1435</v>
      </c>
      <c r="D1278" s="284" t="s">
        <v>311</v>
      </c>
      <c r="E1278" s="285" t="s">
        <v>1436</v>
      </c>
      <c r="F1278" s="286" t="s">
        <v>1437</v>
      </c>
      <c r="G1278" s="287" t="s">
        <v>207</v>
      </c>
      <c r="H1278" s="288">
        <v>5.069</v>
      </c>
      <c r="I1278" s="289"/>
      <c r="J1278" s="290">
        <f>ROUND(I1278*H1278,2)</f>
        <v>0</v>
      </c>
      <c r="K1278" s="286" t="s">
        <v>198</v>
      </c>
      <c r="L1278" s="291"/>
      <c r="M1278" s="292" t="s">
        <v>1</v>
      </c>
      <c r="N1278" s="293" t="s">
        <v>40</v>
      </c>
      <c r="O1278" s="92"/>
      <c r="P1278" s="236">
        <f>O1278*H1278</f>
        <v>0</v>
      </c>
      <c r="Q1278" s="236">
        <v>0.029999999999999999</v>
      </c>
      <c r="R1278" s="236">
        <f>Q1278*H1278</f>
        <v>0.15206999999999998</v>
      </c>
      <c r="S1278" s="236">
        <v>0</v>
      </c>
      <c r="T1278" s="237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38" t="s">
        <v>394</v>
      </c>
      <c r="AT1278" s="238" t="s">
        <v>311</v>
      </c>
      <c r="AU1278" s="238" t="s">
        <v>85</v>
      </c>
      <c r="AY1278" s="18" t="s">
        <v>192</v>
      </c>
      <c r="BE1278" s="239">
        <f>IF(N1278="základní",J1278,0)</f>
        <v>0</v>
      </c>
      <c r="BF1278" s="239">
        <f>IF(N1278="snížená",J1278,0)</f>
        <v>0</v>
      </c>
      <c r="BG1278" s="239">
        <f>IF(N1278="zákl. přenesená",J1278,0)</f>
        <v>0</v>
      </c>
      <c r="BH1278" s="239">
        <f>IF(N1278="sníž. přenesená",J1278,0)</f>
        <v>0</v>
      </c>
      <c r="BI1278" s="239">
        <f>IF(N1278="nulová",J1278,0)</f>
        <v>0</v>
      </c>
      <c r="BJ1278" s="18" t="s">
        <v>83</v>
      </c>
      <c r="BK1278" s="239">
        <f>ROUND(I1278*H1278,2)</f>
        <v>0</v>
      </c>
      <c r="BL1278" s="18" t="s">
        <v>297</v>
      </c>
      <c r="BM1278" s="238" t="s">
        <v>1438</v>
      </c>
    </row>
    <row r="1279" s="16" customFormat="1">
      <c r="A1279" s="16"/>
      <c r="B1279" s="274"/>
      <c r="C1279" s="275"/>
      <c r="D1279" s="242" t="s">
        <v>201</v>
      </c>
      <c r="E1279" s="276" t="s">
        <v>1</v>
      </c>
      <c r="F1279" s="277" t="s">
        <v>1258</v>
      </c>
      <c r="G1279" s="275"/>
      <c r="H1279" s="276" t="s">
        <v>1</v>
      </c>
      <c r="I1279" s="278"/>
      <c r="J1279" s="275"/>
      <c r="K1279" s="275"/>
      <c r="L1279" s="279"/>
      <c r="M1279" s="280"/>
      <c r="N1279" s="281"/>
      <c r="O1279" s="281"/>
      <c r="P1279" s="281"/>
      <c r="Q1279" s="281"/>
      <c r="R1279" s="281"/>
      <c r="S1279" s="281"/>
      <c r="T1279" s="282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T1279" s="283" t="s">
        <v>201</v>
      </c>
      <c r="AU1279" s="283" t="s">
        <v>85</v>
      </c>
      <c r="AV1279" s="16" t="s">
        <v>83</v>
      </c>
      <c r="AW1279" s="16" t="s">
        <v>32</v>
      </c>
      <c r="AX1279" s="16" t="s">
        <v>75</v>
      </c>
      <c r="AY1279" s="283" t="s">
        <v>192</v>
      </c>
    </row>
    <row r="1280" s="13" customFormat="1">
      <c r="A1280" s="13"/>
      <c r="B1280" s="240"/>
      <c r="C1280" s="241"/>
      <c r="D1280" s="242" t="s">
        <v>201</v>
      </c>
      <c r="E1280" s="243" t="s">
        <v>1</v>
      </c>
      <c r="F1280" s="244" t="s">
        <v>1439</v>
      </c>
      <c r="G1280" s="241"/>
      <c r="H1280" s="245">
        <v>2.4950000000000001</v>
      </c>
      <c r="I1280" s="246"/>
      <c r="J1280" s="241"/>
      <c r="K1280" s="241"/>
      <c r="L1280" s="247"/>
      <c r="M1280" s="248"/>
      <c r="N1280" s="249"/>
      <c r="O1280" s="249"/>
      <c r="P1280" s="249"/>
      <c r="Q1280" s="249"/>
      <c r="R1280" s="249"/>
      <c r="S1280" s="249"/>
      <c r="T1280" s="25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1" t="s">
        <v>201</v>
      </c>
      <c r="AU1280" s="251" t="s">
        <v>85</v>
      </c>
      <c r="AV1280" s="13" t="s">
        <v>85</v>
      </c>
      <c r="AW1280" s="13" t="s">
        <v>32</v>
      </c>
      <c r="AX1280" s="13" t="s">
        <v>75</v>
      </c>
      <c r="AY1280" s="251" t="s">
        <v>192</v>
      </c>
    </row>
    <row r="1281" s="13" customFormat="1">
      <c r="A1281" s="13"/>
      <c r="B1281" s="240"/>
      <c r="C1281" s="241"/>
      <c r="D1281" s="242" t="s">
        <v>201</v>
      </c>
      <c r="E1281" s="243" t="s">
        <v>1</v>
      </c>
      <c r="F1281" s="244" t="s">
        <v>1440</v>
      </c>
      <c r="G1281" s="241"/>
      <c r="H1281" s="245">
        <v>0.71099999999999997</v>
      </c>
      <c r="I1281" s="246"/>
      <c r="J1281" s="241"/>
      <c r="K1281" s="241"/>
      <c r="L1281" s="247"/>
      <c r="M1281" s="248"/>
      <c r="N1281" s="249"/>
      <c r="O1281" s="249"/>
      <c r="P1281" s="249"/>
      <c r="Q1281" s="249"/>
      <c r="R1281" s="249"/>
      <c r="S1281" s="249"/>
      <c r="T1281" s="25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1" t="s">
        <v>201</v>
      </c>
      <c r="AU1281" s="251" t="s">
        <v>85</v>
      </c>
      <c r="AV1281" s="13" t="s">
        <v>85</v>
      </c>
      <c r="AW1281" s="13" t="s">
        <v>32</v>
      </c>
      <c r="AX1281" s="13" t="s">
        <v>75</v>
      </c>
      <c r="AY1281" s="251" t="s">
        <v>192</v>
      </c>
    </row>
    <row r="1282" s="15" customFormat="1">
      <c r="A1282" s="15"/>
      <c r="B1282" s="263"/>
      <c r="C1282" s="264"/>
      <c r="D1282" s="242" t="s">
        <v>201</v>
      </c>
      <c r="E1282" s="265" t="s">
        <v>1</v>
      </c>
      <c r="F1282" s="266" t="s">
        <v>211</v>
      </c>
      <c r="G1282" s="264"/>
      <c r="H1282" s="267">
        <v>3.206</v>
      </c>
      <c r="I1282" s="268"/>
      <c r="J1282" s="264"/>
      <c r="K1282" s="264"/>
      <c r="L1282" s="269"/>
      <c r="M1282" s="270"/>
      <c r="N1282" s="271"/>
      <c r="O1282" s="271"/>
      <c r="P1282" s="271"/>
      <c r="Q1282" s="271"/>
      <c r="R1282" s="271"/>
      <c r="S1282" s="271"/>
      <c r="T1282" s="272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73" t="s">
        <v>201</v>
      </c>
      <c r="AU1282" s="273" t="s">
        <v>85</v>
      </c>
      <c r="AV1282" s="15" t="s">
        <v>212</v>
      </c>
      <c r="AW1282" s="15" t="s">
        <v>32</v>
      </c>
      <c r="AX1282" s="15" t="s">
        <v>75</v>
      </c>
      <c r="AY1282" s="273" t="s">
        <v>192</v>
      </c>
    </row>
    <row r="1283" s="13" customFormat="1">
      <c r="A1283" s="13"/>
      <c r="B1283" s="240"/>
      <c r="C1283" s="241"/>
      <c r="D1283" s="242" t="s">
        <v>201</v>
      </c>
      <c r="E1283" s="243" t="s">
        <v>1</v>
      </c>
      <c r="F1283" s="244" t="s">
        <v>1441</v>
      </c>
      <c r="G1283" s="241"/>
      <c r="H1283" s="245">
        <v>0.93500000000000005</v>
      </c>
      <c r="I1283" s="246"/>
      <c r="J1283" s="241"/>
      <c r="K1283" s="241"/>
      <c r="L1283" s="247"/>
      <c r="M1283" s="248"/>
      <c r="N1283" s="249"/>
      <c r="O1283" s="249"/>
      <c r="P1283" s="249"/>
      <c r="Q1283" s="249"/>
      <c r="R1283" s="249"/>
      <c r="S1283" s="249"/>
      <c r="T1283" s="250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1" t="s">
        <v>201</v>
      </c>
      <c r="AU1283" s="251" t="s">
        <v>85</v>
      </c>
      <c r="AV1283" s="13" t="s">
        <v>85</v>
      </c>
      <c r="AW1283" s="13" t="s">
        <v>32</v>
      </c>
      <c r="AX1283" s="13" t="s">
        <v>75</v>
      </c>
      <c r="AY1283" s="251" t="s">
        <v>192</v>
      </c>
    </row>
    <row r="1284" s="13" customFormat="1">
      <c r="A1284" s="13"/>
      <c r="B1284" s="240"/>
      <c r="C1284" s="241"/>
      <c r="D1284" s="242" t="s">
        <v>201</v>
      </c>
      <c r="E1284" s="243" t="s">
        <v>1</v>
      </c>
      <c r="F1284" s="244" t="s">
        <v>1442</v>
      </c>
      <c r="G1284" s="241"/>
      <c r="H1284" s="245">
        <v>0.26700000000000002</v>
      </c>
      <c r="I1284" s="246"/>
      <c r="J1284" s="241"/>
      <c r="K1284" s="241"/>
      <c r="L1284" s="247"/>
      <c r="M1284" s="248"/>
      <c r="N1284" s="249"/>
      <c r="O1284" s="249"/>
      <c r="P1284" s="249"/>
      <c r="Q1284" s="249"/>
      <c r="R1284" s="249"/>
      <c r="S1284" s="249"/>
      <c r="T1284" s="25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1" t="s">
        <v>201</v>
      </c>
      <c r="AU1284" s="251" t="s">
        <v>85</v>
      </c>
      <c r="AV1284" s="13" t="s">
        <v>85</v>
      </c>
      <c r="AW1284" s="13" t="s">
        <v>32</v>
      </c>
      <c r="AX1284" s="13" t="s">
        <v>75</v>
      </c>
      <c r="AY1284" s="251" t="s">
        <v>192</v>
      </c>
    </row>
    <row r="1285" s="15" customFormat="1">
      <c r="A1285" s="15"/>
      <c r="B1285" s="263"/>
      <c r="C1285" s="264"/>
      <c r="D1285" s="242" t="s">
        <v>201</v>
      </c>
      <c r="E1285" s="265" t="s">
        <v>1</v>
      </c>
      <c r="F1285" s="266" t="s">
        <v>211</v>
      </c>
      <c r="G1285" s="264"/>
      <c r="H1285" s="267">
        <v>1.202</v>
      </c>
      <c r="I1285" s="268"/>
      <c r="J1285" s="264"/>
      <c r="K1285" s="264"/>
      <c r="L1285" s="269"/>
      <c r="M1285" s="270"/>
      <c r="N1285" s="271"/>
      <c r="O1285" s="271"/>
      <c r="P1285" s="271"/>
      <c r="Q1285" s="271"/>
      <c r="R1285" s="271"/>
      <c r="S1285" s="271"/>
      <c r="T1285" s="272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73" t="s">
        <v>201</v>
      </c>
      <c r="AU1285" s="273" t="s">
        <v>85</v>
      </c>
      <c r="AV1285" s="15" t="s">
        <v>212</v>
      </c>
      <c r="AW1285" s="15" t="s">
        <v>32</v>
      </c>
      <c r="AX1285" s="15" t="s">
        <v>75</v>
      </c>
      <c r="AY1285" s="273" t="s">
        <v>192</v>
      </c>
    </row>
    <row r="1286" s="14" customFormat="1">
      <c r="A1286" s="14"/>
      <c r="B1286" s="252"/>
      <c r="C1286" s="253"/>
      <c r="D1286" s="242" t="s">
        <v>201</v>
      </c>
      <c r="E1286" s="254" t="s">
        <v>1</v>
      </c>
      <c r="F1286" s="255" t="s">
        <v>204</v>
      </c>
      <c r="G1286" s="253"/>
      <c r="H1286" s="256">
        <v>4.4080000000000004</v>
      </c>
      <c r="I1286" s="257"/>
      <c r="J1286" s="253"/>
      <c r="K1286" s="253"/>
      <c r="L1286" s="258"/>
      <c r="M1286" s="259"/>
      <c r="N1286" s="260"/>
      <c r="O1286" s="260"/>
      <c r="P1286" s="260"/>
      <c r="Q1286" s="260"/>
      <c r="R1286" s="260"/>
      <c r="S1286" s="260"/>
      <c r="T1286" s="261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2" t="s">
        <v>201</v>
      </c>
      <c r="AU1286" s="262" t="s">
        <v>85</v>
      </c>
      <c r="AV1286" s="14" t="s">
        <v>199</v>
      </c>
      <c r="AW1286" s="14" t="s">
        <v>32</v>
      </c>
      <c r="AX1286" s="14" t="s">
        <v>75</v>
      </c>
      <c r="AY1286" s="262" t="s">
        <v>192</v>
      </c>
    </row>
    <row r="1287" s="13" customFormat="1">
      <c r="A1287" s="13"/>
      <c r="B1287" s="240"/>
      <c r="C1287" s="241"/>
      <c r="D1287" s="242" t="s">
        <v>201</v>
      </c>
      <c r="E1287" s="243" t="s">
        <v>1</v>
      </c>
      <c r="F1287" s="244" t="s">
        <v>1443</v>
      </c>
      <c r="G1287" s="241"/>
      <c r="H1287" s="245">
        <v>5.069</v>
      </c>
      <c r="I1287" s="246"/>
      <c r="J1287" s="241"/>
      <c r="K1287" s="241"/>
      <c r="L1287" s="247"/>
      <c r="M1287" s="248"/>
      <c r="N1287" s="249"/>
      <c r="O1287" s="249"/>
      <c r="P1287" s="249"/>
      <c r="Q1287" s="249"/>
      <c r="R1287" s="249"/>
      <c r="S1287" s="249"/>
      <c r="T1287" s="25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1" t="s">
        <v>201</v>
      </c>
      <c r="AU1287" s="251" t="s">
        <v>85</v>
      </c>
      <c r="AV1287" s="13" t="s">
        <v>85</v>
      </c>
      <c r="AW1287" s="13" t="s">
        <v>32</v>
      </c>
      <c r="AX1287" s="13" t="s">
        <v>83</v>
      </c>
      <c r="AY1287" s="251" t="s">
        <v>192</v>
      </c>
    </row>
    <row r="1288" s="2" customFormat="1" ht="24.15" customHeight="1">
      <c r="A1288" s="39"/>
      <c r="B1288" s="40"/>
      <c r="C1288" s="227" t="s">
        <v>1444</v>
      </c>
      <c r="D1288" s="227" t="s">
        <v>194</v>
      </c>
      <c r="E1288" s="228" t="s">
        <v>1445</v>
      </c>
      <c r="F1288" s="229" t="s">
        <v>1446</v>
      </c>
      <c r="G1288" s="230" t="s">
        <v>197</v>
      </c>
      <c r="H1288" s="231">
        <v>7.9050000000000002</v>
      </c>
      <c r="I1288" s="232"/>
      <c r="J1288" s="233">
        <f>ROUND(I1288*H1288,2)</f>
        <v>0</v>
      </c>
      <c r="K1288" s="229" t="s">
        <v>198</v>
      </c>
      <c r="L1288" s="45"/>
      <c r="M1288" s="234" t="s">
        <v>1</v>
      </c>
      <c r="N1288" s="235" t="s">
        <v>40</v>
      </c>
      <c r="O1288" s="92"/>
      <c r="P1288" s="236">
        <f>O1288*H1288</f>
        <v>0</v>
      </c>
      <c r="Q1288" s="236">
        <v>0</v>
      </c>
      <c r="R1288" s="236">
        <f>Q1288*H1288</f>
        <v>0</v>
      </c>
      <c r="S1288" s="236">
        <v>0</v>
      </c>
      <c r="T1288" s="237">
        <f>S1288*H1288</f>
        <v>0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38" t="s">
        <v>297</v>
      </c>
      <c r="AT1288" s="238" t="s">
        <v>194</v>
      </c>
      <c r="AU1288" s="238" t="s">
        <v>85</v>
      </c>
      <c r="AY1288" s="18" t="s">
        <v>192</v>
      </c>
      <c r="BE1288" s="239">
        <f>IF(N1288="základní",J1288,0)</f>
        <v>0</v>
      </c>
      <c r="BF1288" s="239">
        <f>IF(N1288="snížená",J1288,0)</f>
        <v>0</v>
      </c>
      <c r="BG1288" s="239">
        <f>IF(N1288="zákl. přenesená",J1288,0)</f>
        <v>0</v>
      </c>
      <c r="BH1288" s="239">
        <f>IF(N1288="sníž. přenesená",J1288,0)</f>
        <v>0</v>
      </c>
      <c r="BI1288" s="239">
        <f>IF(N1288="nulová",J1288,0)</f>
        <v>0</v>
      </c>
      <c r="BJ1288" s="18" t="s">
        <v>83</v>
      </c>
      <c r="BK1288" s="239">
        <f>ROUND(I1288*H1288,2)</f>
        <v>0</v>
      </c>
      <c r="BL1288" s="18" t="s">
        <v>297</v>
      </c>
      <c r="BM1288" s="238" t="s">
        <v>1447</v>
      </c>
    </row>
    <row r="1289" s="16" customFormat="1">
      <c r="A1289" s="16"/>
      <c r="B1289" s="274"/>
      <c r="C1289" s="275"/>
      <c r="D1289" s="242" t="s">
        <v>201</v>
      </c>
      <c r="E1289" s="276" t="s">
        <v>1</v>
      </c>
      <c r="F1289" s="277" t="s">
        <v>1448</v>
      </c>
      <c r="G1289" s="275"/>
      <c r="H1289" s="276" t="s">
        <v>1</v>
      </c>
      <c r="I1289" s="278"/>
      <c r="J1289" s="275"/>
      <c r="K1289" s="275"/>
      <c r="L1289" s="279"/>
      <c r="M1289" s="280"/>
      <c r="N1289" s="281"/>
      <c r="O1289" s="281"/>
      <c r="P1289" s="281"/>
      <c r="Q1289" s="281"/>
      <c r="R1289" s="281"/>
      <c r="S1289" s="281"/>
      <c r="T1289" s="282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T1289" s="283" t="s">
        <v>201</v>
      </c>
      <c r="AU1289" s="283" t="s">
        <v>85</v>
      </c>
      <c r="AV1289" s="16" t="s">
        <v>83</v>
      </c>
      <c r="AW1289" s="16" t="s">
        <v>32</v>
      </c>
      <c r="AX1289" s="16" t="s">
        <v>75</v>
      </c>
      <c r="AY1289" s="283" t="s">
        <v>192</v>
      </c>
    </row>
    <row r="1290" s="16" customFormat="1">
      <c r="A1290" s="16"/>
      <c r="B1290" s="274"/>
      <c r="C1290" s="275"/>
      <c r="D1290" s="242" t="s">
        <v>201</v>
      </c>
      <c r="E1290" s="276" t="s">
        <v>1</v>
      </c>
      <c r="F1290" s="277" t="s">
        <v>430</v>
      </c>
      <c r="G1290" s="275"/>
      <c r="H1290" s="276" t="s">
        <v>1</v>
      </c>
      <c r="I1290" s="278"/>
      <c r="J1290" s="275"/>
      <c r="K1290" s="275"/>
      <c r="L1290" s="279"/>
      <c r="M1290" s="280"/>
      <c r="N1290" s="281"/>
      <c r="O1290" s="281"/>
      <c r="P1290" s="281"/>
      <c r="Q1290" s="281"/>
      <c r="R1290" s="281"/>
      <c r="S1290" s="281"/>
      <c r="T1290" s="282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T1290" s="283" t="s">
        <v>201</v>
      </c>
      <c r="AU1290" s="283" t="s">
        <v>85</v>
      </c>
      <c r="AV1290" s="16" t="s">
        <v>83</v>
      </c>
      <c r="AW1290" s="16" t="s">
        <v>32</v>
      </c>
      <c r="AX1290" s="16" t="s">
        <v>75</v>
      </c>
      <c r="AY1290" s="283" t="s">
        <v>192</v>
      </c>
    </row>
    <row r="1291" s="13" customFormat="1">
      <c r="A1291" s="13"/>
      <c r="B1291" s="240"/>
      <c r="C1291" s="241"/>
      <c r="D1291" s="242" t="s">
        <v>201</v>
      </c>
      <c r="E1291" s="243" t="s">
        <v>1</v>
      </c>
      <c r="F1291" s="244" t="s">
        <v>1449</v>
      </c>
      <c r="G1291" s="241"/>
      <c r="H1291" s="245">
        <v>1.7</v>
      </c>
      <c r="I1291" s="246"/>
      <c r="J1291" s="241"/>
      <c r="K1291" s="241"/>
      <c r="L1291" s="247"/>
      <c r="M1291" s="248"/>
      <c r="N1291" s="249"/>
      <c r="O1291" s="249"/>
      <c r="P1291" s="249"/>
      <c r="Q1291" s="249"/>
      <c r="R1291" s="249"/>
      <c r="S1291" s="249"/>
      <c r="T1291" s="25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1" t="s">
        <v>201</v>
      </c>
      <c r="AU1291" s="251" t="s">
        <v>85</v>
      </c>
      <c r="AV1291" s="13" t="s">
        <v>85</v>
      </c>
      <c r="AW1291" s="13" t="s">
        <v>32</v>
      </c>
      <c r="AX1291" s="13" t="s">
        <v>75</v>
      </c>
      <c r="AY1291" s="251" t="s">
        <v>192</v>
      </c>
    </row>
    <row r="1292" s="15" customFormat="1">
      <c r="A1292" s="15"/>
      <c r="B1292" s="263"/>
      <c r="C1292" s="264"/>
      <c r="D1292" s="242" t="s">
        <v>201</v>
      </c>
      <c r="E1292" s="265" t="s">
        <v>1</v>
      </c>
      <c r="F1292" s="266" t="s">
        <v>211</v>
      </c>
      <c r="G1292" s="264"/>
      <c r="H1292" s="267">
        <v>1.7</v>
      </c>
      <c r="I1292" s="268"/>
      <c r="J1292" s="264"/>
      <c r="K1292" s="264"/>
      <c r="L1292" s="269"/>
      <c r="M1292" s="270"/>
      <c r="N1292" s="271"/>
      <c r="O1292" s="271"/>
      <c r="P1292" s="271"/>
      <c r="Q1292" s="271"/>
      <c r="R1292" s="271"/>
      <c r="S1292" s="271"/>
      <c r="T1292" s="272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73" t="s">
        <v>201</v>
      </c>
      <c r="AU1292" s="273" t="s">
        <v>85</v>
      </c>
      <c r="AV1292" s="15" t="s">
        <v>212</v>
      </c>
      <c r="AW1292" s="15" t="s">
        <v>32</v>
      </c>
      <c r="AX1292" s="15" t="s">
        <v>75</v>
      </c>
      <c r="AY1292" s="273" t="s">
        <v>192</v>
      </c>
    </row>
    <row r="1293" s="13" customFormat="1">
      <c r="A1293" s="13"/>
      <c r="B1293" s="240"/>
      <c r="C1293" s="241"/>
      <c r="D1293" s="242" t="s">
        <v>201</v>
      </c>
      <c r="E1293" s="243" t="s">
        <v>1</v>
      </c>
      <c r="F1293" s="244" t="s">
        <v>1450</v>
      </c>
      <c r="G1293" s="241"/>
      <c r="H1293" s="245">
        <v>0.46800000000000003</v>
      </c>
      <c r="I1293" s="246"/>
      <c r="J1293" s="241"/>
      <c r="K1293" s="241"/>
      <c r="L1293" s="247"/>
      <c r="M1293" s="248"/>
      <c r="N1293" s="249"/>
      <c r="O1293" s="249"/>
      <c r="P1293" s="249"/>
      <c r="Q1293" s="249"/>
      <c r="R1293" s="249"/>
      <c r="S1293" s="249"/>
      <c r="T1293" s="25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1" t="s">
        <v>201</v>
      </c>
      <c r="AU1293" s="251" t="s">
        <v>85</v>
      </c>
      <c r="AV1293" s="13" t="s">
        <v>85</v>
      </c>
      <c r="AW1293" s="13" t="s">
        <v>32</v>
      </c>
      <c r="AX1293" s="13" t="s">
        <v>75</v>
      </c>
      <c r="AY1293" s="251" t="s">
        <v>192</v>
      </c>
    </row>
    <row r="1294" s="15" customFormat="1">
      <c r="A1294" s="15"/>
      <c r="B1294" s="263"/>
      <c r="C1294" s="264"/>
      <c r="D1294" s="242" t="s">
        <v>201</v>
      </c>
      <c r="E1294" s="265" t="s">
        <v>1</v>
      </c>
      <c r="F1294" s="266" t="s">
        <v>211</v>
      </c>
      <c r="G1294" s="264"/>
      <c r="H1294" s="267">
        <v>0.46800000000000003</v>
      </c>
      <c r="I1294" s="268"/>
      <c r="J1294" s="264"/>
      <c r="K1294" s="264"/>
      <c r="L1294" s="269"/>
      <c r="M1294" s="270"/>
      <c r="N1294" s="271"/>
      <c r="O1294" s="271"/>
      <c r="P1294" s="271"/>
      <c r="Q1294" s="271"/>
      <c r="R1294" s="271"/>
      <c r="S1294" s="271"/>
      <c r="T1294" s="272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73" t="s">
        <v>201</v>
      </c>
      <c r="AU1294" s="273" t="s">
        <v>85</v>
      </c>
      <c r="AV1294" s="15" t="s">
        <v>212</v>
      </c>
      <c r="AW1294" s="15" t="s">
        <v>32</v>
      </c>
      <c r="AX1294" s="15" t="s">
        <v>75</v>
      </c>
      <c r="AY1294" s="273" t="s">
        <v>192</v>
      </c>
    </row>
    <row r="1295" s="13" customFormat="1">
      <c r="A1295" s="13"/>
      <c r="B1295" s="240"/>
      <c r="C1295" s="241"/>
      <c r="D1295" s="242" t="s">
        <v>201</v>
      </c>
      <c r="E1295" s="243" t="s">
        <v>1</v>
      </c>
      <c r="F1295" s="244" t="s">
        <v>1451</v>
      </c>
      <c r="G1295" s="241"/>
      <c r="H1295" s="245">
        <v>5.7370000000000001</v>
      </c>
      <c r="I1295" s="246"/>
      <c r="J1295" s="241"/>
      <c r="K1295" s="241"/>
      <c r="L1295" s="247"/>
      <c r="M1295" s="248"/>
      <c r="N1295" s="249"/>
      <c r="O1295" s="249"/>
      <c r="P1295" s="249"/>
      <c r="Q1295" s="249"/>
      <c r="R1295" s="249"/>
      <c r="S1295" s="249"/>
      <c r="T1295" s="250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1" t="s">
        <v>201</v>
      </c>
      <c r="AU1295" s="251" t="s">
        <v>85</v>
      </c>
      <c r="AV1295" s="13" t="s">
        <v>85</v>
      </c>
      <c r="AW1295" s="13" t="s">
        <v>32</v>
      </c>
      <c r="AX1295" s="13" t="s">
        <v>75</v>
      </c>
      <c r="AY1295" s="251" t="s">
        <v>192</v>
      </c>
    </row>
    <row r="1296" s="15" customFormat="1">
      <c r="A1296" s="15"/>
      <c r="B1296" s="263"/>
      <c r="C1296" s="264"/>
      <c r="D1296" s="242" t="s">
        <v>201</v>
      </c>
      <c r="E1296" s="265" t="s">
        <v>1</v>
      </c>
      <c r="F1296" s="266" t="s">
        <v>211</v>
      </c>
      <c r="G1296" s="264"/>
      <c r="H1296" s="267">
        <v>5.7370000000000001</v>
      </c>
      <c r="I1296" s="268"/>
      <c r="J1296" s="264"/>
      <c r="K1296" s="264"/>
      <c r="L1296" s="269"/>
      <c r="M1296" s="270"/>
      <c r="N1296" s="271"/>
      <c r="O1296" s="271"/>
      <c r="P1296" s="271"/>
      <c r="Q1296" s="271"/>
      <c r="R1296" s="271"/>
      <c r="S1296" s="271"/>
      <c r="T1296" s="272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73" t="s">
        <v>201</v>
      </c>
      <c r="AU1296" s="273" t="s">
        <v>85</v>
      </c>
      <c r="AV1296" s="15" t="s">
        <v>212</v>
      </c>
      <c r="AW1296" s="15" t="s">
        <v>32</v>
      </c>
      <c r="AX1296" s="15" t="s">
        <v>75</v>
      </c>
      <c r="AY1296" s="273" t="s">
        <v>192</v>
      </c>
    </row>
    <row r="1297" s="14" customFormat="1">
      <c r="A1297" s="14"/>
      <c r="B1297" s="252"/>
      <c r="C1297" s="253"/>
      <c r="D1297" s="242" t="s">
        <v>201</v>
      </c>
      <c r="E1297" s="254" t="s">
        <v>1</v>
      </c>
      <c r="F1297" s="255" t="s">
        <v>204</v>
      </c>
      <c r="G1297" s="253"/>
      <c r="H1297" s="256">
        <v>7.9050000000000002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2" t="s">
        <v>201</v>
      </c>
      <c r="AU1297" s="262" t="s">
        <v>85</v>
      </c>
      <c r="AV1297" s="14" t="s">
        <v>199</v>
      </c>
      <c r="AW1297" s="14" t="s">
        <v>32</v>
      </c>
      <c r="AX1297" s="14" t="s">
        <v>83</v>
      </c>
      <c r="AY1297" s="262" t="s">
        <v>192</v>
      </c>
    </row>
    <row r="1298" s="2" customFormat="1" ht="24.15" customHeight="1">
      <c r="A1298" s="39"/>
      <c r="B1298" s="40"/>
      <c r="C1298" s="284" t="s">
        <v>1452</v>
      </c>
      <c r="D1298" s="284" t="s">
        <v>311</v>
      </c>
      <c r="E1298" s="285" t="s">
        <v>1453</v>
      </c>
      <c r="F1298" s="286" t="s">
        <v>1454</v>
      </c>
      <c r="G1298" s="287" t="s">
        <v>197</v>
      </c>
      <c r="H1298" s="288">
        <v>9.0909999999999993</v>
      </c>
      <c r="I1298" s="289"/>
      <c r="J1298" s="290">
        <f>ROUND(I1298*H1298,2)</f>
        <v>0</v>
      </c>
      <c r="K1298" s="286" t="s">
        <v>198</v>
      </c>
      <c r="L1298" s="291"/>
      <c r="M1298" s="292" t="s">
        <v>1</v>
      </c>
      <c r="N1298" s="293" t="s">
        <v>40</v>
      </c>
      <c r="O1298" s="92"/>
      <c r="P1298" s="236">
        <f>O1298*H1298</f>
        <v>0</v>
      </c>
      <c r="Q1298" s="236">
        <v>0.00044999999999999999</v>
      </c>
      <c r="R1298" s="236">
        <f>Q1298*H1298</f>
        <v>0.0040909499999999994</v>
      </c>
      <c r="S1298" s="236">
        <v>0</v>
      </c>
      <c r="T1298" s="237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8" t="s">
        <v>394</v>
      </c>
      <c r="AT1298" s="238" t="s">
        <v>311</v>
      </c>
      <c r="AU1298" s="238" t="s">
        <v>85</v>
      </c>
      <c r="AY1298" s="18" t="s">
        <v>192</v>
      </c>
      <c r="BE1298" s="239">
        <f>IF(N1298="základní",J1298,0)</f>
        <v>0</v>
      </c>
      <c r="BF1298" s="239">
        <f>IF(N1298="snížená",J1298,0)</f>
        <v>0</v>
      </c>
      <c r="BG1298" s="239">
        <f>IF(N1298="zákl. přenesená",J1298,0)</f>
        <v>0</v>
      </c>
      <c r="BH1298" s="239">
        <f>IF(N1298="sníž. přenesená",J1298,0)</f>
        <v>0</v>
      </c>
      <c r="BI1298" s="239">
        <f>IF(N1298="nulová",J1298,0)</f>
        <v>0</v>
      </c>
      <c r="BJ1298" s="18" t="s">
        <v>83</v>
      </c>
      <c r="BK1298" s="239">
        <f>ROUND(I1298*H1298,2)</f>
        <v>0</v>
      </c>
      <c r="BL1298" s="18" t="s">
        <v>297</v>
      </c>
      <c r="BM1298" s="238" t="s">
        <v>1455</v>
      </c>
    </row>
    <row r="1299" s="13" customFormat="1">
      <c r="A1299" s="13"/>
      <c r="B1299" s="240"/>
      <c r="C1299" s="241"/>
      <c r="D1299" s="242" t="s">
        <v>201</v>
      </c>
      <c r="E1299" s="243" t="s">
        <v>1</v>
      </c>
      <c r="F1299" s="244" t="s">
        <v>1456</v>
      </c>
      <c r="G1299" s="241"/>
      <c r="H1299" s="245">
        <v>9.0909999999999993</v>
      </c>
      <c r="I1299" s="246"/>
      <c r="J1299" s="241"/>
      <c r="K1299" s="241"/>
      <c r="L1299" s="247"/>
      <c r="M1299" s="248"/>
      <c r="N1299" s="249"/>
      <c r="O1299" s="249"/>
      <c r="P1299" s="249"/>
      <c r="Q1299" s="249"/>
      <c r="R1299" s="249"/>
      <c r="S1299" s="249"/>
      <c r="T1299" s="250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1" t="s">
        <v>201</v>
      </c>
      <c r="AU1299" s="251" t="s">
        <v>85</v>
      </c>
      <c r="AV1299" s="13" t="s">
        <v>85</v>
      </c>
      <c r="AW1299" s="13" t="s">
        <v>32</v>
      </c>
      <c r="AX1299" s="13" t="s">
        <v>75</v>
      </c>
      <c r="AY1299" s="251" t="s">
        <v>192</v>
      </c>
    </row>
    <row r="1300" s="14" customFormat="1">
      <c r="A1300" s="14"/>
      <c r="B1300" s="252"/>
      <c r="C1300" s="253"/>
      <c r="D1300" s="242" t="s">
        <v>201</v>
      </c>
      <c r="E1300" s="254" t="s">
        <v>1</v>
      </c>
      <c r="F1300" s="255" t="s">
        <v>204</v>
      </c>
      <c r="G1300" s="253"/>
      <c r="H1300" s="256">
        <v>9.0909999999999993</v>
      </c>
      <c r="I1300" s="257"/>
      <c r="J1300" s="253"/>
      <c r="K1300" s="253"/>
      <c r="L1300" s="258"/>
      <c r="M1300" s="259"/>
      <c r="N1300" s="260"/>
      <c r="O1300" s="260"/>
      <c r="P1300" s="260"/>
      <c r="Q1300" s="260"/>
      <c r="R1300" s="260"/>
      <c r="S1300" s="260"/>
      <c r="T1300" s="261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2" t="s">
        <v>201</v>
      </c>
      <c r="AU1300" s="262" t="s">
        <v>85</v>
      </c>
      <c r="AV1300" s="14" t="s">
        <v>199</v>
      </c>
      <c r="AW1300" s="14" t="s">
        <v>32</v>
      </c>
      <c r="AX1300" s="14" t="s">
        <v>83</v>
      </c>
      <c r="AY1300" s="262" t="s">
        <v>192</v>
      </c>
    </row>
    <row r="1301" s="2" customFormat="1" ht="37.8" customHeight="1">
      <c r="A1301" s="39"/>
      <c r="B1301" s="40"/>
      <c r="C1301" s="227" t="s">
        <v>1457</v>
      </c>
      <c r="D1301" s="227" t="s">
        <v>194</v>
      </c>
      <c r="E1301" s="228" t="s">
        <v>1458</v>
      </c>
      <c r="F1301" s="229" t="s">
        <v>1459</v>
      </c>
      <c r="G1301" s="230" t="s">
        <v>197</v>
      </c>
      <c r="H1301" s="231">
        <v>188.55699999999999</v>
      </c>
      <c r="I1301" s="232"/>
      <c r="J1301" s="233">
        <f>ROUND(I1301*H1301,2)</f>
        <v>0</v>
      </c>
      <c r="K1301" s="229" t="s">
        <v>198</v>
      </c>
      <c r="L1301" s="45"/>
      <c r="M1301" s="234" t="s">
        <v>1</v>
      </c>
      <c r="N1301" s="235" t="s">
        <v>40</v>
      </c>
      <c r="O1301" s="92"/>
      <c r="P1301" s="236">
        <f>O1301*H1301</f>
        <v>0</v>
      </c>
      <c r="Q1301" s="236">
        <v>0.00024000000000000001</v>
      </c>
      <c r="R1301" s="236">
        <f>Q1301*H1301</f>
        <v>0.045253679999999998</v>
      </c>
      <c r="S1301" s="236">
        <v>0</v>
      </c>
      <c r="T1301" s="237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8" t="s">
        <v>297</v>
      </c>
      <c r="AT1301" s="238" t="s">
        <v>194</v>
      </c>
      <c r="AU1301" s="238" t="s">
        <v>85</v>
      </c>
      <c r="AY1301" s="18" t="s">
        <v>192</v>
      </c>
      <c r="BE1301" s="239">
        <f>IF(N1301="základní",J1301,0)</f>
        <v>0</v>
      </c>
      <c r="BF1301" s="239">
        <f>IF(N1301="snížená",J1301,0)</f>
        <v>0</v>
      </c>
      <c r="BG1301" s="239">
        <f>IF(N1301="zákl. přenesená",J1301,0)</f>
        <v>0</v>
      </c>
      <c r="BH1301" s="239">
        <f>IF(N1301="sníž. přenesená",J1301,0)</f>
        <v>0</v>
      </c>
      <c r="BI1301" s="239">
        <f>IF(N1301="nulová",J1301,0)</f>
        <v>0</v>
      </c>
      <c r="BJ1301" s="18" t="s">
        <v>83</v>
      </c>
      <c r="BK1301" s="239">
        <f>ROUND(I1301*H1301,2)</f>
        <v>0</v>
      </c>
      <c r="BL1301" s="18" t="s">
        <v>297</v>
      </c>
      <c r="BM1301" s="238" t="s">
        <v>1460</v>
      </c>
    </row>
    <row r="1302" s="13" customFormat="1">
      <c r="A1302" s="13"/>
      <c r="B1302" s="240"/>
      <c r="C1302" s="241"/>
      <c r="D1302" s="242" t="s">
        <v>201</v>
      </c>
      <c r="E1302" s="243" t="s">
        <v>1</v>
      </c>
      <c r="F1302" s="244" t="s">
        <v>1461</v>
      </c>
      <c r="G1302" s="241"/>
      <c r="H1302" s="245">
        <v>170.77000000000001</v>
      </c>
      <c r="I1302" s="246"/>
      <c r="J1302" s="241"/>
      <c r="K1302" s="241"/>
      <c r="L1302" s="247"/>
      <c r="M1302" s="248"/>
      <c r="N1302" s="249"/>
      <c r="O1302" s="249"/>
      <c r="P1302" s="249"/>
      <c r="Q1302" s="249"/>
      <c r="R1302" s="249"/>
      <c r="S1302" s="249"/>
      <c r="T1302" s="25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1" t="s">
        <v>201</v>
      </c>
      <c r="AU1302" s="251" t="s">
        <v>85</v>
      </c>
      <c r="AV1302" s="13" t="s">
        <v>85</v>
      </c>
      <c r="AW1302" s="13" t="s">
        <v>32</v>
      </c>
      <c r="AX1302" s="13" t="s">
        <v>75</v>
      </c>
      <c r="AY1302" s="251" t="s">
        <v>192</v>
      </c>
    </row>
    <row r="1303" s="13" customFormat="1">
      <c r="A1303" s="13"/>
      <c r="B1303" s="240"/>
      <c r="C1303" s="241"/>
      <c r="D1303" s="242" t="s">
        <v>201</v>
      </c>
      <c r="E1303" s="243" t="s">
        <v>1</v>
      </c>
      <c r="F1303" s="244" t="s">
        <v>1462</v>
      </c>
      <c r="G1303" s="241"/>
      <c r="H1303" s="245">
        <v>17.786999999999999</v>
      </c>
      <c r="I1303" s="246"/>
      <c r="J1303" s="241"/>
      <c r="K1303" s="241"/>
      <c r="L1303" s="247"/>
      <c r="M1303" s="248"/>
      <c r="N1303" s="249"/>
      <c r="O1303" s="249"/>
      <c r="P1303" s="249"/>
      <c r="Q1303" s="249"/>
      <c r="R1303" s="249"/>
      <c r="S1303" s="249"/>
      <c r="T1303" s="250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1" t="s">
        <v>201</v>
      </c>
      <c r="AU1303" s="251" t="s">
        <v>85</v>
      </c>
      <c r="AV1303" s="13" t="s">
        <v>85</v>
      </c>
      <c r="AW1303" s="13" t="s">
        <v>32</v>
      </c>
      <c r="AX1303" s="13" t="s">
        <v>75</v>
      </c>
      <c r="AY1303" s="251" t="s">
        <v>192</v>
      </c>
    </row>
    <row r="1304" s="14" customFormat="1">
      <c r="A1304" s="14"/>
      <c r="B1304" s="252"/>
      <c r="C1304" s="253"/>
      <c r="D1304" s="242" t="s">
        <v>201</v>
      </c>
      <c r="E1304" s="254" t="s">
        <v>1</v>
      </c>
      <c r="F1304" s="255" t="s">
        <v>204</v>
      </c>
      <c r="G1304" s="253"/>
      <c r="H1304" s="256">
        <v>188.55699999999999</v>
      </c>
      <c r="I1304" s="257"/>
      <c r="J1304" s="253"/>
      <c r="K1304" s="253"/>
      <c r="L1304" s="258"/>
      <c r="M1304" s="259"/>
      <c r="N1304" s="260"/>
      <c r="O1304" s="260"/>
      <c r="P1304" s="260"/>
      <c r="Q1304" s="260"/>
      <c r="R1304" s="260"/>
      <c r="S1304" s="260"/>
      <c r="T1304" s="261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2" t="s">
        <v>201</v>
      </c>
      <c r="AU1304" s="262" t="s">
        <v>85</v>
      </c>
      <c r="AV1304" s="14" t="s">
        <v>199</v>
      </c>
      <c r="AW1304" s="14" t="s">
        <v>32</v>
      </c>
      <c r="AX1304" s="14" t="s">
        <v>83</v>
      </c>
      <c r="AY1304" s="262" t="s">
        <v>192</v>
      </c>
    </row>
    <row r="1305" s="2" customFormat="1" ht="37.8" customHeight="1">
      <c r="A1305" s="39"/>
      <c r="B1305" s="40"/>
      <c r="C1305" s="284" t="s">
        <v>1463</v>
      </c>
      <c r="D1305" s="284" t="s">
        <v>311</v>
      </c>
      <c r="E1305" s="285" t="s">
        <v>1464</v>
      </c>
      <c r="F1305" s="286" t="s">
        <v>1465</v>
      </c>
      <c r="G1305" s="287" t="s">
        <v>197</v>
      </c>
      <c r="H1305" s="288">
        <v>226.268</v>
      </c>
      <c r="I1305" s="289"/>
      <c r="J1305" s="290">
        <f>ROUND(I1305*H1305,2)</f>
        <v>0</v>
      </c>
      <c r="K1305" s="286" t="s">
        <v>198</v>
      </c>
      <c r="L1305" s="291"/>
      <c r="M1305" s="292" t="s">
        <v>1</v>
      </c>
      <c r="N1305" s="293" t="s">
        <v>40</v>
      </c>
      <c r="O1305" s="92"/>
      <c r="P1305" s="236">
        <f>O1305*H1305</f>
        <v>0</v>
      </c>
      <c r="Q1305" s="236">
        <v>0.0030000000000000001</v>
      </c>
      <c r="R1305" s="236">
        <f>Q1305*H1305</f>
        <v>0.67880399999999996</v>
      </c>
      <c r="S1305" s="236">
        <v>0</v>
      </c>
      <c r="T1305" s="237">
        <f>S1305*H1305</f>
        <v>0</v>
      </c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R1305" s="238" t="s">
        <v>394</v>
      </c>
      <c r="AT1305" s="238" t="s">
        <v>311</v>
      </c>
      <c r="AU1305" s="238" t="s">
        <v>85</v>
      </c>
      <c r="AY1305" s="18" t="s">
        <v>192</v>
      </c>
      <c r="BE1305" s="239">
        <f>IF(N1305="základní",J1305,0)</f>
        <v>0</v>
      </c>
      <c r="BF1305" s="239">
        <f>IF(N1305="snížená",J1305,0)</f>
        <v>0</v>
      </c>
      <c r="BG1305" s="239">
        <f>IF(N1305="zákl. přenesená",J1305,0)</f>
        <v>0</v>
      </c>
      <c r="BH1305" s="239">
        <f>IF(N1305="sníž. přenesená",J1305,0)</f>
        <v>0</v>
      </c>
      <c r="BI1305" s="239">
        <f>IF(N1305="nulová",J1305,0)</f>
        <v>0</v>
      </c>
      <c r="BJ1305" s="18" t="s">
        <v>83</v>
      </c>
      <c r="BK1305" s="239">
        <f>ROUND(I1305*H1305,2)</f>
        <v>0</v>
      </c>
      <c r="BL1305" s="18" t="s">
        <v>297</v>
      </c>
      <c r="BM1305" s="238" t="s">
        <v>1466</v>
      </c>
    </row>
    <row r="1306" s="13" customFormat="1">
      <c r="A1306" s="13"/>
      <c r="B1306" s="240"/>
      <c r="C1306" s="241"/>
      <c r="D1306" s="242" t="s">
        <v>201</v>
      </c>
      <c r="E1306" s="243" t="s">
        <v>1</v>
      </c>
      <c r="F1306" s="244" t="s">
        <v>1461</v>
      </c>
      <c r="G1306" s="241"/>
      <c r="H1306" s="245">
        <v>170.77000000000001</v>
      </c>
      <c r="I1306" s="246"/>
      <c r="J1306" s="241"/>
      <c r="K1306" s="241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1" t="s">
        <v>201</v>
      </c>
      <c r="AU1306" s="251" t="s">
        <v>85</v>
      </c>
      <c r="AV1306" s="13" t="s">
        <v>85</v>
      </c>
      <c r="AW1306" s="13" t="s">
        <v>32</v>
      </c>
      <c r="AX1306" s="13" t="s">
        <v>75</v>
      </c>
      <c r="AY1306" s="251" t="s">
        <v>192</v>
      </c>
    </row>
    <row r="1307" s="13" customFormat="1">
      <c r="A1307" s="13"/>
      <c r="B1307" s="240"/>
      <c r="C1307" s="241"/>
      <c r="D1307" s="242" t="s">
        <v>201</v>
      </c>
      <c r="E1307" s="243" t="s">
        <v>1</v>
      </c>
      <c r="F1307" s="244" t="s">
        <v>1462</v>
      </c>
      <c r="G1307" s="241"/>
      <c r="H1307" s="245">
        <v>17.786999999999999</v>
      </c>
      <c r="I1307" s="246"/>
      <c r="J1307" s="241"/>
      <c r="K1307" s="241"/>
      <c r="L1307" s="247"/>
      <c r="M1307" s="248"/>
      <c r="N1307" s="249"/>
      <c r="O1307" s="249"/>
      <c r="P1307" s="249"/>
      <c r="Q1307" s="249"/>
      <c r="R1307" s="249"/>
      <c r="S1307" s="249"/>
      <c r="T1307" s="250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1" t="s">
        <v>201</v>
      </c>
      <c r="AU1307" s="251" t="s">
        <v>85</v>
      </c>
      <c r="AV1307" s="13" t="s">
        <v>85</v>
      </c>
      <c r="AW1307" s="13" t="s">
        <v>32</v>
      </c>
      <c r="AX1307" s="13" t="s">
        <v>75</v>
      </c>
      <c r="AY1307" s="251" t="s">
        <v>192</v>
      </c>
    </row>
    <row r="1308" s="14" customFormat="1">
      <c r="A1308" s="14"/>
      <c r="B1308" s="252"/>
      <c r="C1308" s="253"/>
      <c r="D1308" s="242" t="s">
        <v>201</v>
      </c>
      <c r="E1308" s="254" t="s">
        <v>1</v>
      </c>
      <c r="F1308" s="255" t="s">
        <v>204</v>
      </c>
      <c r="G1308" s="253"/>
      <c r="H1308" s="256">
        <v>188.55699999999999</v>
      </c>
      <c r="I1308" s="257"/>
      <c r="J1308" s="253"/>
      <c r="K1308" s="253"/>
      <c r="L1308" s="258"/>
      <c r="M1308" s="259"/>
      <c r="N1308" s="260"/>
      <c r="O1308" s="260"/>
      <c r="P1308" s="260"/>
      <c r="Q1308" s="260"/>
      <c r="R1308" s="260"/>
      <c r="S1308" s="260"/>
      <c r="T1308" s="261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2" t="s">
        <v>201</v>
      </c>
      <c r="AU1308" s="262" t="s">
        <v>85</v>
      </c>
      <c r="AV1308" s="14" t="s">
        <v>199</v>
      </c>
      <c r="AW1308" s="14" t="s">
        <v>32</v>
      </c>
      <c r="AX1308" s="14" t="s">
        <v>75</v>
      </c>
      <c r="AY1308" s="262" t="s">
        <v>192</v>
      </c>
    </row>
    <row r="1309" s="13" customFormat="1">
      <c r="A1309" s="13"/>
      <c r="B1309" s="240"/>
      <c r="C1309" s="241"/>
      <c r="D1309" s="242" t="s">
        <v>201</v>
      </c>
      <c r="E1309" s="243" t="s">
        <v>1</v>
      </c>
      <c r="F1309" s="244" t="s">
        <v>1467</v>
      </c>
      <c r="G1309" s="241"/>
      <c r="H1309" s="245">
        <v>226.268</v>
      </c>
      <c r="I1309" s="246"/>
      <c r="J1309" s="241"/>
      <c r="K1309" s="241"/>
      <c r="L1309" s="247"/>
      <c r="M1309" s="248"/>
      <c r="N1309" s="249"/>
      <c r="O1309" s="249"/>
      <c r="P1309" s="249"/>
      <c r="Q1309" s="249"/>
      <c r="R1309" s="249"/>
      <c r="S1309" s="249"/>
      <c r="T1309" s="25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1" t="s">
        <v>201</v>
      </c>
      <c r="AU1309" s="251" t="s">
        <v>85</v>
      </c>
      <c r="AV1309" s="13" t="s">
        <v>85</v>
      </c>
      <c r="AW1309" s="13" t="s">
        <v>32</v>
      </c>
      <c r="AX1309" s="13" t="s">
        <v>83</v>
      </c>
      <c r="AY1309" s="251" t="s">
        <v>192</v>
      </c>
    </row>
    <row r="1310" s="2" customFormat="1" ht="33" customHeight="1">
      <c r="A1310" s="39"/>
      <c r="B1310" s="40"/>
      <c r="C1310" s="284" t="s">
        <v>1468</v>
      </c>
      <c r="D1310" s="284" t="s">
        <v>311</v>
      </c>
      <c r="E1310" s="285" t="s">
        <v>1469</v>
      </c>
      <c r="F1310" s="286" t="s">
        <v>1470</v>
      </c>
      <c r="G1310" s="287" t="s">
        <v>197</v>
      </c>
      <c r="H1310" s="288">
        <v>226.268</v>
      </c>
      <c r="I1310" s="289"/>
      <c r="J1310" s="290">
        <f>ROUND(I1310*H1310,2)</f>
        <v>0</v>
      </c>
      <c r="K1310" s="286" t="s">
        <v>198</v>
      </c>
      <c r="L1310" s="291"/>
      <c r="M1310" s="292" t="s">
        <v>1</v>
      </c>
      <c r="N1310" s="293" t="s">
        <v>40</v>
      </c>
      <c r="O1310" s="92"/>
      <c r="P1310" s="236">
        <f>O1310*H1310</f>
        <v>0</v>
      </c>
      <c r="Q1310" s="236">
        <v>0.0023999999999999998</v>
      </c>
      <c r="R1310" s="236">
        <f>Q1310*H1310</f>
        <v>0.54304319999999995</v>
      </c>
      <c r="S1310" s="236">
        <v>0</v>
      </c>
      <c r="T1310" s="237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38" t="s">
        <v>394</v>
      </c>
      <c r="AT1310" s="238" t="s">
        <v>311</v>
      </c>
      <c r="AU1310" s="238" t="s">
        <v>85</v>
      </c>
      <c r="AY1310" s="18" t="s">
        <v>192</v>
      </c>
      <c r="BE1310" s="239">
        <f>IF(N1310="základní",J1310,0)</f>
        <v>0</v>
      </c>
      <c r="BF1310" s="239">
        <f>IF(N1310="snížená",J1310,0)</f>
        <v>0</v>
      </c>
      <c r="BG1310" s="239">
        <f>IF(N1310="zákl. přenesená",J1310,0)</f>
        <v>0</v>
      </c>
      <c r="BH1310" s="239">
        <f>IF(N1310="sníž. přenesená",J1310,0)</f>
        <v>0</v>
      </c>
      <c r="BI1310" s="239">
        <f>IF(N1310="nulová",J1310,0)</f>
        <v>0</v>
      </c>
      <c r="BJ1310" s="18" t="s">
        <v>83</v>
      </c>
      <c r="BK1310" s="239">
        <f>ROUND(I1310*H1310,2)</f>
        <v>0</v>
      </c>
      <c r="BL1310" s="18" t="s">
        <v>297</v>
      </c>
      <c r="BM1310" s="238" t="s">
        <v>1471</v>
      </c>
    </row>
    <row r="1311" s="13" customFormat="1">
      <c r="A1311" s="13"/>
      <c r="B1311" s="240"/>
      <c r="C1311" s="241"/>
      <c r="D1311" s="242" t="s">
        <v>201</v>
      </c>
      <c r="E1311" s="243" t="s">
        <v>1</v>
      </c>
      <c r="F1311" s="244" t="s">
        <v>1461</v>
      </c>
      <c r="G1311" s="241"/>
      <c r="H1311" s="245">
        <v>170.77000000000001</v>
      </c>
      <c r="I1311" s="246"/>
      <c r="J1311" s="241"/>
      <c r="K1311" s="241"/>
      <c r="L1311" s="247"/>
      <c r="M1311" s="248"/>
      <c r="N1311" s="249"/>
      <c r="O1311" s="249"/>
      <c r="P1311" s="249"/>
      <c r="Q1311" s="249"/>
      <c r="R1311" s="249"/>
      <c r="S1311" s="249"/>
      <c r="T1311" s="25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1" t="s">
        <v>201</v>
      </c>
      <c r="AU1311" s="251" t="s">
        <v>85</v>
      </c>
      <c r="AV1311" s="13" t="s">
        <v>85</v>
      </c>
      <c r="AW1311" s="13" t="s">
        <v>32</v>
      </c>
      <c r="AX1311" s="13" t="s">
        <v>75</v>
      </c>
      <c r="AY1311" s="251" t="s">
        <v>192</v>
      </c>
    </row>
    <row r="1312" s="13" customFormat="1">
      <c r="A1312" s="13"/>
      <c r="B1312" s="240"/>
      <c r="C1312" s="241"/>
      <c r="D1312" s="242" t="s">
        <v>201</v>
      </c>
      <c r="E1312" s="243" t="s">
        <v>1</v>
      </c>
      <c r="F1312" s="244" t="s">
        <v>1462</v>
      </c>
      <c r="G1312" s="241"/>
      <c r="H1312" s="245">
        <v>17.786999999999999</v>
      </c>
      <c r="I1312" s="246"/>
      <c r="J1312" s="241"/>
      <c r="K1312" s="241"/>
      <c r="L1312" s="247"/>
      <c r="M1312" s="248"/>
      <c r="N1312" s="249"/>
      <c r="O1312" s="249"/>
      <c r="P1312" s="249"/>
      <c r="Q1312" s="249"/>
      <c r="R1312" s="249"/>
      <c r="S1312" s="249"/>
      <c r="T1312" s="25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1" t="s">
        <v>201</v>
      </c>
      <c r="AU1312" s="251" t="s">
        <v>85</v>
      </c>
      <c r="AV1312" s="13" t="s">
        <v>85</v>
      </c>
      <c r="AW1312" s="13" t="s">
        <v>32</v>
      </c>
      <c r="AX1312" s="13" t="s">
        <v>75</v>
      </c>
      <c r="AY1312" s="251" t="s">
        <v>192</v>
      </c>
    </row>
    <row r="1313" s="14" customFormat="1">
      <c r="A1313" s="14"/>
      <c r="B1313" s="252"/>
      <c r="C1313" s="253"/>
      <c r="D1313" s="242" t="s">
        <v>201</v>
      </c>
      <c r="E1313" s="254" t="s">
        <v>1</v>
      </c>
      <c r="F1313" s="255" t="s">
        <v>204</v>
      </c>
      <c r="G1313" s="253"/>
      <c r="H1313" s="256">
        <v>188.55699999999999</v>
      </c>
      <c r="I1313" s="257"/>
      <c r="J1313" s="253"/>
      <c r="K1313" s="253"/>
      <c r="L1313" s="258"/>
      <c r="M1313" s="259"/>
      <c r="N1313" s="260"/>
      <c r="O1313" s="260"/>
      <c r="P1313" s="260"/>
      <c r="Q1313" s="260"/>
      <c r="R1313" s="260"/>
      <c r="S1313" s="260"/>
      <c r="T1313" s="261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2" t="s">
        <v>201</v>
      </c>
      <c r="AU1313" s="262" t="s">
        <v>85</v>
      </c>
      <c r="AV1313" s="14" t="s">
        <v>199</v>
      </c>
      <c r="AW1313" s="14" t="s">
        <v>32</v>
      </c>
      <c r="AX1313" s="14" t="s">
        <v>75</v>
      </c>
      <c r="AY1313" s="262" t="s">
        <v>192</v>
      </c>
    </row>
    <row r="1314" s="13" customFormat="1">
      <c r="A1314" s="13"/>
      <c r="B1314" s="240"/>
      <c r="C1314" s="241"/>
      <c r="D1314" s="242" t="s">
        <v>201</v>
      </c>
      <c r="E1314" s="243" t="s">
        <v>1</v>
      </c>
      <c r="F1314" s="244" t="s">
        <v>1467</v>
      </c>
      <c r="G1314" s="241"/>
      <c r="H1314" s="245">
        <v>226.268</v>
      </c>
      <c r="I1314" s="246"/>
      <c r="J1314" s="241"/>
      <c r="K1314" s="241"/>
      <c r="L1314" s="247"/>
      <c r="M1314" s="248"/>
      <c r="N1314" s="249"/>
      <c r="O1314" s="249"/>
      <c r="P1314" s="249"/>
      <c r="Q1314" s="249"/>
      <c r="R1314" s="249"/>
      <c r="S1314" s="249"/>
      <c r="T1314" s="250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1" t="s">
        <v>201</v>
      </c>
      <c r="AU1314" s="251" t="s">
        <v>85</v>
      </c>
      <c r="AV1314" s="13" t="s">
        <v>85</v>
      </c>
      <c r="AW1314" s="13" t="s">
        <v>32</v>
      </c>
      <c r="AX1314" s="13" t="s">
        <v>83</v>
      </c>
      <c r="AY1314" s="251" t="s">
        <v>192</v>
      </c>
    </row>
    <row r="1315" s="2" customFormat="1" ht="24.15" customHeight="1">
      <c r="A1315" s="39"/>
      <c r="B1315" s="40"/>
      <c r="C1315" s="227" t="s">
        <v>1472</v>
      </c>
      <c r="D1315" s="227" t="s">
        <v>194</v>
      </c>
      <c r="E1315" s="228" t="s">
        <v>1473</v>
      </c>
      <c r="F1315" s="229" t="s">
        <v>1474</v>
      </c>
      <c r="G1315" s="230" t="s">
        <v>197</v>
      </c>
      <c r="H1315" s="231">
        <v>2</v>
      </c>
      <c r="I1315" s="232"/>
      <c r="J1315" s="233">
        <f>ROUND(I1315*H1315,2)</f>
        <v>0</v>
      </c>
      <c r="K1315" s="229" t="s">
        <v>198</v>
      </c>
      <c r="L1315" s="45"/>
      <c r="M1315" s="234" t="s">
        <v>1</v>
      </c>
      <c r="N1315" s="235" t="s">
        <v>40</v>
      </c>
      <c r="O1315" s="92"/>
      <c r="P1315" s="236">
        <f>O1315*H1315</f>
        <v>0</v>
      </c>
      <c r="Q1315" s="236">
        <v>0</v>
      </c>
      <c r="R1315" s="236">
        <f>Q1315*H1315</f>
        <v>0</v>
      </c>
      <c r="S1315" s="236">
        <v>0</v>
      </c>
      <c r="T1315" s="237">
        <f>S1315*H1315</f>
        <v>0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38" t="s">
        <v>297</v>
      </c>
      <c r="AT1315" s="238" t="s">
        <v>194</v>
      </c>
      <c r="AU1315" s="238" t="s">
        <v>85</v>
      </c>
      <c r="AY1315" s="18" t="s">
        <v>192</v>
      </c>
      <c r="BE1315" s="239">
        <f>IF(N1315="základní",J1315,0)</f>
        <v>0</v>
      </c>
      <c r="BF1315" s="239">
        <f>IF(N1315="snížená",J1315,0)</f>
        <v>0</v>
      </c>
      <c r="BG1315" s="239">
        <f>IF(N1315="zákl. přenesená",J1315,0)</f>
        <v>0</v>
      </c>
      <c r="BH1315" s="239">
        <f>IF(N1315="sníž. přenesená",J1315,0)</f>
        <v>0</v>
      </c>
      <c r="BI1315" s="239">
        <f>IF(N1315="nulová",J1315,0)</f>
        <v>0</v>
      </c>
      <c r="BJ1315" s="18" t="s">
        <v>83</v>
      </c>
      <c r="BK1315" s="239">
        <f>ROUND(I1315*H1315,2)</f>
        <v>0</v>
      </c>
      <c r="BL1315" s="18" t="s">
        <v>297</v>
      </c>
      <c r="BM1315" s="238" t="s">
        <v>1475</v>
      </c>
    </row>
    <row r="1316" s="13" customFormat="1">
      <c r="A1316" s="13"/>
      <c r="B1316" s="240"/>
      <c r="C1316" s="241"/>
      <c r="D1316" s="242" t="s">
        <v>201</v>
      </c>
      <c r="E1316" s="243" t="s">
        <v>1</v>
      </c>
      <c r="F1316" s="244" t="s">
        <v>1476</v>
      </c>
      <c r="G1316" s="241"/>
      <c r="H1316" s="245">
        <v>2</v>
      </c>
      <c r="I1316" s="246"/>
      <c r="J1316" s="241"/>
      <c r="K1316" s="241"/>
      <c r="L1316" s="247"/>
      <c r="M1316" s="248"/>
      <c r="N1316" s="249"/>
      <c r="O1316" s="249"/>
      <c r="P1316" s="249"/>
      <c r="Q1316" s="249"/>
      <c r="R1316" s="249"/>
      <c r="S1316" s="249"/>
      <c r="T1316" s="250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1" t="s">
        <v>201</v>
      </c>
      <c r="AU1316" s="251" t="s">
        <v>85</v>
      </c>
      <c r="AV1316" s="13" t="s">
        <v>85</v>
      </c>
      <c r="AW1316" s="13" t="s">
        <v>32</v>
      </c>
      <c r="AX1316" s="13" t="s">
        <v>83</v>
      </c>
      <c r="AY1316" s="251" t="s">
        <v>192</v>
      </c>
    </row>
    <row r="1317" s="2" customFormat="1" ht="24.15" customHeight="1">
      <c r="A1317" s="39"/>
      <c r="B1317" s="40"/>
      <c r="C1317" s="284" t="s">
        <v>1477</v>
      </c>
      <c r="D1317" s="284" t="s">
        <v>311</v>
      </c>
      <c r="E1317" s="285" t="s">
        <v>1478</v>
      </c>
      <c r="F1317" s="286" t="s">
        <v>1479</v>
      </c>
      <c r="G1317" s="287" t="s">
        <v>207</v>
      </c>
      <c r="H1317" s="288">
        <v>0.25</v>
      </c>
      <c r="I1317" s="289"/>
      <c r="J1317" s="290">
        <f>ROUND(I1317*H1317,2)</f>
        <v>0</v>
      </c>
      <c r="K1317" s="286" t="s">
        <v>198</v>
      </c>
      <c r="L1317" s="291"/>
      <c r="M1317" s="292" t="s">
        <v>1</v>
      </c>
      <c r="N1317" s="293" t="s">
        <v>40</v>
      </c>
      <c r="O1317" s="92"/>
      <c r="P1317" s="236">
        <f>O1317*H1317</f>
        <v>0</v>
      </c>
      <c r="Q1317" s="236">
        <v>0.026249999999999999</v>
      </c>
      <c r="R1317" s="236">
        <f>Q1317*H1317</f>
        <v>0.0065624999999999998</v>
      </c>
      <c r="S1317" s="236">
        <v>0</v>
      </c>
      <c r="T1317" s="237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38" t="s">
        <v>394</v>
      </c>
      <c r="AT1317" s="238" t="s">
        <v>311</v>
      </c>
      <c r="AU1317" s="238" t="s">
        <v>85</v>
      </c>
      <c r="AY1317" s="18" t="s">
        <v>192</v>
      </c>
      <c r="BE1317" s="239">
        <f>IF(N1317="základní",J1317,0)</f>
        <v>0</v>
      </c>
      <c r="BF1317" s="239">
        <f>IF(N1317="snížená",J1317,0)</f>
        <v>0</v>
      </c>
      <c r="BG1317" s="239">
        <f>IF(N1317="zákl. přenesená",J1317,0)</f>
        <v>0</v>
      </c>
      <c r="BH1317" s="239">
        <f>IF(N1317="sníž. přenesená",J1317,0)</f>
        <v>0</v>
      </c>
      <c r="BI1317" s="239">
        <f>IF(N1317="nulová",J1317,0)</f>
        <v>0</v>
      </c>
      <c r="BJ1317" s="18" t="s">
        <v>83</v>
      </c>
      <c r="BK1317" s="239">
        <f>ROUND(I1317*H1317,2)</f>
        <v>0</v>
      </c>
      <c r="BL1317" s="18" t="s">
        <v>297</v>
      </c>
      <c r="BM1317" s="238" t="s">
        <v>1480</v>
      </c>
    </row>
    <row r="1318" s="2" customFormat="1" ht="33" customHeight="1">
      <c r="A1318" s="39"/>
      <c r="B1318" s="40"/>
      <c r="C1318" s="227" t="s">
        <v>1481</v>
      </c>
      <c r="D1318" s="227" t="s">
        <v>194</v>
      </c>
      <c r="E1318" s="228" t="s">
        <v>1482</v>
      </c>
      <c r="F1318" s="229" t="s">
        <v>1483</v>
      </c>
      <c r="G1318" s="230" t="s">
        <v>197</v>
      </c>
      <c r="H1318" s="231">
        <v>188.55699999999999</v>
      </c>
      <c r="I1318" s="232"/>
      <c r="J1318" s="233">
        <f>ROUND(I1318*H1318,2)</f>
        <v>0</v>
      </c>
      <c r="K1318" s="229" t="s">
        <v>198</v>
      </c>
      <c r="L1318" s="45"/>
      <c r="M1318" s="234" t="s">
        <v>1</v>
      </c>
      <c r="N1318" s="235" t="s">
        <v>40</v>
      </c>
      <c r="O1318" s="92"/>
      <c r="P1318" s="236">
        <f>O1318*H1318</f>
        <v>0</v>
      </c>
      <c r="Q1318" s="236">
        <v>0.00012</v>
      </c>
      <c r="R1318" s="236">
        <f>Q1318*H1318</f>
        <v>0.022626839999999999</v>
      </c>
      <c r="S1318" s="236">
        <v>0</v>
      </c>
      <c r="T1318" s="237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8" t="s">
        <v>297</v>
      </c>
      <c r="AT1318" s="238" t="s">
        <v>194</v>
      </c>
      <c r="AU1318" s="238" t="s">
        <v>85</v>
      </c>
      <c r="AY1318" s="18" t="s">
        <v>192</v>
      </c>
      <c r="BE1318" s="239">
        <f>IF(N1318="základní",J1318,0)</f>
        <v>0</v>
      </c>
      <c r="BF1318" s="239">
        <f>IF(N1318="snížená",J1318,0)</f>
        <v>0</v>
      </c>
      <c r="BG1318" s="239">
        <f>IF(N1318="zákl. přenesená",J1318,0)</f>
        <v>0</v>
      </c>
      <c r="BH1318" s="239">
        <f>IF(N1318="sníž. přenesená",J1318,0)</f>
        <v>0</v>
      </c>
      <c r="BI1318" s="239">
        <f>IF(N1318="nulová",J1318,0)</f>
        <v>0</v>
      </c>
      <c r="BJ1318" s="18" t="s">
        <v>83</v>
      </c>
      <c r="BK1318" s="239">
        <f>ROUND(I1318*H1318,2)</f>
        <v>0</v>
      </c>
      <c r="BL1318" s="18" t="s">
        <v>297</v>
      </c>
      <c r="BM1318" s="238" t="s">
        <v>1484</v>
      </c>
    </row>
    <row r="1319" s="13" customFormat="1">
      <c r="A1319" s="13"/>
      <c r="B1319" s="240"/>
      <c r="C1319" s="241"/>
      <c r="D1319" s="242" t="s">
        <v>201</v>
      </c>
      <c r="E1319" s="243" t="s">
        <v>1</v>
      </c>
      <c r="F1319" s="244" t="s">
        <v>1461</v>
      </c>
      <c r="G1319" s="241"/>
      <c r="H1319" s="245">
        <v>170.77000000000001</v>
      </c>
      <c r="I1319" s="246"/>
      <c r="J1319" s="241"/>
      <c r="K1319" s="241"/>
      <c r="L1319" s="247"/>
      <c r="M1319" s="248"/>
      <c r="N1319" s="249"/>
      <c r="O1319" s="249"/>
      <c r="P1319" s="249"/>
      <c r="Q1319" s="249"/>
      <c r="R1319" s="249"/>
      <c r="S1319" s="249"/>
      <c r="T1319" s="25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1" t="s">
        <v>201</v>
      </c>
      <c r="AU1319" s="251" t="s">
        <v>85</v>
      </c>
      <c r="AV1319" s="13" t="s">
        <v>85</v>
      </c>
      <c r="AW1319" s="13" t="s">
        <v>32</v>
      </c>
      <c r="AX1319" s="13" t="s">
        <v>75</v>
      </c>
      <c r="AY1319" s="251" t="s">
        <v>192</v>
      </c>
    </row>
    <row r="1320" s="13" customFormat="1">
      <c r="A1320" s="13"/>
      <c r="B1320" s="240"/>
      <c r="C1320" s="241"/>
      <c r="D1320" s="242" t="s">
        <v>201</v>
      </c>
      <c r="E1320" s="243" t="s">
        <v>1</v>
      </c>
      <c r="F1320" s="244" t="s">
        <v>1462</v>
      </c>
      <c r="G1320" s="241"/>
      <c r="H1320" s="245">
        <v>17.786999999999999</v>
      </c>
      <c r="I1320" s="246"/>
      <c r="J1320" s="241"/>
      <c r="K1320" s="241"/>
      <c r="L1320" s="247"/>
      <c r="M1320" s="248"/>
      <c r="N1320" s="249"/>
      <c r="O1320" s="249"/>
      <c r="P1320" s="249"/>
      <c r="Q1320" s="249"/>
      <c r="R1320" s="249"/>
      <c r="S1320" s="249"/>
      <c r="T1320" s="250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1" t="s">
        <v>201</v>
      </c>
      <c r="AU1320" s="251" t="s">
        <v>85</v>
      </c>
      <c r="AV1320" s="13" t="s">
        <v>85</v>
      </c>
      <c r="AW1320" s="13" t="s">
        <v>32</v>
      </c>
      <c r="AX1320" s="13" t="s">
        <v>75</v>
      </c>
      <c r="AY1320" s="251" t="s">
        <v>192</v>
      </c>
    </row>
    <row r="1321" s="14" customFormat="1">
      <c r="A1321" s="14"/>
      <c r="B1321" s="252"/>
      <c r="C1321" s="253"/>
      <c r="D1321" s="242" t="s">
        <v>201</v>
      </c>
      <c r="E1321" s="254" t="s">
        <v>1</v>
      </c>
      <c r="F1321" s="255" t="s">
        <v>204</v>
      </c>
      <c r="G1321" s="253"/>
      <c r="H1321" s="256">
        <v>188.55699999999999</v>
      </c>
      <c r="I1321" s="257"/>
      <c r="J1321" s="253"/>
      <c r="K1321" s="253"/>
      <c r="L1321" s="258"/>
      <c r="M1321" s="259"/>
      <c r="N1321" s="260"/>
      <c r="O1321" s="260"/>
      <c r="P1321" s="260"/>
      <c r="Q1321" s="260"/>
      <c r="R1321" s="260"/>
      <c r="S1321" s="260"/>
      <c r="T1321" s="261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2" t="s">
        <v>201</v>
      </c>
      <c r="AU1321" s="262" t="s">
        <v>85</v>
      </c>
      <c r="AV1321" s="14" t="s">
        <v>199</v>
      </c>
      <c r="AW1321" s="14" t="s">
        <v>32</v>
      </c>
      <c r="AX1321" s="14" t="s">
        <v>83</v>
      </c>
      <c r="AY1321" s="262" t="s">
        <v>192</v>
      </c>
    </row>
    <row r="1322" s="2" customFormat="1" ht="16.5" customHeight="1">
      <c r="A1322" s="39"/>
      <c r="B1322" s="40"/>
      <c r="C1322" s="284" t="s">
        <v>1485</v>
      </c>
      <c r="D1322" s="284" t="s">
        <v>311</v>
      </c>
      <c r="E1322" s="285" t="s">
        <v>1486</v>
      </c>
      <c r="F1322" s="286" t="s">
        <v>1487</v>
      </c>
      <c r="G1322" s="287" t="s">
        <v>207</v>
      </c>
      <c r="H1322" s="288">
        <v>11.279999999999999</v>
      </c>
      <c r="I1322" s="289"/>
      <c r="J1322" s="290">
        <f>ROUND(I1322*H1322,2)</f>
        <v>0</v>
      </c>
      <c r="K1322" s="286" t="s">
        <v>198</v>
      </c>
      <c r="L1322" s="291"/>
      <c r="M1322" s="292" t="s">
        <v>1</v>
      </c>
      <c r="N1322" s="293" t="s">
        <v>40</v>
      </c>
      <c r="O1322" s="92"/>
      <c r="P1322" s="236">
        <f>O1322*H1322</f>
        <v>0</v>
      </c>
      <c r="Q1322" s="236">
        <v>0.029999999999999999</v>
      </c>
      <c r="R1322" s="236">
        <f>Q1322*H1322</f>
        <v>0.33839999999999998</v>
      </c>
      <c r="S1322" s="236">
        <v>0</v>
      </c>
      <c r="T1322" s="237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38" t="s">
        <v>394</v>
      </c>
      <c r="AT1322" s="238" t="s">
        <v>311</v>
      </c>
      <c r="AU1322" s="238" t="s">
        <v>85</v>
      </c>
      <c r="AY1322" s="18" t="s">
        <v>192</v>
      </c>
      <c r="BE1322" s="239">
        <f>IF(N1322="základní",J1322,0)</f>
        <v>0</v>
      </c>
      <c r="BF1322" s="239">
        <f>IF(N1322="snížená",J1322,0)</f>
        <v>0</v>
      </c>
      <c r="BG1322" s="239">
        <f>IF(N1322="zákl. přenesená",J1322,0)</f>
        <v>0</v>
      </c>
      <c r="BH1322" s="239">
        <f>IF(N1322="sníž. přenesená",J1322,0)</f>
        <v>0</v>
      </c>
      <c r="BI1322" s="239">
        <f>IF(N1322="nulová",J1322,0)</f>
        <v>0</v>
      </c>
      <c r="BJ1322" s="18" t="s">
        <v>83</v>
      </c>
      <c r="BK1322" s="239">
        <f>ROUND(I1322*H1322,2)</f>
        <v>0</v>
      </c>
      <c r="BL1322" s="18" t="s">
        <v>297</v>
      </c>
      <c r="BM1322" s="238" t="s">
        <v>1488</v>
      </c>
    </row>
    <row r="1323" s="2" customFormat="1" ht="37.8" customHeight="1">
      <c r="A1323" s="39"/>
      <c r="B1323" s="40"/>
      <c r="C1323" s="227" t="s">
        <v>1489</v>
      </c>
      <c r="D1323" s="227" t="s">
        <v>194</v>
      </c>
      <c r="E1323" s="228" t="s">
        <v>1490</v>
      </c>
      <c r="F1323" s="229" t="s">
        <v>1491</v>
      </c>
      <c r="G1323" s="230" t="s">
        <v>282</v>
      </c>
      <c r="H1323" s="231">
        <v>14</v>
      </c>
      <c r="I1323" s="232"/>
      <c r="J1323" s="233">
        <f>ROUND(I1323*H1323,2)</f>
        <v>0</v>
      </c>
      <c r="K1323" s="229" t="s">
        <v>198</v>
      </c>
      <c r="L1323" s="45"/>
      <c r="M1323" s="234" t="s">
        <v>1</v>
      </c>
      <c r="N1323" s="235" t="s">
        <v>40</v>
      </c>
      <c r="O1323" s="92"/>
      <c r="P1323" s="236">
        <f>O1323*H1323</f>
        <v>0</v>
      </c>
      <c r="Q1323" s="236">
        <v>0.00064999999999999997</v>
      </c>
      <c r="R1323" s="236">
        <f>Q1323*H1323</f>
        <v>0.0091000000000000004</v>
      </c>
      <c r="S1323" s="236">
        <v>0</v>
      </c>
      <c r="T1323" s="237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8" t="s">
        <v>297</v>
      </c>
      <c r="AT1323" s="238" t="s">
        <v>194</v>
      </c>
      <c r="AU1323" s="238" t="s">
        <v>85</v>
      </c>
      <c r="AY1323" s="18" t="s">
        <v>192</v>
      </c>
      <c r="BE1323" s="239">
        <f>IF(N1323="základní",J1323,0)</f>
        <v>0</v>
      </c>
      <c r="BF1323" s="239">
        <f>IF(N1323="snížená",J1323,0)</f>
        <v>0</v>
      </c>
      <c r="BG1323" s="239">
        <f>IF(N1323="zákl. přenesená",J1323,0)</f>
        <v>0</v>
      </c>
      <c r="BH1323" s="239">
        <f>IF(N1323="sníž. přenesená",J1323,0)</f>
        <v>0</v>
      </c>
      <c r="BI1323" s="239">
        <f>IF(N1323="nulová",J1323,0)</f>
        <v>0</v>
      </c>
      <c r="BJ1323" s="18" t="s">
        <v>83</v>
      </c>
      <c r="BK1323" s="239">
        <f>ROUND(I1323*H1323,2)</f>
        <v>0</v>
      </c>
      <c r="BL1323" s="18" t="s">
        <v>297</v>
      </c>
      <c r="BM1323" s="238" t="s">
        <v>1492</v>
      </c>
    </row>
    <row r="1324" s="16" customFormat="1">
      <c r="A1324" s="16"/>
      <c r="B1324" s="274"/>
      <c r="C1324" s="275"/>
      <c r="D1324" s="242" t="s">
        <v>201</v>
      </c>
      <c r="E1324" s="276" t="s">
        <v>1</v>
      </c>
      <c r="F1324" s="277" t="s">
        <v>1493</v>
      </c>
      <c r="G1324" s="275"/>
      <c r="H1324" s="276" t="s">
        <v>1</v>
      </c>
      <c r="I1324" s="278"/>
      <c r="J1324" s="275"/>
      <c r="K1324" s="275"/>
      <c r="L1324" s="279"/>
      <c r="M1324" s="280"/>
      <c r="N1324" s="281"/>
      <c r="O1324" s="281"/>
      <c r="P1324" s="281"/>
      <c r="Q1324" s="281"/>
      <c r="R1324" s="281"/>
      <c r="S1324" s="281"/>
      <c r="T1324" s="282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T1324" s="283" t="s">
        <v>201</v>
      </c>
      <c r="AU1324" s="283" t="s">
        <v>85</v>
      </c>
      <c r="AV1324" s="16" t="s">
        <v>83</v>
      </c>
      <c r="AW1324" s="16" t="s">
        <v>32</v>
      </c>
      <c r="AX1324" s="16" t="s">
        <v>75</v>
      </c>
      <c r="AY1324" s="283" t="s">
        <v>192</v>
      </c>
    </row>
    <row r="1325" s="13" customFormat="1">
      <c r="A1325" s="13"/>
      <c r="B1325" s="240"/>
      <c r="C1325" s="241"/>
      <c r="D1325" s="242" t="s">
        <v>201</v>
      </c>
      <c r="E1325" s="243" t="s">
        <v>1</v>
      </c>
      <c r="F1325" s="244" t="s">
        <v>1494</v>
      </c>
      <c r="G1325" s="241"/>
      <c r="H1325" s="245">
        <v>1.6000000000000001</v>
      </c>
      <c r="I1325" s="246"/>
      <c r="J1325" s="241"/>
      <c r="K1325" s="241"/>
      <c r="L1325" s="247"/>
      <c r="M1325" s="248"/>
      <c r="N1325" s="249"/>
      <c r="O1325" s="249"/>
      <c r="P1325" s="249"/>
      <c r="Q1325" s="249"/>
      <c r="R1325" s="249"/>
      <c r="S1325" s="249"/>
      <c r="T1325" s="250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1" t="s">
        <v>201</v>
      </c>
      <c r="AU1325" s="251" t="s">
        <v>85</v>
      </c>
      <c r="AV1325" s="13" t="s">
        <v>85</v>
      </c>
      <c r="AW1325" s="13" t="s">
        <v>32</v>
      </c>
      <c r="AX1325" s="13" t="s">
        <v>75</v>
      </c>
      <c r="AY1325" s="251" t="s">
        <v>192</v>
      </c>
    </row>
    <row r="1326" s="13" customFormat="1">
      <c r="A1326" s="13"/>
      <c r="B1326" s="240"/>
      <c r="C1326" s="241"/>
      <c r="D1326" s="242" t="s">
        <v>201</v>
      </c>
      <c r="E1326" s="243" t="s">
        <v>1</v>
      </c>
      <c r="F1326" s="244" t="s">
        <v>1495</v>
      </c>
      <c r="G1326" s="241"/>
      <c r="H1326" s="245">
        <v>1.1000000000000001</v>
      </c>
      <c r="I1326" s="246"/>
      <c r="J1326" s="241"/>
      <c r="K1326" s="241"/>
      <c r="L1326" s="247"/>
      <c r="M1326" s="248"/>
      <c r="N1326" s="249"/>
      <c r="O1326" s="249"/>
      <c r="P1326" s="249"/>
      <c r="Q1326" s="249"/>
      <c r="R1326" s="249"/>
      <c r="S1326" s="249"/>
      <c r="T1326" s="250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1" t="s">
        <v>201</v>
      </c>
      <c r="AU1326" s="251" t="s">
        <v>85</v>
      </c>
      <c r="AV1326" s="13" t="s">
        <v>85</v>
      </c>
      <c r="AW1326" s="13" t="s">
        <v>32</v>
      </c>
      <c r="AX1326" s="13" t="s">
        <v>75</v>
      </c>
      <c r="AY1326" s="251" t="s">
        <v>192</v>
      </c>
    </row>
    <row r="1327" s="13" customFormat="1">
      <c r="A1327" s="13"/>
      <c r="B1327" s="240"/>
      <c r="C1327" s="241"/>
      <c r="D1327" s="242" t="s">
        <v>201</v>
      </c>
      <c r="E1327" s="243" t="s">
        <v>1</v>
      </c>
      <c r="F1327" s="244" t="s">
        <v>1496</v>
      </c>
      <c r="G1327" s="241"/>
      <c r="H1327" s="245">
        <v>1.1000000000000001</v>
      </c>
      <c r="I1327" s="246"/>
      <c r="J1327" s="241"/>
      <c r="K1327" s="241"/>
      <c r="L1327" s="247"/>
      <c r="M1327" s="248"/>
      <c r="N1327" s="249"/>
      <c r="O1327" s="249"/>
      <c r="P1327" s="249"/>
      <c r="Q1327" s="249"/>
      <c r="R1327" s="249"/>
      <c r="S1327" s="249"/>
      <c r="T1327" s="250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1" t="s">
        <v>201</v>
      </c>
      <c r="AU1327" s="251" t="s">
        <v>85</v>
      </c>
      <c r="AV1327" s="13" t="s">
        <v>85</v>
      </c>
      <c r="AW1327" s="13" t="s">
        <v>32</v>
      </c>
      <c r="AX1327" s="13" t="s">
        <v>75</v>
      </c>
      <c r="AY1327" s="251" t="s">
        <v>192</v>
      </c>
    </row>
    <row r="1328" s="13" customFormat="1">
      <c r="A1328" s="13"/>
      <c r="B1328" s="240"/>
      <c r="C1328" s="241"/>
      <c r="D1328" s="242" t="s">
        <v>201</v>
      </c>
      <c r="E1328" s="243" t="s">
        <v>1</v>
      </c>
      <c r="F1328" s="244" t="s">
        <v>1497</v>
      </c>
      <c r="G1328" s="241"/>
      <c r="H1328" s="245">
        <v>0.90000000000000002</v>
      </c>
      <c r="I1328" s="246"/>
      <c r="J1328" s="241"/>
      <c r="K1328" s="241"/>
      <c r="L1328" s="247"/>
      <c r="M1328" s="248"/>
      <c r="N1328" s="249"/>
      <c r="O1328" s="249"/>
      <c r="P1328" s="249"/>
      <c r="Q1328" s="249"/>
      <c r="R1328" s="249"/>
      <c r="S1328" s="249"/>
      <c r="T1328" s="250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1" t="s">
        <v>201</v>
      </c>
      <c r="AU1328" s="251" t="s">
        <v>85</v>
      </c>
      <c r="AV1328" s="13" t="s">
        <v>85</v>
      </c>
      <c r="AW1328" s="13" t="s">
        <v>32</v>
      </c>
      <c r="AX1328" s="13" t="s">
        <v>75</v>
      </c>
      <c r="AY1328" s="251" t="s">
        <v>192</v>
      </c>
    </row>
    <row r="1329" s="13" customFormat="1">
      <c r="A1329" s="13"/>
      <c r="B1329" s="240"/>
      <c r="C1329" s="241"/>
      <c r="D1329" s="242" t="s">
        <v>201</v>
      </c>
      <c r="E1329" s="243" t="s">
        <v>1</v>
      </c>
      <c r="F1329" s="244" t="s">
        <v>1498</v>
      </c>
      <c r="G1329" s="241"/>
      <c r="H1329" s="245">
        <v>0.90000000000000002</v>
      </c>
      <c r="I1329" s="246"/>
      <c r="J1329" s="241"/>
      <c r="K1329" s="241"/>
      <c r="L1329" s="247"/>
      <c r="M1329" s="248"/>
      <c r="N1329" s="249"/>
      <c r="O1329" s="249"/>
      <c r="P1329" s="249"/>
      <c r="Q1329" s="249"/>
      <c r="R1329" s="249"/>
      <c r="S1329" s="249"/>
      <c r="T1329" s="250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1" t="s">
        <v>201</v>
      </c>
      <c r="AU1329" s="251" t="s">
        <v>85</v>
      </c>
      <c r="AV1329" s="13" t="s">
        <v>85</v>
      </c>
      <c r="AW1329" s="13" t="s">
        <v>32</v>
      </c>
      <c r="AX1329" s="13" t="s">
        <v>75</v>
      </c>
      <c r="AY1329" s="251" t="s">
        <v>192</v>
      </c>
    </row>
    <row r="1330" s="13" customFormat="1">
      <c r="A1330" s="13"/>
      <c r="B1330" s="240"/>
      <c r="C1330" s="241"/>
      <c r="D1330" s="242" t="s">
        <v>201</v>
      </c>
      <c r="E1330" s="243" t="s">
        <v>1</v>
      </c>
      <c r="F1330" s="244" t="s">
        <v>1499</v>
      </c>
      <c r="G1330" s="241"/>
      <c r="H1330" s="245">
        <v>0.90000000000000002</v>
      </c>
      <c r="I1330" s="246"/>
      <c r="J1330" s="241"/>
      <c r="K1330" s="241"/>
      <c r="L1330" s="247"/>
      <c r="M1330" s="248"/>
      <c r="N1330" s="249"/>
      <c r="O1330" s="249"/>
      <c r="P1330" s="249"/>
      <c r="Q1330" s="249"/>
      <c r="R1330" s="249"/>
      <c r="S1330" s="249"/>
      <c r="T1330" s="25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1" t="s">
        <v>201</v>
      </c>
      <c r="AU1330" s="251" t="s">
        <v>85</v>
      </c>
      <c r="AV1330" s="13" t="s">
        <v>85</v>
      </c>
      <c r="AW1330" s="13" t="s">
        <v>32</v>
      </c>
      <c r="AX1330" s="13" t="s">
        <v>75</v>
      </c>
      <c r="AY1330" s="251" t="s">
        <v>192</v>
      </c>
    </row>
    <row r="1331" s="15" customFormat="1">
      <c r="A1331" s="15"/>
      <c r="B1331" s="263"/>
      <c r="C1331" s="264"/>
      <c r="D1331" s="242" t="s">
        <v>201</v>
      </c>
      <c r="E1331" s="265" t="s">
        <v>1</v>
      </c>
      <c r="F1331" s="266" t="s">
        <v>211</v>
      </c>
      <c r="G1331" s="264"/>
      <c r="H1331" s="267">
        <v>6.5</v>
      </c>
      <c r="I1331" s="268"/>
      <c r="J1331" s="264"/>
      <c r="K1331" s="264"/>
      <c r="L1331" s="269"/>
      <c r="M1331" s="270"/>
      <c r="N1331" s="271"/>
      <c r="O1331" s="271"/>
      <c r="P1331" s="271"/>
      <c r="Q1331" s="271"/>
      <c r="R1331" s="271"/>
      <c r="S1331" s="271"/>
      <c r="T1331" s="272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3" t="s">
        <v>201</v>
      </c>
      <c r="AU1331" s="273" t="s">
        <v>85</v>
      </c>
      <c r="AV1331" s="15" t="s">
        <v>212</v>
      </c>
      <c r="AW1331" s="15" t="s">
        <v>32</v>
      </c>
      <c r="AX1331" s="15" t="s">
        <v>75</v>
      </c>
      <c r="AY1331" s="273" t="s">
        <v>192</v>
      </c>
    </row>
    <row r="1332" s="16" customFormat="1">
      <c r="A1332" s="16"/>
      <c r="B1332" s="274"/>
      <c r="C1332" s="275"/>
      <c r="D1332" s="242" t="s">
        <v>201</v>
      </c>
      <c r="E1332" s="276" t="s">
        <v>1</v>
      </c>
      <c r="F1332" s="277" t="s">
        <v>457</v>
      </c>
      <c r="G1332" s="275"/>
      <c r="H1332" s="276" t="s">
        <v>1</v>
      </c>
      <c r="I1332" s="278"/>
      <c r="J1332" s="275"/>
      <c r="K1332" s="275"/>
      <c r="L1332" s="279"/>
      <c r="M1332" s="280"/>
      <c r="N1332" s="281"/>
      <c r="O1332" s="281"/>
      <c r="P1332" s="281"/>
      <c r="Q1332" s="281"/>
      <c r="R1332" s="281"/>
      <c r="S1332" s="281"/>
      <c r="T1332" s="282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T1332" s="283" t="s">
        <v>201</v>
      </c>
      <c r="AU1332" s="283" t="s">
        <v>85</v>
      </c>
      <c r="AV1332" s="16" t="s">
        <v>83</v>
      </c>
      <c r="AW1332" s="16" t="s">
        <v>32</v>
      </c>
      <c r="AX1332" s="16" t="s">
        <v>75</v>
      </c>
      <c r="AY1332" s="283" t="s">
        <v>192</v>
      </c>
    </row>
    <row r="1333" s="13" customFormat="1">
      <c r="A1333" s="13"/>
      <c r="B1333" s="240"/>
      <c r="C1333" s="241"/>
      <c r="D1333" s="242" t="s">
        <v>201</v>
      </c>
      <c r="E1333" s="243" t="s">
        <v>1</v>
      </c>
      <c r="F1333" s="244" t="s">
        <v>1500</v>
      </c>
      <c r="G1333" s="241"/>
      <c r="H1333" s="245">
        <v>2.5</v>
      </c>
      <c r="I1333" s="246"/>
      <c r="J1333" s="241"/>
      <c r="K1333" s="241"/>
      <c r="L1333" s="247"/>
      <c r="M1333" s="248"/>
      <c r="N1333" s="249"/>
      <c r="O1333" s="249"/>
      <c r="P1333" s="249"/>
      <c r="Q1333" s="249"/>
      <c r="R1333" s="249"/>
      <c r="S1333" s="249"/>
      <c r="T1333" s="250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1" t="s">
        <v>201</v>
      </c>
      <c r="AU1333" s="251" t="s">
        <v>85</v>
      </c>
      <c r="AV1333" s="13" t="s">
        <v>85</v>
      </c>
      <c r="AW1333" s="13" t="s">
        <v>32</v>
      </c>
      <c r="AX1333" s="13" t="s">
        <v>75</v>
      </c>
      <c r="AY1333" s="251" t="s">
        <v>192</v>
      </c>
    </row>
    <row r="1334" s="13" customFormat="1">
      <c r="A1334" s="13"/>
      <c r="B1334" s="240"/>
      <c r="C1334" s="241"/>
      <c r="D1334" s="242" t="s">
        <v>201</v>
      </c>
      <c r="E1334" s="243" t="s">
        <v>1</v>
      </c>
      <c r="F1334" s="244" t="s">
        <v>1501</v>
      </c>
      <c r="G1334" s="241"/>
      <c r="H1334" s="245">
        <v>2.5</v>
      </c>
      <c r="I1334" s="246"/>
      <c r="J1334" s="241"/>
      <c r="K1334" s="241"/>
      <c r="L1334" s="247"/>
      <c r="M1334" s="248"/>
      <c r="N1334" s="249"/>
      <c r="O1334" s="249"/>
      <c r="P1334" s="249"/>
      <c r="Q1334" s="249"/>
      <c r="R1334" s="249"/>
      <c r="S1334" s="249"/>
      <c r="T1334" s="25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1" t="s">
        <v>201</v>
      </c>
      <c r="AU1334" s="251" t="s">
        <v>85</v>
      </c>
      <c r="AV1334" s="13" t="s">
        <v>85</v>
      </c>
      <c r="AW1334" s="13" t="s">
        <v>32</v>
      </c>
      <c r="AX1334" s="13" t="s">
        <v>75</v>
      </c>
      <c r="AY1334" s="251" t="s">
        <v>192</v>
      </c>
    </row>
    <row r="1335" s="13" customFormat="1">
      <c r="A1335" s="13"/>
      <c r="B1335" s="240"/>
      <c r="C1335" s="241"/>
      <c r="D1335" s="242" t="s">
        <v>201</v>
      </c>
      <c r="E1335" s="243" t="s">
        <v>1</v>
      </c>
      <c r="F1335" s="244" t="s">
        <v>1502</v>
      </c>
      <c r="G1335" s="241"/>
      <c r="H1335" s="245">
        <v>2.5</v>
      </c>
      <c r="I1335" s="246"/>
      <c r="J1335" s="241"/>
      <c r="K1335" s="241"/>
      <c r="L1335" s="247"/>
      <c r="M1335" s="248"/>
      <c r="N1335" s="249"/>
      <c r="O1335" s="249"/>
      <c r="P1335" s="249"/>
      <c r="Q1335" s="249"/>
      <c r="R1335" s="249"/>
      <c r="S1335" s="249"/>
      <c r="T1335" s="250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1" t="s">
        <v>201</v>
      </c>
      <c r="AU1335" s="251" t="s">
        <v>85</v>
      </c>
      <c r="AV1335" s="13" t="s">
        <v>85</v>
      </c>
      <c r="AW1335" s="13" t="s">
        <v>32</v>
      </c>
      <c r="AX1335" s="13" t="s">
        <v>75</v>
      </c>
      <c r="AY1335" s="251" t="s">
        <v>192</v>
      </c>
    </row>
    <row r="1336" s="15" customFormat="1">
      <c r="A1336" s="15"/>
      <c r="B1336" s="263"/>
      <c r="C1336" s="264"/>
      <c r="D1336" s="242" t="s">
        <v>201</v>
      </c>
      <c r="E1336" s="265" t="s">
        <v>1</v>
      </c>
      <c r="F1336" s="266" t="s">
        <v>211</v>
      </c>
      <c r="G1336" s="264"/>
      <c r="H1336" s="267">
        <v>7.5</v>
      </c>
      <c r="I1336" s="268"/>
      <c r="J1336" s="264"/>
      <c r="K1336" s="264"/>
      <c r="L1336" s="269"/>
      <c r="M1336" s="270"/>
      <c r="N1336" s="271"/>
      <c r="O1336" s="271"/>
      <c r="P1336" s="271"/>
      <c r="Q1336" s="271"/>
      <c r="R1336" s="271"/>
      <c r="S1336" s="271"/>
      <c r="T1336" s="272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73" t="s">
        <v>201</v>
      </c>
      <c r="AU1336" s="273" t="s">
        <v>85</v>
      </c>
      <c r="AV1336" s="15" t="s">
        <v>212</v>
      </c>
      <c r="AW1336" s="15" t="s">
        <v>32</v>
      </c>
      <c r="AX1336" s="15" t="s">
        <v>75</v>
      </c>
      <c r="AY1336" s="273" t="s">
        <v>192</v>
      </c>
    </row>
    <row r="1337" s="14" customFormat="1">
      <c r="A1337" s="14"/>
      <c r="B1337" s="252"/>
      <c r="C1337" s="253"/>
      <c r="D1337" s="242" t="s">
        <v>201</v>
      </c>
      <c r="E1337" s="254" t="s">
        <v>1</v>
      </c>
      <c r="F1337" s="255" t="s">
        <v>204</v>
      </c>
      <c r="G1337" s="253"/>
      <c r="H1337" s="256">
        <v>14</v>
      </c>
      <c r="I1337" s="257"/>
      <c r="J1337" s="253"/>
      <c r="K1337" s="253"/>
      <c r="L1337" s="258"/>
      <c r="M1337" s="259"/>
      <c r="N1337" s="260"/>
      <c r="O1337" s="260"/>
      <c r="P1337" s="260"/>
      <c r="Q1337" s="260"/>
      <c r="R1337" s="260"/>
      <c r="S1337" s="260"/>
      <c r="T1337" s="261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2" t="s">
        <v>201</v>
      </c>
      <c r="AU1337" s="262" t="s">
        <v>85</v>
      </c>
      <c r="AV1337" s="14" t="s">
        <v>199</v>
      </c>
      <c r="AW1337" s="14" t="s">
        <v>32</v>
      </c>
      <c r="AX1337" s="14" t="s">
        <v>83</v>
      </c>
      <c r="AY1337" s="262" t="s">
        <v>192</v>
      </c>
    </row>
    <row r="1338" s="2" customFormat="1" ht="37.8" customHeight="1">
      <c r="A1338" s="39"/>
      <c r="B1338" s="40"/>
      <c r="C1338" s="284" t="s">
        <v>1503</v>
      </c>
      <c r="D1338" s="284" t="s">
        <v>311</v>
      </c>
      <c r="E1338" s="285" t="s">
        <v>1504</v>
      </c>
      <c r="F1338" s="286" t="s">
        <v>1505</v>
      </c>
      <c r="G1338" s="287" t="s">
        <v>282</v>
      </c>
      <c r="H1338" s="288">
        <v>14</v>
      </c>
      <c r="I1338" s="289"/>
      <c r="J1338" s="290">
        <f>ROUND(I1338*H1338,2)</f>
        <v>0</v>
      </c>
      <c r="K1338" s="286" t="s">
        <v>198</v>
      </c>
      <c r="L1338" s="291"/>
      <c r="M1338" s="292" t="s">
        <v>1</v>
      </c>
      <c r="N1338" s="293" t="s">
        <v>40</v>
      </c>
      <c r="O1338" s="92"/>
      <c r="P1338" s="236">
        <f>O1338*H1338</f>
        <v>0</v>
      </c>
      <c r="Q1338" s="236">
        <v>0.0144</v>
      </c>
      <c r="R1338" s="236">
        <f>Q1338*H1338</f>
        <v>0.2016</v>
      </c>
      <c r="S1338" s="236">
        <v>0</v>
      </c>
      <c r="T1338" s="237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38" t="s">
        <v>394</v>
      </c>
      <c r="AT1338" s="238" t="s">
        <v>311</v>
      </c>
      <c r="AU1338" s="238" t="s">
        <v>85</v>
      </c>
      <c r="AY1338" s="18" t="s">
        <v>192</v>
      </c>
      <c r="BE1338" s="239">
        <f>IF(N1338="základní",J1338,0)</f>
        <v>0</v>
      </c>
      <c r="BF1338" s="239">
        <f>IF(N1338="snížená",J1338,0)</f>
        <v>0</v>
      </c>
      <c r="BG1338" s="239">
        <f>IF(N1338="zákl. přenesená",J1338,0)</f>
        <v>0</v>
      </c>
      <c r="BH1338" s="239">
        <f>IF(N1338="sníž. přenesená",J1338,0)</f>
        <v>0</v>
      </c>
      <c r="BI1338" s="239">
        <f>IF(N1338="nulová",J1338,0)</f>
        <v>0</v>
      </c>
      <c r="BJ1338" s="18" t="s">
        <v>83</v>
      </c>
      <c r="BK1338" s="239">
        <f>ROUND(I1338*H1338,2)</f>
        <v>0</v>
      </c>
      <c r="BL1338" s="18" t="s">
        <v>297</v>
      </c>
      <c r="BM1338" s="238" t="s">
        <v>1506</v>
      </c>
    </row>
    <row r="1339" s="16" customFormat="1">
      <c r="A1339" s="16"/>
      <c r="B1339" s="274"/>
      <c r="C1339" s="275"/>
      <c r="D1339" s="242" t="s">
        <v>201</v>
      </c>
      <c r="E1339" s="276" t="s">
        <v>1</v>
      </c>
      <c r="F1339" s="277" t="s">
        <v>1493</v>
      </c>
      <c r="G1339" s="275"/>
      <c r="H1339" s="276" t="s">
        <v>1</v>
      </c>
      <c r="I1339" s="278"/>
      <c r="J1339" s="275"/>
      <c r="K1339" s="275"/>
      <c r="L1339" s="279"/>
      <c r="M1339" s="280"/>
      <c r="N1339" s="281"/>
      <c r="O1339" s="281"/>
      <c r="P1339" s="281"/>
      <c r="Q1339" s="281"/>
      <c r="R1339" s="281"/>
      <c r="S1339" s="281"/>
      <c r="T1339" s="282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T1339" s="283" t="s">
        <v>201</v>
      </c>
      <c r="AU1339" s="283" t="s">
        <v>85</v>
      </c>
      <c r="AV1339" s="16" t="s">
        <v>83</v>
      </c>
      <c r="AW1339" s="16" t="s">
        <v>32</v>
      </c>
      <c r="AX1339" s="16" t="s">
        <v>75</v>
      </c>
      <c r="AY1339" s="283" t="s">
        <v>192</v>
      </c>
    </row>
    <row r="1340" s="13" customFormat="1">
      <c r="A1340" s="13"/>
      <c r="B1340" s="240"/>
      <c r="C1340" s="241"/>
      <c r="D1340" s="242" t="s">
        <v>201</v>
      </c>
      <c r="E1340" s="243" t="s">
        <v>1</v>
      </c>
      <c r="F1340" s="244" t="s">
        <v>1494</v>
      </c>
      <c r="G1340" s="241"/>
      <c r="H1340" s="245">
        <v>1.6000000000000001</v>
      </c>
      <c r="I1340" s="246"/>
      <c r="J1340" s="241"/>
      <c r="K1340" s="241"/>
      <c r="L1340" s="247"/>
      <c r="M1340" s="248"/>
      <c r="N1340" s="249"/>
      <c r="O1340" s="249"/>
      <c r="P1340" s="249"/>
      <c r="Q1340" s="249"/>
      <c r="R1340" s="249"/>
      <c r="S1340" s="249"/>
      <c r="T1340" s="250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1" t="s">
        <v>201</v>
      </c>
      <c r="AU1340" s="251" t="s">
        <v>85</v>
      </c>
      <c r="AV1340" s="13" t="s">
        <v>85</v>
      </c>
      <c r="AW1340" s="13" t="s">
        <v>32</v>
      </c>
      <c r="AX1340" s="13" t="s">
        <v>75</v>
      </c>
      <c r="AY1340" s="251" t="s">
        <v>192</v>
      </c>
    </row>
    <row r="1341" s="13" customFormat="1">
      <c r="A1341" s="13"/>
      <c r="B1341" s="240"/>
      <c r="C1341" s="241"/>
      <c r="D1341" s="242" t="s">
        <v>201</v>
      </c>
      <c r="E1341" s="243" t="s">
        <v>1</v>
      </c>
      <c r="F1341" s="244" t="s">
        <v>1495</v>
      </c>
      <c r="G1341" s="241"/>
      <c r="H1341" s="245">
        <v>1.1000000000000001</v>
      </c>
      <c r="I1341" s="246"/>
      <c r="J1341" s="241"/>
      <c r="K1341" s="241"/>
      <c r="L1341" s="247"/>
      <c r="M1341" s="248"/>
      <c r="N1341" s="249"/>
      <c r="O1341" s="249"/>
      <c r="P1341" s="249"/>
      <c r="Q1341" s="249"/>
      <c r="R1341" s="249"/>
      <c r="S1341" s="249"/>
      <c r="T1341" s="250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1" t="s">
        <v>201</v>
      </c>
      <c r="AU1341" s="251" t="s">
        <v>85</v>
      </c>
      <c r="AV1341" s="13" t="s">
        <v>85</v>
      </c>
      <c r="AW1341" s="13" t="s">
        <v>32</v>
      </c>
      <c r="AX1341" s="13" t="s">
        <v>75</v>
      </c>
      <c r="AY1341" s="251" t="s">
        <v>192</v>
      </c>
    </row>
    <row r="1342" s="13" customFormat="1">
      <c r="A1342" s="13"/>
      <c r="B1342" s="240"/>
      <c r="C1342" s="241"/>
      <c r="D1342" s="242" t="s">
        <v>201</v>
      </c>
      <c r="E1342" s="243" t="s">
        <v>1</v>
      </c>
      <c r="F1342" s="244" t="s">
        <v>1496</v>
      </c>
      <c r="G1342" s="241"/>
      <c r="H1342" s="245">
        <v>1.1000000000000001</v>
      </c>
      <c r="I1342" s="246"/>
      <c r="J1342" s="241"/>
      <c r="K1342" s="241"/>
      <c r="L1342" s="247"/>
      <c r="M1342" s="248"/>
      <c r="N1342" s="249"/>
      <c r="O1342" s="249"/>
      <c r="P1342" s="249"/>
      <c r="Q1342" s="249"/>
      <c r="R1342" s="249"/>
      <c r="S1342" s="249"/>
      <c r="T1342" s="250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1" t="s">
        <v>201</v>
      </c>
      <c r="AU1342" s="251" t="s">
        <v>85</v>
      </c>
      <c r="AV1342" s="13" t="s">
        <v>85</v>
      </c>
      <c r="AW1342" s="13" t="s">
        <v>32</v>
      </c>
      <c r="AX1342" s="13" t="s">
        <v>75</v>
      </c>
      <c r="AY1342" s="251" t="s">
        <v>192</v>
      </c>
    </row>
    <row r="1343" s="13" customFormat="1">
      <c r="A1343" s="13"/>
      <c r="B1343" s="240"/>
      <c r="C1343" s="241"/>
      <c r="D1343" s="242" t="s">
        <v>201</v>
      </c>
      <c r="E1343" s="243" t="s">
        <v>1</v>
      </c>
      <c r="F1343" s="244" t="s">
        <v>1497</v>
      </c>
      <c r="G1343" s="241"/>
      <c r="H1343" s="245">
        <v>0.90000000000000002</v>
      </c>
      <c r="I1343" s="246"/>
      <c r="J1343" s="241"/>
      <c r="K1343" s="241"/>
      <c r="L1343" s="247"/>
      <c r="M1343" s="248"/>
      <c r="N1343" s="249"/>
      <c r="O1343" s="249"/>
      <c r="P1343" s="249"/>
      <c r="Q1343" s="249"/>
      <c r="R1343" s="249"/>
      <c r="S1343" s="249"/>
      <c r="T1343" s="25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1" t="s">
        <v>201</v>
      </c>
      <c r="AU1343" s="251" t="s">
        <v>85</v>
      </c>
      <c r="AV1343" s="13" t="s">
        <v>85</v>
      </c>
      <c r="AW1343" s="13" t="s">
        <v>32</v>
      </c>
      <c r="AX1343" s="13" t="s">
        <v>75</v>
      </c>
      <c r="AY1343" s="251" t="s">
        <v>192</v>
      </c>
    </row>
    <row r="1344" s="13" customFormat="1">
      <c r="A1344" s="13"/>
      <c r="B1344" s="240"/>
      <c r="C1344" s="241"/>
      <c r="D1344" s="242" t="s">
        <v>201</v>
      </c>
      <c r="E1344" s="243" t="s">
        <v>1</v>
      </c>
      <c r="F1344" s="244" t="s">
        <v>1498</v>
      </c>
      <c r="G1344" s="241"/>
      <c r="H1344" s="245">
        <v>0.90000000000000002</v>
      </c>
      <c r="I1344" s="246"/>
      <c r="J1344" s="241"/>
      <c r="K1344" s="241"/>
      <c r="L1344" s="247"/>
      <c r="M1344" s="248"/>
      <c r="N1344" s="249"/>
      <c r="O1344" s="249"/>
      <c r="P1344" s="249"/>
      <c r="Q1344" s="249"/>
      <c r="R1344" s="249"/>
      <c r="S1344" s="249"/>
      <c r="T1344" s="250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1" t="s">
        <v>201</v>
      </c>
      <c r="AU1344" s="251" t="s">
        <v>85</v>
      </c>
      <c r="AV1344" s="13" t="s">
        <v>85</v>
      </c>
      <c r="AW1344" s="13" t="s">
        <v>32</v>
      </c>
      <c r="AX1344" s="13" t="s">
        <v>75</v>
      </c>
      <c r="AY1344" s="251" t="s">
        <v>192</v>
      </c>
    </row>
    <row r="1345" s="13" customFormat="1">
      <c r="A1345" s="13"/>
      <c r="B1345" s="240"/>
      <c r="C1345" s="241"/>
      <c r="D1345" s="242" t="s">
        <v>201</v>
      </c>
      <c r="E1345" s="243" t="s">
        <v>1</v>
      </c>
      <c r="F1345" s="244" t="s">
        <v>1499</v>
      </c>
      <c r="G1345" s="241"/>
      <c r="H1345" s="245">
        <v>0.90000000000000002</v>
      </c>
      <c r="I1345" s="246"/>
      <c r="J1345" s="241"/>
      <c r="K1345" s="241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1" t="s">
        <v>201</v>
      </c>
      <c r="AU1345" s="251" t="s">
        <v>85</v>
      </c>
      <c r="AV1345" s="13" t="s">
        <v>85</v>
      </c>
      <c r="AW1345" s="13" t="s">
        <v>32</v>
      </c>
      <c r="AX1345" s="13" t="s">
        <v>75</v>
      </c>
      <c r="AY1345" s="251" t="s">
        <v>192</v>
      </c>
    </row>
    <row r="1346" s="15" customFormat="1">
      <c r="A1346" s="15"/>
      <c r="B1346" s="263"/>
      <c r="C1346" s="264"/>
      <c r="D1346" s="242" t="s">
        <v>201</v>
      </c>
      <c r="E1346" s="265" t="s">
        <v>1</v>
      </c>
      <c r="F1346" s="266" t="s">
        <v>211</v>
      </c>
      <c r="G1346" s="264"/>
      <c r="H1346" s="267">
        <v>6.5</v>
      </c>
      <c r="I1346" s="268"/>
      <c r="J1346" s="264"/>
      <c r="K1346" s="264"/>
      <c r="L1346" s="269"/>
      <c r="M1346" s="270"/>
      <c r="N1346" s="271"/>
      <c r="O1346" s="271"/>
      <c r="P1346" s="271"/>
      <c r="Q1346" s="271"/>
      <c r="R1346" s="271"/>
      <c r="S1346" s="271"/>
      <c r="T1346" s="272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73" t="s">
        <v>201</v>
      </c>
      <c r="AU1346" s="273" t="s">
        <v>85</v>
      </c>
      <c r="AV1346" s="15" t="s">
        <v>212</v>
      </c>
      <c r="AW1346" s="15" t="s">
        <v>32</v>
      </c>
      <c r="AX1346" s="15" t="s">
        <v>75</v>
      </c>
      <c r="AY1346" s="273" t="s">
        <v>192</v>
      </c>
    </row>
    <row r="1347" s="16" customFormat="1">
      <c r="A1347" s="16"/>
      <c r="B1347" s="274"/>
      <c r="C1347" s="275"/>
      <c r="D1347" s="242" t="s">
        <v>201</v>
      </c>
      <c r="E1347" s="276" t="s">
        <v>1</v>
      </c>
      <c r="F1347" s="277" t="s">
        <v>457</v>
      </c>
      <c r="G1347" s="275"/>
      <c r="H1347" s="276" t="s">
        <v>1</v>
      </c>
      <c r="I1347" s="278"/>
      <c r="J1347" s="275"/>
      <c r="K1347" s="275"/>
      <c r="L1347" s="279"/>
      <c r="M1347" s="280"/>
      <c r="N1347" s="281"/>
      <c r="O1347" s="281"/>
      <c r="P1347" s="281"/>
      <c r="Q1347" s="281"/>
      <c r="R1347" s="281"/>
      <c r="S1347" s="281"/>
      <c r="T1347" s="282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83" t="s">
        <v>201</v>
      </c>
      <c r="AU1347" s="283" t="s">
        <v>85</v>
      </c>
      <c r="AV1347" s="16" t="s">
        <v>83</v>
      </c>
      <c r="AW1347" s="16" t="s">
        <v>32</v>
      </c>
      <c r="AX1347" s="16" t="s">
        <v>75</v>
      </c>
      <c r="AY1347" s="283" t="s">
        <v>192</v>
      </c>
    </row>
    <row r="1348" s="13" customFormat="1">
      <c r="A1348" s="13"/>
      <c r="B1348" s="240"/>
      <c r="C1348" s="241"/>
      <c r="D1348" s="242" t="s">
        <v>201</v>
      </c>
      <c r="E1348" s="243" t="s">
        <v>1</v>
      </c>
      <c r="F1348" s="244" t="s">
        <v>1500</v>
      </c>
      <c r="G1348" s="241"/>
      <c r="H1348" s="245">
        <v>2.5</v>
      </c>
      <c r="I1348" s="246"/>
      <c r="J1348" s="241"/>
      <c r="K1348" s="241"/>
      <c r="L1348" s="247"/>
      <c r="M1348" s="248"/>
      <c r="N1348" s="249"/>
      <c r="O1348" s="249"/>
      <c r="P1348" s="249"/>
      <c r="Q1348" s="249"/>
      <c r="R1348" s="249"/>
      <c r="S1348" s="249"/>
      <c r="T1348" s="25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1" t="s">
        <v>201</v>
      </c>
      <c r="AU1348" s="251" t="s">
        <v>85</v>
      </c>
      <c r="AV1348" s="13" t="s">
        <v>85</v>
      </c>
      <c r="AW1348" s="13" t="s">
        <v>32</v>
      </c>
      <c r="AX1348" s="13" t="s">
        <v>75</v>
      </c>
      <c r="AY1348" s="251" t="s">
        <v>192</v>
      </c>
    </row>
    <row r="1349" s="13" customFormat="1">
      <c r="A1349" s="13"/>
      <c r="B1349" s="240"/>
      <c r="C1349" s="241"/>
      <c r="D1349" s="242" t="s">
        <v>201</v>
      </c>
      <c r="E1349" s="243" t="s">
        <v>1</v>
      </c>
      <c r="F1349" s="244" t="s">
        <v>1501</v>
      </c>
      <c r="G1349" s="241"/>
      <c r="H1349" s="245">
        <v>2.5</v>
      </c>
      <c r="I1349" s="246"/>
      <c r="J1349" s="241"/>
      <c r="K1349" s="241"/>
      <c r="L1349" s="247"/>
      <c r="M1349" s="248"/>
      <c r="N1349" s="249"/>
      <c r="O1349" s="249"/>
      <c r="P1349" s="249"/>
      <c r="Q1349" s="249"/>
      <c r="R1349" s="249"/>
      <c r="S1349" s="249"/>
      <c r="T1349" s="250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1" t="s">
        <v>201</v>
      </c>
      <c r="AU1349" s="251" t="s">
        <v>85</v>
      </c>
      <c r="AV1349" s="13" t="s">
        <v>85</v>
      </c>
      <c r="AW1349" s="13" t="s">
        <v>32</v>
      </c>
      <c r="AX1349" s="13" t="s">
        <v>75</v>
      </c>
      <c r="AY1349" s="251" t="s">
        <v>192</v>
      </c>
    </row>
    <row r="1350" s="13" customFormat="1">
      <c r="A1350" s="13"/>
      <c r="B1350" s="240"/>
      <c r="C1350" s="241"/>
      <c r="D1350" s="242" t="s">
        <v>201</v>
      </c>
      <c r="E1350" s="243" t="s">
        <v>1</v>
      </c>
      <c r="F1350" s="244" t="s">
        <v>1502</v>
      </c>
      <c r="G1350" s="241"/>
      <c r="H1350" s="245">
        <v>2.5</v>
      </c>
      <c r="I1350" s="246"/>
      <c r="J1350" s="241"/>
      <c r="K1350" s="241"/>
      <c r="L1350" s="247"/>
      <c r="M1350" s="248"/>
      <c r="N1350" s="249"/>
      <c r="O1350" s="249"/>
      <c r="P1350" s="249"/>
      <c r="Q1350" s="249"/>
      <c r="R1350" s="249"/>
      <c r="S1350" s="249"/>
      <c r="T1350" s="250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1" t="s">
        <v>201</v>
      </c>
      <c r="AU1350" s="251" t="s">
        <v>85</v>
      </c>
      <c r="AV1350" s="13" t="s">
        <v>85</v>
      </c>
      <c r="AW1350" s="13" t="s">
        <v>32</v>
      </c>
      <c r="AX1350" s="13" t="s">
        <v>75</v>
      </c>
      <c r="AY1350" s="251" t="s">
        <v>192</v>
      </c>
    </row>
    <row r="1351" s="15" customFormat="1">
      <c r="A1351" s="15"/>
      <c r="B1351" s="263"/>
      <c r="C1351" s="264"/>
      <c r="D1351" s="242" t="s">
        <v>201</v>
      </c>
      <c r="E1351" s="265" t="s">
        <v>1</v>
      </c>
      <c r="F1351" s="266" t="s">
        <v>211</v>
      </c>
      <c r="G1351" s="264"/>
      <c r="H1351" s="267">
        <v>7.5</v>
      </c>
      <c r="I1351" s="268"/>
      <c r="J1351" s="264"/>
      <c r="K1351" s="264"/>
      <c r="L1351" s="269"/>
      <c r="M1351" s="270"/>
      <c r="N1351" s="271"/>
      <c r="O1351" s="271"/>
      <c r="P1351" s="271"/>
      <c r="Q1351" s="271"/>
      <c r="R1351" s="271"/>
      <c r="S1351" s="271"/>
      <c r="T1351" s="272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73" t="s">
        <v>201</v>
      </c>
      <c r="AU1351" s="273" t="s">
        <v>85</v>
      </c>
      <c r="AV1351" s="15" t="s">
        <v>212</v>
      </c>
      <c r="AW1351" s="15" t="s">
        <v>32</v>
      </c>
      <c r="AX1351" s="15" t="s">
        <v>75</v>
      </c>
      <c r="AY1351" s="273" t="s">
        <v>192</v>
      </c>
    </row>
    <row r="1352" s="14" customFormat="1">
      <c r="A1352" s="14"/>
      <c r="B1352" s="252"/>
      <c r="C1352" s="253"/>
      <c r="D1352" s="242" t="s">
        <v>201</v>
      </c>
      <c r="E1352" s="254" t="s">
        <v>1</v>
      </c>
      <c r="F1352" s="255" t="s">
        <v>204</v>
      </c>
      <c r="G1352" s="253"/>
      <c r="H1352" s="256">
        <v>14</v>
      </c>
      <c r="I1352" s="257"/>
      <c r="J1352" s="253"/>
      <c r="K1352" s="253"/>
      <c r="L1352" s="258"/>
      <c r="M1352" s="259"/>
      <c r="N1352" s="260"/>
      <c r="O1352" s="260"/>
      <c r="P1352" s="260"/>
      <c r="Q1352" s="260"/>
      <c r="R1352" s="260"/>
      <c r="S1352" s="260"/>
      <c r="T1352" s="26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2" t="s">
        <v>201</v>
      </c>
      <c r="AU1352" s="262" t="s">
        <v>85</v>
      </c>
      <c r="AV1352" s="14" t="s">
        <v>199</v>
      </c>
      <c r="AW1352" s="14" t="s">
        <v>32</v>
      </c>
      <c r="AX1352" s="14" t="s">
        <v>83</v>
      </c>
      <c r="AY1352" s="262" t="s">
        <v>192</v>
      </c>
    </row>
    <row r="1353" s="2" customFormat="1" ht="37.8" customHeight="1">
      <c r="A1353" s="39"/>
      <c r="B1353" s="40"/>
      <c r="C1353" s="227" t="s">
        <v>1507</v>
      </c>
      <c r="D1353" s="227" t="s">
        <v>194</v>
      </c>
      <c r="E1353" s="228" t="s">
        <v>1490</v>
      </c>
      <c r="F1353" s="229" t="s">
        <v>1491</v>
      </c>
      <c r="G1353" s="230" t="s">
        <v>282</v>
      </c>
      <c r="H1353" s="231">
        <v>60</v>
      </c>
      <c r="I1353" s="232"/>
      <c r="J1353" s="233">
        <f>ROUND(I1353*H1353,2)</f>
        <v>0</v>
      </c>
      <c r="K1353" s="229" t="s">
        <v>198</v>
      </c>
      <c r="L1353" s="45"/>
      <c r="M1353" s="234" t="s">
        <v>1</v>
      </c>
      <c r="N1353" s="235" t="s">
        <v>40</v>
      </c>
      <c r="O1353" s="92"/>
      <c r="P1353" s="236">
        <f>O1353*H1353</f>
        <v>0</v>
      </c>
      <c r="Q1353" s="236">
        <v>0.00064999999999999997</v>
      </c>
      <c r="R1353" s="236">
        <f>Q1353*H1353</f>
        <v>0.039</v>
      </c>
      <c r="S1353" s="236">
        <v>0</v>
      </c>
      <c r="T1353" s="237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8" t="s">
        <v>297</v>
      </c>
      <c r="AT1353" s="238" t="s">
        <v>194</v>
      </c>
      <c r="AU1353" s="238" t="s">
        <v>85</v>
      </c>
      <c r="AY1353" s="18" t="s">
        <v>192</v>
      </c>
      <c r="BE1353" s="239">
        <f>IF(N1353="základní",J1353,0)</f>
        <v>0</v>
      </c>
      <c r="BF1353" s="239">
        <f>IF(N1353="snížená",J1353,0)</f>
        <v>0</v>
      </c>
      <c r="BG1353" s="239">
        <f>IF(N1353="zákl. přenesená",J1353,0)</f>
        <v>0</v>
      </c>
      <c r="BH1353" s="239">
        <f>IF(N1353="sníž. přenesená",J1353,0)</f>
        <v>0</v>
      </c>
      <c r="BI1353" s="239">
        <f>IF(N1353="nulová",J1353,0)</f>
        <v>0</v>
      </c>
      <c r="BJ1353" s="18" t="s">
        <v>83</v>
      </c>
      <c r="BK1353" s="239">
        <f>ROUND(I1353*H1353,2)</f>
        <v>0</v>
      </c>
      <c r="BL1353" s="18" t="s">
        <v>297</v>
      </c>
      <c r="BM1353" s="238" t="s">
        <v>1508</v>
      </c>
    </row>
    <row r="1354" s="16" customFormat="1">
      <c r="A1354" s="16"/>
      <c r="B1354" s="274"/>
      <c r="C1354" s="275"/>
      <c r="D1354" s="242" t="s">
        <v>201</v>
      </c>
      <c r="E1354" s="276" t="s">
        <v>1</v>
      </c>
      <c r="F1354" s="277" t="s">
        <v>1509</v>
      </c>
      <c r="G1354" s="275"/>
      <c r="H1354" s="276" t="s">
        <v>1</v>
      </c>
      <c r="I1354" s="278"/>
      <c r="J1354" s="275"/>
      <c r="K1354" s="275"/>
      <c r="L1354" s="279"/>
      <c r="M1354" s="280"/>
      <c r="N1354" s="281"/>
      <c r="O1354" s="281"/>
      <c r="P1354" s="281"/>
      <c r="Q1354" s="281"/>
      <c r="R1354" s="281"/>
      <c r="S1354" s="281"/>
      <c r="T1354" s="282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83" t="s">
        <v>201</v>
      </c>
      <c r="AU1354" s="283" t="s">
        <v>85</v>
      </c>
      <c r="AV1354" s="16" t="s">
        <v>83</v>
      </c>
      <c r="AW1354" s="16" t="s">
        <v>32</v>
      </c>
      <c r="AX1354" s="16" t="s">
        <v>75</v>
      </c>
      <c r="AY1354" s="283" t="s">
        <v>192</v>
      </c>
    </row>
    <row r="1355" s="16" customFormat="1">
      <c r="A1355" s="16"/>
      <c r="B1355" s="274"/>
      <c r="C1355" s="275"/>
      <c r="D1355" s="242" t="s">
        <v>201</v>
      </c>
      <c r="E1355" s="276" t="s">
        <v>1</v>
      </c>
      <c r="F1355" s="277" t="s">
        <v>457</v>
      </c>
      <c r="G1355" s="275"/>
      <c r="H1355" s="276" t="s">
        <v>1</v>
      </c>
      <c r="I1355" s="278"/>
      <c r="J1355" s="275"/>
      <c r="K1355" s="275"/>
      <c r="L1355" s="279"/>
      <c r="M1355" s="280"/>
      <c r="N1355" s="281"/>
      <c r="O1355" s="281"/>
      <c r="P1355" s="281"/>
      <c r="Q1355" s="281"/>
      <c r="R1355" s="281"/>
      <c r="S1355" s="281"/>
      <c r="T1355" s="282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83" t="s">
        <v>201</v>
      </c>
      <c r="AU1355" s="283" t="s">
        <v>85</v>
      </c>
      <c r="AV1355" s="16" t="s">
        <v>83</v>
      </c>
      <c r="AW1355" s="16" t="s">
        <v>32</v>
      </c>
      <c r="AX1355" s="16" t="s">
        <v>75</v>
      </c>
      <c r="AY1355" s="283" t="s">
        <v>192</v>
      </c>
    </row>
    <row r="1356" s="13" customFormat="1">
      <c r="A1356" s="13"/>
      <c r="B1356" s="240"/>
      <c r="C1356" s="241"/>
      <c r="D1356" s="242" t="s">
        <v>201</v>
      </c>
      <c r="E1356" s="243" t="s">
        <v>1</v>
      </c>
      <c r="F1356" s="244" t="s">
        <v>1510</v>
      </c>
      <c r="G1356" s="241"/>
      <c r="H1356" s="245">
        <v>2.5</v>
      </c>
      <c r="I1356" s="246"/>
      <c r="J1356" s="241"/>
      <c r="K1356" s="241"/>
      <c r="L1356" s="247"/>
      <c r="M1356" s="248"/>
      <c r="N1356" s="249"/>
      <c r="O1356" s="249"/>
      <c r="P1356" s="249"/>
      <c r="Q1356" s="249"/>
      <c r="R1356" s="249"/>
      <c r="S1356" s="249"/>
      <c r="T1356" s="25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1" t="s">
        <v>201</v>
      </c>
      <c r="AU1356" s="251" t="s">
        <v>85</v>
      </c>
      <c r="AV1356" s="13" t="s">
        <v>85</v>
      </c>
      <c r="AW1356" s="13" t="s">
        <v>32</v>
      </c>
      <c r="AX1356" s="13" t="s">
        <v>75</v>
      </c>
      <c r="AY1356" s="251" t="s">
        <v>192</v>
      </c>
    </row>
    <row r="1357" s="13" customFormat="1">
      <c r="A1357" s="13"/>
      <c r="B1357" s="240"/>
      <c r="C1357" s="241"/>
      <c r="D1357" s="242" t="s">
        <v>201</v>
      </c>
      <c r="E1357" s="243" t="s">
        <v>1</v>
      </c>
      <c r="F1357" s="244" t="s">
        <v>1511</v>
      </c>
      <c r="G1357" s="241"/>
      <c r="H1357" s="245">
        <v>2.5</v>
      </c>
      <c r="I1357" s="246"/>
      <c r="J1357" s="241"/>
      <c r="K1357" s="241"/>
      <c r="L1357" s="247"/>
      <c r="M1357" s="248"/>
      <c r="N1357" s="249"/>
      <c r="O1357" s="249"/>
      <c r="P1357" s="249"/>
      <c r="Q1357" s="249"/>
      <c r="R1357" s="249"/>
      <c r="S1357" s="249"/>
      <c r="T1357" s="25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1" t="s">
        <v>201</v>
      </c>
      <c r="AU1357" s="251" t="s">
        <v>85</v>
      </c>
      <c r="AV1357" s="13" t="s">
        <v>85</v>
      </c>
      <c r="AW1357" s="13" t="s">
        <v>32</v>
      </c>
      <c r="AX1357" s="13" t="s">
        <v>75</v>
      </c>
      <c r="AY1357" s="251" t="s">
        <v>192</v>
      </c>
    </row>
    <row r="1358" s="13" customFormat="1">
      <c r="A1358" s="13"/>
      <c r="B1358" s="240"/>
      <c r="C1358" s="241"/>
      <c r="D1358" s="242" t="s">
        <v>201</v>
      </c>
      <c r="E1358" s="243" t="s">
        <v>1</v>
      </c>
      <c r="F1358" s="244" t="s">
        <v>1512</v>
      </c>
      <c r="G1358" s="241"/>
      <c r="H1358" s="245">
        <v>2.5</v>
      </c>
      <c r="I1358" s="246"/>
      <c r="J1358" s="241"/>
      <c r="K1358" s="241"/>
      <c r="L1358" s="247"/>
      <c r="M1358" s="248"/>
      <c r="N1358" s="249"/>
      <c r="O1358" s="249"/>
      <c r="P1358" s="249"/>
      <c r="Q1358" s="249"/>
      <c r="R1358" s="249"/>
      <c r="S1358" s="249"/>
      <c r="T1358" s="250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1" t="s">
        <v>201</v>
      </c>
      <c r="AU1358" s="251" t="s">
        <v>85</v>
      </c>
      <c r="AV1358" s="13" t="s">
        <v>85</v>
      </c>
      <c r="AW1358" s="13" t="s">
        <v>32</v>
      </c>
      <c r="AX1358" s="13" t="s">
        <v>75</v>
      </c>
      <c r="AY1358" s="251" t="s">
        <v>192</v>
      </c>
    </row>
    <row r="1359" s="13" customFormat="1">
      <c r="A1359" s="13"/>
      <c r="B1359" s="240"/>
      <c r="C1359" s="241"/>
      <c r="D1359" s="242" t="s">
        <v>201</v>
      </c>
      <c r="E1359" s="243" t="s">
        <v>1</v>
      </c>
      <c r="F1359" s="244" t="s">
        <v>1513</v>
      </c>
      <c r="G1359" s="241"/>
      <c r="H1359" s="245">
        <v>2.5</v>
      </c>
      <c r="I1359" s="246"/>
      <c r="J1359" s="241"/>
      <c r="K1359" s="241"/>
      <c r="L1359" s="247"/>
      <c r="M1359" s="248"/>
      <c r="N1359" s="249"/>
      <c r="O1359" s="249"/>
      <c r="P1359" s="249"/>
      <c r="Q1359" s="249"/>
      <c r="R1359" s="249"/>
      <c r="S1359" s="249"/>
      <c r="T1359" s="250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1" t="s">
        <v>201</v>
      </c>
      <c r="AU1359" s="251" t="s">
        <v>85</v>
      </c>
      <c r="AV1359" s="13" t="s">
        <v>85</v>
      </c>
      <c r="AW1359" s="13" t="s">
        <v>32</v>
      </c>
      <c r="AX1359" s="13" t="s">
        <v>75</v>
      </c>
      <c r="AY1359" s="251" t="s">
        <v>192</v>
      </c>
    </row>
    <row r="1360" s="15" customFormat="1">
      <c r="A1360" s="15"/>
      <c r="B1360" s="263"/>
      <c r="C1360" s="264"/>
      <c r="D1360" s="242" t="s">
        <v>201</v>
      </c>
      <c r="E1360" s="265" t="s">
        <v>1</v>
      </c>
      <c r="F1360" s="266" t="s">
        <v>211</v>
      </c>
      <c r="G1360" s="264"/>
      <c r="H1360" s="267">
        <v>10</v>
      </c>
      <c r="I1360" s="268"/>
      <c r="J1360" s="264"/>
      <c r="K1360" s="264"/>
      <c r="L1360" s="269"/>
      <c r="M1360" s="270"/>
      <c r="N1360" s="271"/>
      <c r="O1360" s="271"/>
      <c r="P1360" s="271"/>
      <c r="Q1360" s="271"/>
      <c r="R1360" s="271"/>
      <c r="S1360" s="271"/>
      <c r="T1360" s="272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73" t="s">
        <v>201</v>
      </c>
      <c r="AU1360" s="273" t="s">
        <v>85</v>
      </c>
      <c r="AV1360" s="15" t="s">
        <v>212</v>
      </c>
      <c r="AW1360" s="15" t="s">
        <v>32</v>
      </c>
      <c r="AX1360" s="15" t="s">
        <v>75</v>
      </c>
      <c r="AY1360" s="273" t="s">
        <v>192</v>
      </c>
    </row>
    <row r="1361" s="14" customFormat="1">
      <c r="A1361" s="14"/>
      <c r="B1361" s="252"/>
      <c r="C1361" s="253"/>
      <c r="D1361" s="242" t="s">
        <v>201</v>
      </c>
      <c r="E1361" s="254" t="s">
        <v>1</v>
      </c>
      <c r="F1361" s="255" t="s">
        <v>204</v>
      </c>
      <c r="G1361" s="253"/>
      <c r="H1361" s="256">
        <v>10</v>
      </c>
      <c r="I1361" s="257"/>
      <c r="J1361" s="253"/>
      <c r="K1361" s="253"/>
      <c r="L1361" s="258"/>
      <c r="M1361" s="259"/>
      <c r="N1361" s="260"/>
      <c r="O1361" s="260"/>
      <c r="P1361" s="260"/>
      <c r="Q1361" s="260"/>
      <c r="R1361" s="260"/>
      <c r="S1361" s="260"/>
      <c r="T1361" s="261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2" t="s">
        <v>201</v>
      </c>
      <c r="AU1361" s="262" t="s">
        <v>85</v>
      </c>
      <c r="AV1361" s="14" t="s">
        <v>199</v>
      </c>
      <c r="AW1361" s="14" t="s">
        <v>32</v>
      </c>
      <c r="AX1361" s="14" t="s">
        <v>83</v>
      </c>
      <c r="AY1361" s="262" t="s">
        <v>192</v>
      </c>
    </row>
    <row r="1362" s="13" customFormat="1">
      <c r="A1362" s="13"/>
      <c r="B1362" s="240"/>
      <c r="C1362" s="241"/>
      <c r="D1362" s="242" t="s">
        <v>201</v>
      </c>
      <c r="E1362" s="241"/>
      <c r="F1362" s="244" t="s">
        <v>1514</v>
      </c>
      <c r="G1362" s="241"/>
      <c r="H1362" s="245">
        <v>60</v>
      </c>
      <c r="I1362" s="246"/>
      <c r="J1362" s="241"/>
      <c r="K1362" s="241"/>
      <c r="L1362" s="247"/>
      <c r="M1362" s="248"/>
      <c r="N1362" s="249"/>
      <c r="O1362" s="249"/>
      <c r="P1362" s="249"/>
      <c r="Q1362" s="249"/>
      <c r="R1362" s="249"/>
      <c r="S1362" s="249"/>
      <c r="T1362" s="250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1" t="s">
        <v>201</v>
      </c>
      <c r="AU1362" s="251" t="s">
        <v>85</v>
      </c>
      <c r="AV1362" s="13" t="s">
        <v>85</v>
      </c>
      <c r="AW1362" s="13" t="s">
        <v>4</v>
      </c>
      <c r="AX1362" s="13" t="s">
        <v>83</v>
      </c>
      <c r="AY1362" s="251" t="s">
        <v>192</v>
      </c>
    </row>
    <row r="1363" s="2" customFormat="1" ht="37.8" customHeight="1">
      <c r="A1363" s="39"/>
      <c r="B1363" s="40"/>
      <c r="C1363" s="284" t="s">
        <v>1515</v>
      </c>
      <c r="D1363" s="284" t="s">
        <v>311</v>
      </c>
      <c r="E1363" s="285" t="s">
        <v>1516</v>
      </c>
      <c r="F1363" s="286" t="s">
        <v>1517</v>
      </c>
      <c r="G1363" s="287" t="s">
        <v>282</v>
      </c>
      <c r="H1363" s="288">
        <v>10</v>
      </c>
      <c r="I1363" s="289"/>
      <c r="J1363" s="290">
        <f>ROUND(I1363*H1363,2)</f>
        <v>0</v>
      </c>
      <c r="K1363" s="286" t="s">
        <v>198</v>
      </c>
      <c r="L1363" s="291"/>
      <c r="M1363" s="292" t="s">
        <v>1</v>
      </c>
      <c r="N1363" s="293" t="s">
        <v>40</v>
      </c>
      <c r="O1363" s="92"/>
      <c r="P1363" s="236">
        <f>O1363*H1363</f>
        <v>0</v>
      </c>
      <c r="Q1363" s="236">
        <v>0.0047999999999999996</v>
      </c>
      <c r="R1363" s="236">
        <f>Q1363*H1363</f>
        <v>0.047999999999999994</v>
      </c>
      <c r="S1363" s="236">
        <v>0</v>
      </c>
      <c r="T1363" s="237">
        <f>S1363*H1363</f>
        <v>0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38" t="s">
        <v>394</v>
      </c>
      <c r="AT1363" s="238" t="s">
        <v>311</v>
      </c>
      <c r="AU1363" s="238" t="s">
        <v>85</v>
      </c>
      <c r="AY1363" s="18" t="s">
        <v>192</v>
      </c>
      <c r="BE1363" s="239">
        <f>IF(N1363="základní",J1363,0)</f>
        <v>0</v>
      </c>
      <c r="BF1363" s="239">
        <f>IF(N1363="snížená",J1363,0)</f>
        <v>0</v>
      </c>
      <c r="BG1363" s="239">
        <f>IF(N1363="zákl. přenesená",J1363,0)</f>
        <v>0</v>
      </c>
      <c r="BH1363" s="239">
        <f>IF(N1363="sníž. přenesená",J1363,0)</f>
        <v>0</v>
      </c>
      <c r="BI1363" s="239">
        <f>IF(N1363="nulová",J1363,0)</f>
        <v>0</v>
      </c>
      <c r="BJ1363" s="18" t="s">
        <v>83</v>
      </c>
      <c r="BK1363" s="239">
        <f>ROUND(I1363*H1363,2)</f>
        <v>0</v>
      </c>
      <c r="BL1363" s="18" t="s">
        <v>297</v>
      </c>
      <c r="BM1363" s="238" t="s">
        <v>1518</v>
      </c>
    </row>
    <row r="1364" s="2" customFormat="1" ht="37.8" customHeight="1">
      <c r="A1364" s="39"/>
      <c r="B1364" s="40"/>
      <c r="C1364" s="284" t="s">
        <v>1519</v>
      </c>
      <c r="D1364" s="284" t="s">
        <v>311</v>
      </c>
      <c r="E1364" s="285" t="s">
        <v>1520</v>
      </c>
      <c r="F1364" s="286" t="s">
        <v>1521</v>
      </c>
      <c r="G1364" s="287" t="s">
        <v>282</v>
      </c>
      <c r="H1364" s="288">
        <v>20</v>
      </c>
      <c r="I1364" s="289"/>
      <c r="J1364" s="290">
        <f>ROUND(I1364*H1364,2)</f>
        <v>0</v>
      </c>
      <c r="K1364" s="286" t="s">
        <v>198</v>
      </c>
      <c r="L1364" s="291"/>
      <c r="M1364" s="292" t="s">
        <v>1</v>
      </c>
      <c r="N1364" s="293" t="s">
        <v>40</v>
      </c>
      <c r="O1364" s="92"/>
      <c r="P1364" s="236">
        <f>O1364*H1364</f>
        <v>0</v>
      </c>
      <c r="Q1364" s="236">
        <v>0.0126</v>
      </c>
      <c r="R1364" s="236">
        <f>Q1364*H1364</f>
        <v>0.252</v>
      </c>
      <c r="S1364" s="236">
        <v>0</v>
      </c>
      <c r="T1364" s="237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38" t="s">
        <v>394</v>
      </c>
      <c r="AT1364" s="238" t="s">
        <v>311</v>
      </c>
      <c r="AU1364" s="238" t="s">
        <v>85</v>
      </c>
      <c r="AY1364" s="18" t="s">
        <v>192</v>
      </c>
      <c r="BE1364" s="239">
        <f>IF(N1364="základní",J1364,0)</f>
        <v>0</v>
      </c>
      <c r="BF1364" s="239">
        <f>IF(N1364="snížená",J1364,0)</f>
        <v>0</v>
      </c>
      <c r="BG1364" s="239">
        <f>IF(N1364="zákl. přenesená",J1364,0)</f>
        <v>0</v>
      </c>
      <c r="BH1364" s="239">
        <f>IF(N1364="sníž. přenesená",J1364,0)</f>
        <v>0</v>
      </c>
      <c r="BI1364" s="239">
        <f>IF(N1364="nulová",J1364,0)</f>
        <v>0</v>
      </c>
      <c r="BJ1364" s="18" t="s">
        <v>83</v>
      </c>
      <c r="BK1364" s="239">
        <f>ROUND(I1364*H1364,2)</f>
        <v>0</v>
      </c>
      <c r="BL1364" s="18" t="s">
        <v>297</v>
      </c>
      <c r="BM1364" s="238" t="s">
        <v>1522</v>
      </c>
    </row>
    <row r="1365" s="13" customFormat="1">
      <c r="A1365" s="13"/>
      <c r="B1365" s="240"/>
      <c r="C1365" s="241"/>
      <c r="D1365" s="242" t="s">
        <v>201</v>
      </c>
      <c r="E1365" s="241"/>
      <c r="F1365" s="244" t="s">
        <v>1523</v>
      </c>
      <c r="G1365" s="241"/>
      <c r="H1365" s="245">
        <v>20</v>
      </c>
      <c r="I1365" s="246"/>
      <c r="J1365" s="241"/>
      <c r="K1365" s="241"/>
      <c r="L1365" s="247"/>
      <c r="M1365" s="248"/>
      <c r="N1365" s="249"/>
      <c r="O1365" s="249"/>
      <c r="P1365" s="249"/>
      <c r="Q1365" s="249"/>
      <c r="R1365" s="249"/>
      <c r="S1365" s="249"/>
      <c r="T1365" s="250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1" t="s">
        <v>201</v>
      </c>
      <c r="AU1365" s="251" t="s">
        <v>85</v>
      </c>
      <c r="AV1365" s="13" t="s">
        <v>85</v>
      </c>
      <c r="AW1365" s="13" t="s">
        <v>4</v>
      </c>
      <c r="AX1365" s="13" t="s">
        <v>83</v>
      </c>
      <c r="AY1365" s="251" t="s">
        <v>192</v>
      </c>
    </row>
    <row r="1366" s="2" customFormat="1" ht="37.8" customHeight="1">
      <c r="A1366" s="39"/>
      <c r="B1366" s="40"/>
      <c r="C1366" s="284" t="s">
        <v>1524</v>
      </c>
      <c r="D1366" s="284" t="s">
        <v>311</v>
      </c>
      <c r="E1366" s="285" t="s">
        <v>1525</v>
      </c>
      <c r="F1366" s="286" t="s">
        <v>1526</v>
      </c>
      <c r="G1366" s="287" t="s">
        <v>282</v>
      </c>
      <c r="H1366" s="288">
        <v>10</v>
      </c>
      <c r="I1366" s="289"/>
      <c r="J1366" s="290">
        <f>ROUND(I1366*H1366,2)</f>
        <v>0</v>
      </c>
      <c r="K1366" s="286" t="s">
        <v>198</v>
      </c>
      <c r="L1366" s="291"/>
      <c r="M1366" s="292" t="s">
        <v>1</v>
      </c>
      <c r="N1366" s="293" t="s">
        <v>40</v>
      </c>
      <c r="O1366" s="92"/>
      <c r="P1366" s="236">
        <f>O1366*H1366</f>
        <v>0</v>
      </c>
      <c r="Q1366" s="236">
        <v>0.0041999999999999997</v>
      </c>
      <c r="R1366" s="236">
        <f>Q1366*H1366</f>
        <v>0.041999999999999996</v>
      </c>
      <c r="S1366" s="236">
        <v>0</v>
      </c>
      <c r="T1366" s="237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38" t="s">
        <v>394</v>
      </c>
      <c r="AT1366" s="238" t="s">
        <v>311</v>
      </c>
      <c r="AU1366" s="238" t="s">
        <v>85</v>
      </c>
      <c r="AY1366" s="18" t="s">
        <v>192</v>
      </c>
      <c r="BE1366" s="239">
        <f>IF(N1366="základní",J1366,0)</f>
        <v>0</v>
      </c>
      <c r="BF1366" s="239">
        <f>IF(N1366="snížená",J1366,0)</f>
        <v>0</v>
      </c>
      <c r="BG1366" s="239">
        <f>IF(N1366="zákl. přenesená",J1366,0)</f>
        <v>0</v>
      </c>
      <c r="BH1366" s="239">
        <f>IF(N1366="sníž. přenesená",J1366,0)</f>
        <v>0</v>
      </c>
      <c r="BI1366" s="239">
        <f>IF(N1366="nulová",J1366,0)</f>
        <v>0</v>
      </c>
      <c r="BJ1366" s="18" t="s">
        <v>83</v>
      </c>
      <c r="BK1366" s="239">
        <f>ROUND(I1366*H1366,2)</f>
        <v>0</v>
      </c>
      <c r="BL1366" s="18" t="s">
        <v>297</v>
      </c>
      <c r="BM1366" s="238" t="s">
        <v>1527</v>
      </c>
    </row>
    <row r="1367" s="2" customFormat="1" ht="37.8" customHeight="1">
      <c r="A1367" s="39"/>
      <c r="B1367" s="40"/>
      <c r="C1367" s="284" t="s">
        <v>1528</v>
      </c>
      <c r="D1367" s="284" t="s">
        <v>311</v>
      </c>
      <c r="E1367" s="285" t="s">
        <v>1504</v>
      </c>
      <c r="F1367" s="286" t="s">
        <v>1505</v>
      </c>
      <c r="G1367" s="287" t="s">
        <v>282</v>
      </c>
      <c r="H1367" s="288">
        <v>20</v>
      </c>
      <c r="I1367" s="289"/>
      <c r="J1367" s="290">
        <f>ROUND(I1367*H1367,2)</f>
        <v>0</v>
      </c>
      <c r="K1367" s="286" t="s">
        <v>198</v>
      </c>
      <c r="L1367" s="291"/>
      <c r="M1367" s="292" t="s">
        <v>1</v>
      </c>
      <c r="N1367" s="293" t="s">
        <v>40</v>
      </c>
      <c r="O1367" s="92"/>
      <c r="P1367" s="236">
        <f>O1367*H1367</f>
        <v>0</v>
      </c>
      <c r="Q1367" s="236">
        <v>0.0144</v>
      </c>
      <c r="R1367" s="236">
        <f>Q1367*H1367</f>
        <v>0.28799999999999998</v>
      </c>
      <c r="S1367" s="236">
        <v>0</v>
      </c>
      <c r="T1367" s="237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8" t="s">
        <v>394</v>
      </c>
      <c r="AT1367" s="238" t="s">
        <v>311</v>
      </c>
      <c r="AU1367" s="238" t="s">
        <v>85</v>
      </c>
      <c r="AY1367" s="18" t="s">
        <v>192</v>
      </c>
      <c r="BE1367" s="239">
        <f>IF(N1367="základní",J1367,0)</f>
        <v>0</v>
      </c>
      <c r="BF1367" s="239">
        <f>IF(N1367="snížená",J1367,0)</f>
        <v>0</v>
      </c>
      <c r="BG1367" s="239">
        <f>IF(N1367="zákl. přenesená",J1367,0)</f>
        <v>0</v>
      </c>
      <c r="BH1367" s="239">
        <f>IF(N1367="sníž. přenesená",J1367,0)</f>
        <v>0</v>
      </c>
      <c r="BI1367" s="239">
        <f>IF(N1367="nulová",J1367,0)</f>
        <v>0</v>
      </c>
      <c r="BJ1367" s="18" t="s">
        <v>83</v>
      </c>
      <c r="BK1367" s="239">
        <f>ROUND(I1367*H1367,2)</f>
        <v>0</v>
      </c>
      <c r="BL1367" s="18" t="s">
        <v>297</v>
      </c>
      <c r="BM1367" s="238" t="s">
        <v>1529</v>
      </c>
    </row>
    <row r="1368" s="13" customFormat="1">
      <c r="A1368" s="13"/>
      <c r="B1368" s="240"/>
      <c r="C1368" s="241"/>
      <c r="D1368" s="242" t="s">
        <v>201</v>
      </c>
      <c r="E1368" s="241"/>
      <c r="F1368" s="244" t="s">
        <v>1523</v>
      </c>
      <c r="G1368" s="241"/>
      <c r="H1368" s="245">
        <v>20</v>
      </c>
      <c r="I1368" s="246"/>
      <c r="J1368" s="241"/>
      <c r="K1368" s="241"/>
      <c r="L1368" s="247"/>
      <c r="M1368" s="248"/>
      <c r="N1368" s="249"/>
      <c r="O1368" s="249"/>
      <c r="P1368" s="249"/>
      <c r="Q1368" s="249"/>
      <c r="R1368" s="249"/>
      <c r="S1368" s="249"/>
      <c r="T1368" s="250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1" t="s">
        <v>201</v>
      </c>
      <c r="AU1368" s="251" t="s">
        <v>85</v>
      </c>
      <c r="AV1368" s="13" t="s">
        <v>85</v>
      </c>
      <c r="AW1368" s="13" t="s">
        <v>4</v>
      </c>
      <c r="AX1368" s="13" t="s">
        <v>83</v>
      </c>
      <c r="AY1368" s="251" t="s">
        <v>192</v>
      </c>
    </row>
    <row r="1369" s="2" customFormat="1" ht="24.15" customHeight="1">
      <c r="A1369" s="39"/>
      <c r="B1369" s="40"/>
      <c r="C1369" s="227" t="s">
        <v>1530</v>
      </c>
      <c r="D1369" s="227" t="s">
        <v>194</v>
      </c>
      <c r="E1369" s="228" t="s">
        <v>1531</v>
      </c>
      <c r="F1369" s="229" t="s">
        <v>1532</v>
      </c>
      <c r="G1369" s="230" t="s">
        <v>247</v>
      </c>
      <c r="H1369" s="231">
        <v>4.4420000000000002</v>
      </c>
      <c r="I1369" s="232"/>
      <c r="J1369" s="233">
        <f>ROUND(I1369*H1369,2)</f>
        <v>0</v>
      </c>
      <c r="K1369" s="229" t="s">
        <v>198</v>
      </c>
      <c r="L1369" s="45"/>
      <c r="M1369" s="234" t="s">
        <v>1</v>
      </c>
      <c r="N1369" s="235" t="s">
        <v>40</v>
      </c>
      <c r="O1369" s="92"/>
      <c r="P1369" s="236">
        <f>O1369*H1369</f>
        <v>0</v>
      </c>
      <c r="Q1369" s="236">
        <v>0</v>
      </c>
      <c r="R1369" s="236">
        <f>Q1369*H1369</f>
        <v>0</v>
      </c>
      <c r="S1369" s="236">
        <v>0</v>
      </c>
      <c r="T1369" s="237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8" t="s">
        <v>297</v>
      </c>
      <c r="AT1369" s="238" t="s">
        <v>194</v>
      </c>
      <c r="AU1369" s="238" t="s">
        <v>85</v>
      </c>
      <c r="AY1369" s="18" t="s">
        <v>192</v>
      </c>
      <c r="BE1369" s="239">
        <f>IF(N1369="základní",J1369,0)</f>
        <v>0</v>
      </c>
      <c r="BF1369" s="239">
        <f>IF(N1369="snížená",J1369,0)</f>
        <v>0</v>
      </c>
      <c r="BG1369" s="239">
        <f>IF(N1369="zákl. přenesená",J1369,0)</f>
        <v>0</v>
      </c>
      <c r="BH1369" s="239">
        <f>IF(N1369="sníž. přenesená",J1369,0)</f>
        <v>0</v>
      </c>
      <c r="BI1369" s="239">
        <f>IF(N1369="nulová",J1369,0)</f>
        <v>0</v>
      </c>
      <c r="BJ1369" s="18" t="s">
        <v>83</v>
      </c>
      <c r="BK1369" s="239">
        <f>ROUND(I1369*H1369,2)</f>
        <v>0</v>
      </c>
      <c r="BL1369" s="18" t="s">
        <v>297</v>
      </c>
      <c r="BM1369" s="238" t="s">
        <v>1533</v>
      </c>
    </row>
    <row r="1370" s="12" customFormat="1" ht="22.8" customHeight="1">
      <c r="A1370" s="12"/>
      <c r="B1370" s="211"/>
      <c r="C1370" s="212"/>
      <c r="D1370" s="213" t="s">
        <v>74</v>
      </c>
      <c r="E1370" s="225" t="s">
        <v>1534</v>
      </c>
      <c r="F1370" s="225" t="s">
        <v>1535</v>
      </c>
      <c r="G1370" s="212"/>
      <c r="H1370" s="212"/>
      <c r="I1370" s="215"/>
      <c r="J1370" s="226">
        <f>BK1370</f>
        <v>0</v>
      </c>
      <c r="K1370" s="212"/>
      <c r="L1370" s="217"/>
      <c r="M1370" s="218"/>
      <c r="N1370" s="219"/>
      <c r="O1370" s="219"/>
      <c r="P1370" s="220">
        <f>SUM(P1371:P1376)</f>
        <v>0</v>
      </c>
      <c r="Q1370" s="219"/>
      <c r="R1370" s="220">
        <f>SUM(R1371:R1376)</f>
        <v>0.12653999999999999</v>
      </c>
      <c r="S1370" s="219"/>
      <c r="T1370" s="221">
        <f>SUM(T1371:T1376)</f>
        <v>0</v>
      </c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R1370" s="222" t="s">
        <v>85</v>
      </c>
      <c r="AT1370" s="223" t="s">
        <v>74</v>
      </c>
      <c r="AU1370" s="223" t="s">
        <v>83</v>
      </c>
      <c r="AY1370" s="222" t="s">
        <v>192</v>
      </c>
      <c r="BK1370" s="224">
        <f>SUM(BK1371:BK1376)</f>
        <v>0</v>
      </c>
    </row>
    <row r="1371" s="2" customFormat="1" ht="33" customHeight="1">
      <c r="A1371" s="39"/>
      <c r="B1371" s="40"/>
      <c r="C1371" s="227" t="s">
        <v>1536</v>
      </c>
      <c r="D1371" s="227" t="s">
        <v>194</v>
      </c>
      <c r="E1371" s="228" t="s">
        <v>1537</v>
      </c>
      <c r="F1371" s="229" t="s">
        <v>1538</v>
      </c>
      <c r="G1371" s="230" t="s">
        <v>197</v>
      </c>
      <c r="H1371" s="231">
        <v>6</v>
      </c>
      <c r="I1371" s="232"/>
      <c r="J1371" s="233">
        <f>ROUND(I1371*H1371,2)</f>
        <v>0</v>
      </c>
      <c r="K1371" s="229" t="s">
        <v>198</v>
      </c>
      <c r="L1371" s="45"/>
      <c r="M1371" s="234" t="s">
        <v>1</v>
      </c>
      <c r="N1371" s="235" t="s">
        <v>40</v>
      </c>
      <c r="O1371" s="92"/>
      <c r="P1371" s="236">
        <f>O1371*H1371</f>
        <v>0</v>
      </c>
      <c r="Q1371" s="236">
        <v>0.00038999999999999999</v>
      </c>
      <c r="R1371" s="236">
        <f>Q1371*H1371</f>
        <v>0.0023400000000000001</v>
      </c>
      <c r="S1371" s="236">
        <v>0</v>
      </c>
      <c r="T1371" s="237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8" t="s">
        <v>297</v>
      </c>
      <c r="AT1371" s="238" t="s">
        <v>194</v>
      </c>
      <c r="AU1371" s="238" t="s">
        <v>85</v>
      </c>
      <c r="AY1371" s="18" t="s">
        <v>192</v>
      </c>
      <c r="BE1371" s="239">
        <f>IF(N1371="základní",J1371,0)</f>
        <v>0</v>
      </c>
      <c r="BF1371" s="239">
        <f>IF(N1371="snížená",J1371,0)</f>
        <v>0</v>
      </c>
      <c r="BG1371" s="239">
        <f>IF(N1371="zákl. přenesená",J1371,0)</f>
        <v>0</v>
      </c>
      <c r="BH1371" s="239">
        <f>IF(N1371="sníž. přenesená",J1371,0)</f>
        <v>0</v>
      </c>
      <c r="BI1371" s="239">
        <f>IF(N1371="nulová",J1371,0)</f>
        <v>0</v>
      </c>
      <c r="BJ1371" s="18" t="s">
        <v>83</v>
      </c>
      <c r="BK1371" s="239">
        <f>ROUND(I1371*H1371,2)</f>
        <v>0</v>
      </c>
      <c r="BL1371" s="18" t="s">
        <v>297</v>
      </c>
      <c r="BM1371" s="238" t="s">
        <v>1539</v>
      </c>
    </row>
    <row r="1372" s="16" customFormat="1">
      <c r="A1372" s="16"/>
      <c r="B1372" s="274"/>
      <c r="C1372" s="275"/>
      <c r="D1372" s="242" t="s">
        <v>201</v>
      </c>
      <c r="E1372" s="276" t="s">
        <v>1</v>
      </c>
      <c r="F1372" s="277" t="s">
        <v>1540</v>
      </c>
      <c r="G1372" s="275"/>
      <c r="H1372" s="276" t="s">
        <v>1</v>
      </c>
      <c r="I1372" s="278"/>
      <c r="J1372" s="275"/>
      <c r="K1372" s="275"/>
      <c r="L1372" s="279"/>
      <c r="M1372" s="280"/>
      <c r="N1372" s="281"/>
      <c r="O1372" s="281"/>
      <c r="P1372" s="281"/>
      <c r="Q1372" s="281"/>
      <c r="R1372" s="281"/>
      <c r="S1372" s="281"/>
      <c r="T1372" s="282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83" t="s">
        <v>201</v>
      </c>
      <c r="AU1372" s="283" t="s">
        <v>85</v>
      </c>
      <c r="AV1372" s="16" t="s">
        <v>83</v>
      </c>
      <c r="AW1372" s="16" t="s">
        <v>32</v>
      </c>
      <c r="AX1372" s="16" t="s">
        <v>75</v>
      </c>
      <c r="AY1372" s="283" t="s">
        <v>192</v>
      </c>
    </row>
    <row r="1373" s="13" customFormat="1">
      <c r="A1373" s="13"/>
      <c r="B1373" s="240"/>
      <c r="C1373" s="241"/>
      <c r="D1373" s="242" t="s">
        <v>201</v>
      </c>
      <c r="E1373" s="243" t="s">
        <v>1</v>
      </c>
      <c r="F1373" s="244" t="s">
        <v>232</v>
      </c>
      <c r="G1373" s="241"/>
      <c r="H1373" s="245">
        <v>6</v>
      </c>
      <c r="I1373" s="246"/>
      <c r="J1373" s="241"/>
      <c r="K1373" s="241"/>
      <c r="L1373" s="247"/>
      <c r="M1373" s="248"/>
      <c r="N1373" s="249"/>
      <c r="O1373" s="249"/>
      <c r="P1373" s="249"/>
      <c r="Q1373" s="249"/>
      <c r="R1373" s="249"/>
      <c r="S1373" s="249"/>
      <c r="T1373" s="250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1" t="s">
        <v>201</v>
      </c>
      <c r="AU1373" s="251" t="s">
        <v>85</v>
      </c>
      <c r="AV1373" s="13" t="s">
        <v>85</v>
      </c>
      <c r="AW1373" s="13" t="s">
        <v>32</v>
      </c>
      <c r="AX1373" s="13" t="s">
        <v>83</v>
      </c>
      <c r="AY1373" s="251" t="s">
        <v>192</v>
      </c>
    </row>
    <row r="1374" s="2" customFormat="1" ht="44.25" customHeight="1">
      <c r="A1374" s="39"/>
      <c r="B1374" s="40"/>
      <c r="C1374" s="284" t="s">
        <v>1541</v>
      </c>
      <c r="D1374" s="284" t="s">
        <v>311</v>
      </c>
      <c r="E1374" s="285" t="s">
        <v>1542</v>
      </c>
      <c r="F1374" s="286" t="s">
        <v>1543</v>
      </c>
      <c r="G1374" s="287" t="s">
        <v>197</v>
      </c>
      <c r="H1374" s="288">
        <v>6.9000000000000004</v>
      </c>
      <c r="I1374" s="289"/>
      <c r="J1374" s="290">
        <f>ROUND(I1374*H1374,2)</f>
        <v>0</v>
      </c>
      <c r="K1374" s="286" t="s">
        <v>198</v>
      </c>
      <c r="L1374" s="291"/>
      <c r="M1374" s="292" t="s">
        <v>1</v>
      </c>
      <c r="N1374" s="293" t="s">
        <v>40</v>
      </c>
      <c r="O1374" s="92"/>
      <c r="P1374" s="236">
        <f>O1374*H1374</f>
        <v>0</v>
      </c>
      <c r="Q1374" s="236">
        <v>0.017999999999999999</v>
      </c>
      <c r="R1374" s="236">
        <f>Q1374*H1374</f>
        <v>0.12419999999999999</v>
      </c>
      <c r="S1374" s="236">
        <v>0</v>
      </c>
      <c r="T1374" s="237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38" t="s">
        <v>394</v>
      </c>
      <c r="AT1374" s="238" t="s">
        <v>311</v>
      </c>
      <c r="AU1374" s="238" t="s">
        <v>85</v>
      </c>
      <c r="AY1374" s="18" t="s">
        <v>192</v>
      </c>
      <c r="BE1374" s="239">
        <f>IF(N1374="základní",J1374,0)</f>
        <v>0</v>
      </c>
      <c r="BF1374" s="239">
        <f>IF(N1374="snížená",J1374,0)</f>
        <v>0</v>
      </c>
      <c r="BG1374" s="239">
        <f>IF(N1374="zákl. přenesená",J1374,0)</f>
        <v>0</v>
      </c>
      <c r="BH1374" s="239">
        <f>IF(N1374="sníž. přenesená",J1374,0)</f>
        <v>0</v>
      </c>
      <c r="BI1374" s="239">
        <f>IF(N1374="nulová",J1374,0)</f>
        <v>0</v>
      </c>
      <c r="BJ1374" s="18" t="s">
        <v>83</v>
      </c>
      <c r="BK1374" s="239">
        <f>ROUND(I1374*H1374,2)</f>
        <v>0</v>
      </c>
      <c r="BL1374" s="18" t="s">
        <v>297</v>
      </c>
      <c r="BM1374" s="238" t="s">
        <v>1544</v>
      </c>
    </row>
    <row r="1375" s="13" customFormat="1">
      <c r="A1375" s="13"/>
      <c r="B1375" s="240"/>
      <c r="C1375" s="241"/>
      <c r="D1375" s="242" t="s">
        <v>201</v>
      </c>
      <c r="E1375" s="243" t="s">
        <v>1</v>
      </c>
      <c r="F1375" s="244" t="s">
        <v>1545</v>
      </c>
      <c r="G1375" s="241"/>
      <c r="H1375" s="245">
        <v>6.9000000000000004</v>
      </c>
      <c r="I1375" s="246"/>
      <c r="J1375" s="241"/>
      <c r="K1375" s="241"/>
      <c r="L1375" s="247"/>
      <c r="M1375" s="248"/>
      <c r="N1375" s="249"/>
      <c r="O1375" s="249"/>
      <c r="P1375" s="249"/>
      <c r="Q1375" s="249"/>
      <c r="R1375" s="249"/>
      <c r="S1375" s="249"/>
      <c r="T1375" s="250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1" t="s">
        <v>201</v>
      </c>
      <c r="AU1375" s="251" t="s">
        <v>85</v>
      </c>
      <c r="AV1375" s="13" t="s">
        <v>85</v>
      </c>
      <c r="AW1375" s="13" t="s">
        <v>32</v>
      </c>
      <c r="AX1375" s="13" t="s">
        <v>83</v>
      </c>
      <c r="AY1375" s="251" t="s">
        <v>192</v>
      </c>
    </row>
    <row r="1376" s="2" customFormat="1" ht="24.15" customHeight="1">
      <c r="A1376" s="39"/>
      <c r="B1376" s="40"/>
      <c r="C1376" s="227" t="s">
        <v>1546</v>
      </c>
      <c r="D1376" s="227" t="s">
        <v>194</v>
      </c>
      <c r="E1376" s="228" t="s">
        <v>1547</v>
      </c>
      <c r="F1376" s="229" t="s">
        <v>1548</v>
      </c>
      <c r="G1376" s="230" t="s">
        <v>247</v>
      </c>
      <c r="H1376" s="231">
        <v>0.127</v>
      </c>
      <c r="I1376" s="232"/>
      <c r="J1376" s="233">
        <f>ROUND(I1376*H1376,2)</f>
        <v>0</v>
      </c>
      <c r="K1376" s="229" t="s">
        <v>198</v>
      </c>
      <c r="L1376" s="45"/>
      <c r="M1376" s="234" t="s">
        <v>1</v>
      </c>
      <c r="N1376" s="235" t="s">
        <v>40</v>
      </c>
      <c r="O1376" s="92"/>
      <c r="P1376" s="236">
        <f>O1376*H1376</f>
        <v>0</v>
      </c>
      <c r="Q1376" s="236">
        <v>0</v>
      </c>
      <c r="R1376" s="236">
        <f>Q1376*H1376</f>
        <v>0</v>
      </c>
      <c r="S1376" s="236">
        <v>0</v>
      </c>
      <c r="T1376" s="237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8" t="s">
        <v>297</v>
      </c>
      <c r="AT1376" s="238" t="s">
        <v>194</v>
      </c>
      <c r="AU1376" s="238" t="s">
        <v>85</v>
      </c>
      <c r="AY1376" s="18" t="s">
        <v>192</v>
      </c>
      <c r="BE1376" s="239">
        <f>IF(N1376="základní",J1376,0)</f>
        <v>0</v>
      </c>
      <c r="BF1376" s="239">
        <f>IF(N1376="snížená",J1376,0)</f>
        <v>0</v>
      </c>
      <c r="BG1376" s="239">
        <f>IF(N1376="zákl. přenesená",J1376,0)</f>
        <v>0</v>
      </c>
      <c r="BH1376" s="239">
        <f>IF(N1376="sníž. přenesená",J1376,0)</f>
        <v>0</v>
      </c>
      <c r="BI1376" s="239">
        <f>IF(N1376="nulová",J1376,0)</f>
        <v>0</v>
      </c>
      <c r="BJ1376" s="18" t="s">
        <v>83</v>
      </c>
      <c r="BK1376" s="239">
        <f>ROUND(I1376*H1376,2)</f>
        <v>0</v>
      </c>
      <c r="BL1376" s="18" t="s">
        <v>297</v>
      </c>
      <c r="BM1376" s="238" t="s">
        <v>1549</v>
      </c>
    </row>
    <row r="1377" s="12" customFormat="1" ht="22.8" customHeight="1">
      <c r="A1377" s="12"/>
      <c r="B1377" s="211"/>
      <c r="C1377" s="212"/>
      <c r="D1377" s="213" t="s">
        <v>74</v>
      </c>
      <c r="E1377" s="225" t="s">
        <v>1550</v>
      </c>
      <c r="F1377" s="225" t="s">
        <v>1551</v>
      </c>
      <c r="G1377" s="212"/>
      <c r="H1377" s="212"/>
      <c r="I1377" s="215"/>
      <c r="J1377" s="226">
        <f>BK1377</f>
        <v>0</v>
      </c>
      <c r="K1377" s="212"/>
      <c r="L1377" s="217"/>
      <c r="M1377" s="218"/>
      <c r="N1377" s="219"/>
      <c r="O1377" s="219"/>
      <c r="P1377" s="220">
        <f>SUM(P1378:P1388)</f>
        <v>0</v>
      </c>
      <c r="Q1377" s="219"/>
      <c r="R1377" s="220">
        <f>SUM(R1378:R1388)</f>
        <v>0.062420000000000003</v>
      </c>
      <c r="S1377" s="219"/>
      <c r="T1377" s="221">
        <f>SUM(T1378:T1388)</f>
        <v>0</v>
      </c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R1377" s="222" t="s">
        <v>85</v>
      </c>
      <c r="AT1377" s="223" t="s">
        <v>74</v>
      </c>
      <c r="AU1377" s="223" t="s">
        <v>83</v>
      </c>
      <c r="AY1377" s="222" t="s">
        <v>192</v>
      </c>
      <c r="BK1377" s="224">
        <f>SUM(BK1378:BK1388)</f>
        <v>0</v>
      </c>
    </row>
    <row r="1378" s="2" customFormat="1" ht="24.15" customHeight="1">
      <c r="A1378" s="39"/>
      <c r="B1378" s="40"/>
      <c r="C1378" s="227" t="s">
        <v>1552</v>
      </c>
      <c r="D1378" s="227" t="s">
        <v>194</v>
      </c>
      <c r="E1378" s="228" t="s">
        <v>1553</v>
      </c>
      <c r="F1378" s="229" t="s">
        <v>1554</v>
      </c>
      <c r="G1378" s="230" t="s">
        <v>300</v>
      </c>
      <c r="H1378" s="231">
        <v>4</v>
      </c>
      <c r="I1378" s="232"/>
      <c r="J1378" s="233">
        <f>ROUND(I1378*H1378,2)</f>
        <v>0</v>
      </c>
      <c r="K1378" s="229" t="s">
        <v>198</v>
      </c>
      <c r="L1378" s="45"/>
      <c r="M1378" s="234" t="s">
        <v>1</v>
      </c>
      <c r="N1378" s="235" t="s">
        <v>40</v>
      </c>
      <c r="O1378" s="92"/>
      <c r="P1378" s="236">
        <f>O1378*H1378</f>
        <v>0</v>
      </c>
      <c r="Q1378" s="236">
        <v>0.00115</v>
      </c>
      <c r="R1378" s="236">
        <f>Q1378*H1378</f>
        <v>0.0045999999999999999</v>
      </c>
      <c r="S1378" s="236">
        <v>0</v>
      </c>
      <c r="T1378" s="237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38" t="s">
        <v>297</v>
      </c>
      <c r="AT1378" s="238" t="s">
        <v>194</v>
      </c>
      <c r="AU1378" s="238" t="s">
        <v>85</v>
      </c>
      <c r="AY1378" s="18" t="s">
        <v>192</v>
      </c>
      <c r="BE1378" s="239">
        <f>IF(N1378="základní",J1378,0)</f>
        <v>0</v>
      </c>
      <c r="BF1378" s="239">
        <f>IF(N1378="snížená",J1378,0)</f>
        <v>0</v>
      </c>
      <c r="BG1378" s="239">
        <f>IF(N1378="zákl. přenesená",J1378,0)</f>
        <v>0</v>
      </c>
      <c r="BH1378" s="239">
        <f>IF(N1378="sníž. přenesená",J1378,0)</f>
        <v>0</v>
      </c>
      <c r="BI1378" s="239">
        <f>IF(N1378="nulová",J1378,0)</f>
        <v>0</v>
      </c>
      <c r="BJ1378" s="18" t="s">
        <v>83</v>
      </c>
      <c r="BK1378" s="239">
        <f>ROUND(I1378*H1378,2)</f>
        <v>0</v>
      </c>
      <c r="BL1378" s="18" t="s">
        <v>297</v>
      </c>
      <c r="BM1378" s="238" t="s">
        <v>1555</v>
      </c>
    </row>
    <row r="1379" s="13" customFormat="1">
      <c r="A1379" s="13"/>
      <c r="B1379" s="240"/>
      <c r="C1379" s="241"/>
      <c r="D1379" s="242" t="s">
        <v>201</v>
      </c>
      <c r="E1379" s="243" t="s">
        <v>1</v>
      </c>
      <c r="F1379" s="244" t="s">
        <v>1322</v>
      </c>
      <c r="G1379" s="241"/>
      <c r="H1379" s="245">
        <v>4</v>
      </c>
      <c r="I1379" s="246"/>
      <c r="J1379" s="241"/>
      <c r="K1379" s="241"/>
      <c r="L1379" s="247"/>
      <c r="M1379" s="248"/>
      <c r="N1379" s="249"/>
      <c r="O1379" s="249"/>
      <c r="P1379" s="249"/>
      <c r="Q1379" s="249"/>
      <c r="R1379" s="249"/>
      <c r="S1379" s="249"/>
      <c r="T1379" s="250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1" t="s">
        <v>201</v>
      </c>
      <c r="AU1379" s="251" t="s">
        <v>85</v>
      </c>
      <c r="AV1379" s="13" t="s">
        <v>85</v>
      </c>
      <c r="AW1379" s="13" t="s">
        <v>32</v>
      </c>
      <c r="AX1379" s="13" t="s">
        <v>83</v>
      </c>
      <c r="AY1379" s="251" t="s">
        <v>192</v>
      </c>
    </row>
    <row r="1380" s="2" customFormat="1" ht="24.15" customHeight="1">
      <c r="A1380" s="39"/>
      <c r="B1380" s="40"/>
      <c r="C1380" s="284" t="s">
        <v>1556</v>
      </c>
      <c r="D1380" s="284" t="s">
        <v>311</v>
      </c>
      <c r="E1380" s="285" t="s">
        <v>1557</v>
      </c>
      <c r="F1380" s="286" t="s">
        <v>1558</v>
      </c>
      <c r="G1380" s="287" t="s">
        <v>300</v>
      </c>
      <c r="H1380" s="288">
        <v>4</v>
      </c>
      <c r="I1380" s="289"/>
      <c r="J1380" s="290">
        <f>ROUND(I1380*H1380,2)</f>
        <v>0</v>
      </c>
      <c r="K1380" s="286" t="s">
        <v>198</v>
      </c>
      <c r="L1380" s="291"/>
      <c r="M1380" s="292" t="s">
        <v>1</v>
      </c>
      <c r="N1380" s="293" t="s">
        <v>40</v>
      </c>
      <c r="O1380" s="92"/>
      <c r="P1380" s="236">
        <f>O1380*H1380</f>
        <v>0</v>
      </c>
      <c r="Q1380" s="236">
        <v>0.00247</v>
      </c>
      <c r="R1380" s="236">
        <f>Q1380*H1380</f>
        <v>0.0098799999999999999</v>
      </c>
      <c r="S1380" s="236">
        <v>0</v>
      </c>
      <c r="T1380" s="237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8" t="s">
        <v>394</v>
      </c>
      <c r="AT1380" s="238" t="s">
        <v>311</v>
      </c>
      <c r="AU1380" s="238" t="s">
        <v>85</v>
      </c>
      <c r="AY1380" s="18" t="s">
        <v>192</v>
      </c>
      <c r="BE1380" s="239">
        <f>IF(N1380="základní",J1380,0)</f>
        <v>0</v>
      </c>
      <c r="BF1380" s="239">
        <f>IF(N1380="snížená",J1380,0)</f>
        <v>0</v>
      </c>
      <c r="BG1380" s="239">
        <f>IF(N1380="zákl. přenesená",J1380,0)</f>
        <v>0</v>
      </c>
      <c r="BH1380" s="239">
        <f>IF(N1380="sníž. přenesená",J1380,0)</f>
        <v>0</v>
      </c>
      <c r="BI1380" s="239">
        <f>IF(N1380="nulová",J1380,0)</f>
        <v>0</v>
      </c>
      <c r="BJ1380" s="18" t="s">
        <v>83</v>
      </c>
      <c r="BK1380" s="239">
        <f>ROUND(I1380*H1380,2)</f>
        <v>0</v>
      </c>
      <c r="BL1380" s="18" t="s">
        <v>297</v>
      </c>
      <c r="BM1380" s="238" t="s">
        <v>1559</v>
      </c>
    </row>
    <row r="1381" s="2" customFormat="1" ht="33" customHeight="1">
      <c r="A1381" s="39"/>
      <c r="B1381" s="40"/>
      <c r="C1381" s="284" t="s">
        <v>1560</v>
      </c>
      <c r="D1381" s="284" t="s">
        <v>311</v>
      </c>
      <c r="E1381" s="285" t="s">
        <v>1561</v>
      </c>
      <c r="F1381" s="286" t="s">
        <v>1562</v>
      </c>
      <c r="G1381" s="287" t="s">
        <v>300</v>
      </c>
      <c r="H1381" s="288">
        <v>4</v>
      </c>
      <c r="I1381" s="289"/>
      <c r="J1381" s="290">
        <f>ROUND(I1381*H1381,2)</f>
        <v>0</v>
      </c>
      <c r="K1381" s="286" t="s">
        <v>198</v>
      </c>
      <c r="L1381" s="291"/>
      <c r="M1381" s="292" t="s">
        <v>1</v>
      </c>
      <c r="N1381" s="293" t="s">
        <v>40</v>
      </c>
      <c r="O1381" s="92"/>
      <c r="P1381" s="236">
        <f>O1381*H1381</f>
        <v>0</v>
      </c>
      <c r="Q1381" s="236">
        <v>0.00181</v>
      </c>
      <c r="R1381" s="236">
        <f>Q1381*H1381</f>
        <v>0.0072399999999999999</v>
      </c>
      <c r="S1381" s="236">
        <v>0</v>
      </c>
      <c r="T1381" s="237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8" t="s">
        <v>394</v>
      </c>
      <c r="AT1381" s="238" t="s">
        <v>311</v>
      </c>
      <c r="AU1381" s="238" t="s">
        <v>85</v>
      </c>
      <c r="AY1381" s="18" t="s">
        <v>192</v>
      </c>
      <c r="BE1381" s="239">
        <f>IF(N1381="základní",J1381,0)</f>
        <v>0</v>
      </c>
      <c r="BF1381" s="239">
        <f>IF(N1381="snížená",J1381,0)</f>
        <v>0</v>
      </c>
      <c r="BG1381" s="239">
        <f>IF(N1381="zákl. přenesená",J1381,0)</f>
        <v>0</v>
      </c>
      <c r="BH1381" s="239">
        <f>IF(N1381="sníž. přenesená",J1381,0)</f>
        <v>0</v>
      </c>
      <c r="BI1381" s="239">
        <f>IF(N1381="nulová",J1381,0)</f>
        <v>0</v>
      </c>
      <c r="BJ1381" s="18" t="s">
        <v>83</v>
      </c>
      <c r="BK1381" s="239">
        <f>ROUND(I1381*H1381,2)</f>
        <v>0</v>
      </c>
      <c r="BL1381" s="18" t="s">
        <v>297</v>
      </c>
      <c r="BM1381" s="238" t="s">
        <v>1563</v>
      </c>
    </row>
    <row r="1382" s="2" customFormat="1" ht="16.5" customHeight="1">
      <c r="A1382" s="39"/>
      <c r="B1382" s="40"/>
      <c r="C1382" s="227" t="s">
        <v>1564</v>
      </c>
      <c r="D1382" s="227" t="s">
        <v>194</v>
      </c>
      <c r="E1382" s="228" t="s">
        <v>1565</v>
      </c>
      <c r="F1382" s="229" t="s">
        <v>1566</v>
      </c>
      <c r="G1382" s="230" t="s">
        <v>300</v>
      </c>
      <c r="H1382" s="231">
        <v>1</v>
      </c>
      <c r="I1382" s="232"/>
      <c r="J1382" s="233">
        <f>ROUND(I1382*H1382,2)</f>
        <v>0</v>
      </c>
      <c r="K1382" s="229" t="s">
        <v>198</v>
      </c>
      <c r="L1382" s="45"/>
      <c r="M1382" s="234" t="s">
        <v>1</v>
      </c>
      <c r="N1382" s="235" t="s">
        <v>40</v>
      </c>
      <c r="O1382" s="92"/>
      <c r="P1382" s="236">
        <f>O1382*H1382</f>
        <v>0</v>
      </c>
      <c r="Q1382" s="236">
        <v>0.00068999999999999997</v>
      </c>
      <c r="R1382" s="236">
        <f>Q1382*H1382</f>
        <v>0.00068999999999999997</v>
      </c>
      <c r="S1382" s="236">
        <v>0</v>
      </c>
      <c r="T1382" s="237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38" t="s">
        <v>297</v>
      </c>
      <c r="AT1382" s="238" t="s">
        <v>194</v>
      </c>
      <c r="AU1382" s="238" t="s">
        <v>85</v>
      </c>
      <c r="AY1382" s="18" t="s">
        <v>192</v>
      </c>
      <c r="BE1382" s="239">
        <f>IF(N1382="základní",J1382,0)</f>
        <v>0</v>
      </c>
      <c r="BF1382" s="239">
        <f>IF(N1382="snížená",J1382,0)</f>
        <v>0</v>
      </c>
      <c r="BG1382" s="239">
        <f>IF(N1382="zákl. přenesená",J1382,0)</f>
        <v>0</v>
      </c>
      <c r="BH1382" s="239">
        <f>IF(N1382="sníž. přenesená",J1382,0)</f>
        <v>0</v>
      </c>
      <c r="BI1382" s="239">
        <f>IF(N1382="nulová",J1382,0)</f>
        <v>0</v>
      </c>
      <c r="BJ1382" s="18" t="s">
        <v>83</v>
      </c>
      <c r="BK1382" s="239">
        <f>ROUND(I1382*H1382,2)</f>
        <v>0</v>
      </c>
      <c r="BL1382" s="18" t="s">
        <v>297</v>
      </c>
      <c r="BM1382" s="238" t="s">
        <v>1567</v>
      </c>
    </row>
    <row r="1383" s="13" customFormat="1">
      <c r="A1383" s="13"/>
      <c r="B1383" s="240"/>
      <c r="C1383" s="241"/>
      <c r="D1383" s="242" t="s">
        <v>201</v>
      </c>
      <c r="E1383" s="243" t="s">
        <v>1</v>
      </c>
      <c r="F1383" s="244" t="s">
        <v>1568</v>
      </c>
      <c r="G1383" s="241"/>
      <c r="H1383" s="245">
        <v>1</v>
      </c>
      <c r="I1383" s="246"/>
      <c r="J1383" s="241"/>
      <c r="K1383" s="241"/>
      <c r="L1383" s="247"/>
      <c r="M1383" s="248"/>
      <c r="N1383" s="249"/>
      <c r="O1383" s="249"/>
      <c r="P1383" s="249"/>
      <c r="Q1383" s="249"/>
      <c r="R1383" s="249"/>
      <c r="S1383" s="249"/>
      <c r="T1383" s="250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1" t="s">
        <v>201</v>
      </c>
      <c r="AU1383" s="251" t="s">
        <v>85</v>
      </c>
      <c r="AV1383" s="13" t="s">
        <v>85</v>
      </c>
      <c r="AW1383" s="13" t="s">
        <v>32</v>
      </c>
      <c r="AX1383" s="13" t="s">
        <v>83</v>
      </c>
      <c r="AY1383" s="251" t="s">
        <v>192</v>
      </c>
    </row>
    <row r="1384" s="2" customFormat="1" ht="24.15" customHeight="1">
      <c r="A1384" s="39"/>
      <c r="B1384" s="40"/>
      <c r="C1384" s="227" t="s">
        <v>1569</v>
      </c>
      <c r="D1384" s="227" t="s">
        <v>194</v>
      </c>
      <c r="E1384" s="228" t="s">
        <v>1570</v>
      </c>
      <c r="F1384" s="229" t="s">
        <v>1571</v>
      </c>
      <c r="G1384" s="230" t="s">
        <v>1572</v>
      </c>
      <c r="H1384" s="231">
        <v>1</v>
      </c>
      <c r="I1384" s="232"/>
      <c r="J1384" s="233">
        <f>ROUND(I1384*H1384,2)</f>
        <v>0</v>
      </c>
      <c r="K1384" s="229" t="s">
        <v>198</v>
      </c>
      <c r="L1384" s="45"/>
      <c r="M1384" s="234" t="s">
        <v>1</v>
      </c>
      <c r="N1384" s="235" t="s">
        <v>40</v>
      </c>
      <c r="O1384" s="92"/>
      <c r="P1384" s="236">
        <f>O1384*H1384</f>
        <v>0</v>
      </c>
      <c r="Q1384" s="236">
        <v>0.028129999999999999</v>
      </c>
      <c r="R1384" s="236">
        <f>Q1384*H1384</f>
        <v>0.028129999999999999</v>
      </c>
      <c r="S1384" s="236">
        <v>0</v>
      </c>
      <c r="T1384" s="237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38" t="s">
        <v>297</v>
      </c>
      <c r="AT1384" s="238" t="s">
        <v>194</v>
      </c>
      <c r="AU1384" s="238" t="s">
        <v>85</v>
      </c>
      <c r="AY1384" s="18" t="s">
        <v>192</v>
      </c>
      <c r="BE1384" s="239">
        <f>IF(N1384="základní",J1384,0)</f>
        <v>0</v>
      </c>
      <c r="BF1384" s="239">
        <f>IF(N1384="snížená",J1384,0)</f>
        <v>0</v>
      </c>
      <c r="BG1384" s="239">
        <f>IF(N1384="zákl. přenesená",J1384,0)</f>
        <v>0</v>
      </c>
      <c r="BH1384" s="239">
        <f>IF(N1384="sníž. přenesená",J1384,0)</f>
        <v>0</v>
      </c>
      <c r="BI1384" s="239">
        <f>IF(N1384="nulová",J1384,0)</f>
        <v>0</v>
      </c>
      <c r="BJ1384" s="18" t="s">
        <v>83</v>
      </c>
      <c r="BK1384" s="239">
        <f>ROUND(I1384*H1384,2)</f>
        <v>0</v>
      </c>
      <c r="BL1384" s="18" t="s">
        <v>297</v>
      </c>
      <c r="BM1384" s="238" t="s">
        <v>1573</v>
      </c>
    </row>
    <row r="1385" s="13" customFormat="1">
      <c r="A1385" s="13"/>
      <c r="B1385" s="240"/>
      <c r="C1385" s="241"/>
      <c r="D1385" s="242" t="s">
        <v>201</v>
      </c>
      <c r="E1385" s="243" t="s">
        <v>1</v>
      </c>
      <c r="F1385" s="244" t="s">
        <v>1568</v>
      </c>
      <c r="G1385" s="241"/>
      <c r="H1385" s="245">
        <v>1</v>
      </c>
      <c r="I1385" s="246"/>
      <c r="J1385" s="241"/>
      <c r="K1385" s="241"/>
      <c r="L1385" s="247"/>
      <c r="M1385" s="248"/>
      <c r="N1385" s="249"/>
      <c r="O1385" s="249"/>
      <c r="P1385" s="249"/>
      <c r="Q1385" s="249"/>
      <c r="R1385" s="249"/>
      <c r="S1385" s="249"/>
      <c r="T1385" s="250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1" t="s">
        <v>201</v>
      </c>
      <c r="AU1385" s="251" t="s">
        <v>85</v>
      </c>
      <c r="AV1385" s="13" t="s">
        <v>85</v>
      </c>
      <c r="AW1385" s="13" t="s">
        <v>32</v>
      </c>
      <c r="AX1385" s="13" t="s">
        <v>83</v>
      </c>
      <c r="AY1385" s="251" t="s">
        <v>192</v>
      </c>
    </row>
    <row r="1386" s="2" customFormat="1" ht="24.15" customHeight="1">
      <c r="A1386" s="39"/>
      <c r="B1386" s="40"/>
      <c r="C1386" s="227" t="s">
        <v>1574</v>
      </c>
      <c r="D1386" s="227" t="s">
        <v>194</v>
      </c>
      <c r="E1386" s="228" t="s">
        <v>1575</v>
      </c>
      <c r="F1386" s="229" t="s">
        <v>1576</v>
      </c>
      <c r="G1386" s="230" t="s">
        <v>1572</v>
      </c>
      <c r="H1386" s="231">
        <v>1</v>
      </c>
      <c r="I1386" s="232"/>
      <c r="J1386" s="233">
        <f>ROUND(I1386*H1386,2)</f>
        <v>0</v>
      </c>
      <c r="K1386" s="229" t="s">
        <v>198</v>
      </c>
      <c r="L1386" s="45"/>
      <c r="M1386" s="234" t="s">
        <v>1</v>
      </c>
      <c r="N1386" s="235" t="s">
        <v>40</v>
      </c>
      <c r="O1386" s="92"/>
      <c r="P1386" s="236">
        <f>O1386*H1386</f>
        <v>0</v>
      </c>
      <c r="Q1386" s="236">
        <v>0.01188</v>
      </c>
      <c r="R1386" s="236">
        <f>Q1386*H1386</f>
        <v>0.01188</v>
      </c>
      <c r="S1386" s="236">
        <v>0</v>
      </c>
      <c r="T1386" s="237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38" t="s">
        <v>297</v>
      </c>
      <c r="AT1386" s="238" t="s">
        <v>194</v>
      </c>
      <c r="AU1386" s="238" t="s">
        <v>85</v>
      </c>
      <c r="AY1386" s="18" t="s">
        <v>192</v>
      </c>
      <c r="BE1386" s="239">
        <f>IF(N1386="základní",J1386,0)</f>
        <v>0</v>
      </c>
      <c r="BF1386" s="239">
        <f>IF(N1386="snížená",J1386,0)</f>
        <v>0</v>
      </c>
      <c r="BG1386" s="239">
        <f>IF(N1386="zákl. přenesená",J1386,0)</f>
        <v>0</v>
      </c>
      <c r="BH1386" s="239">
        <f>IF(N1386="sníž. přenesená",J1386,0)</f>
        <v>0</v>
      </c>
      <c r="BI1386" s="239">
        <f>IF(N1386="nulová",J1386,0)</f>
        <v>0</v>
      </c>
      <c r="BJ1386" s="18" t="s">
        <v>83</v>
      </c>
      <c r="BK1386" s="239">
        <f>ROUND(I1386*H1386,2)</f>
        <v>0</v>
      </c>
      <c r="BL1386" s="18" t="s">
        <v>297</v>
      </c>
      <c r="BM1386" s="238" t="s">
        <v>1577</v>
      </c>
    </row>
    <row r="1387" s="13" customFormat="1">
      <c r="A1387" s="13"/>
      <c r="B1387" s="240"/>
      <c r="C1387" s="241"/>
      <c r="D1387" s="242" t="s">
        <v>201</v>
      </c>
      <c r="E1387" s="243" t="s">
        <v>1</v>
      </c>
      <c r="F1387" s="244" t="s">
        <v>1568</v>
      </c>
      <c r="G1387" s="241"/>
      <c r="H1387" s="245">
        <v>1</v>
      </c>
      <c r="I1387" s="246"/>
      <c r="J1387" s="241"/>
      <c r="K1387" s="241"/>
      <c r="L1387" s="247"/>
      <c r="M1387" s="248"/>
      <c r="N1387" s="249"/>
      <c r="O1387" s="249"/>
      <c r="P1387" s="249"/>
      <c r="Q1387" s="249"/>
      <c r="R1387" s="249"/>
      <c r="S1387" s="249"/>
      <c r="T1387" s="250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1" t="s">
        <v>201</v>
      </c>
      <c r="AU1387" s="251" t="s">
        <v>85</v>
      </c>
      <c r="AV1387" s="13" t="s">
        <v>85</v>
      </c>
      <c r="AW1387" s="13" t="s">
        <v>32</v>
      </c>
      <c r="AX1387" s="13" t="s">
        <v>83</v>
      </c>
      <c r="AY1387" s="251" t="s">
        <v>192</v>
      </c>
    </row>
    <row r="1388" s="2" customFormat="1" ht="24.15" customHeight="1">
      <c r="A1388" s="39"/>
      <c r="B1388" s="40"/>
      <c r="C1388" s="227" t="s">
        <v>1578</v>
      </c>
      <c r="D1388" s="227" t="s">
        <v>194</v>
      </c>
      <c r="E1388" s="228" t="s">
        <v>1579</v>
      </c>
      <c r="F1388" s="229" t="s">
        <v>1580</v>
      </c>
      <c r="G1388" s="230" t="s">
        <v>247</v>
      </c>
      <c r="H1388" s="231">
        <v>0.021999999999999999</v>
      </c>
      <c r="I1388" s="232"/>
      <c r="J1388" s="233">
        <f>ROUND(I1388*H1388,2)</f>
        <v>0</v>
      </c>
      <c r="K1388" s="229" t="s">
        <v>198</v>
      </c>
      <c r="L1388" s="45"/>
      <c r="M1388" s="234" t="s">
        <v>1</v>
      </c>
      <c r="N1388" s="235" t="s">
        <v>40</v>
      </c>
      <c r="O1388" s="92"/>
      <c r="P1388" s="236">
        <f>O1388*H1388</f>
        <v>0</v>
      </c>
      <c r="Q1388" s="236">
        <v>0</v>
      </c>
      <c r="R1388" s="236">
        <f>Q1388*H1388</f>
        <v>0</v>
      </c>
      <c r="S1388" s="236">
        <v>0</v>
      </c>
      <c r="T1388" s="237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38" t="s">
        <v>297</v>
      </c>
      <c r="AT1388" s="238" t="s">
        <v>194</v>
      </c>
      <c r="AU1388" s="238" t="s">
        <v>85</v>
      </c>
      <c r="AY1388" s="18" t="s">
        <v>192</v>
      </c>
      <c r="BE1388" s="239">
        <f>IF(N1388="základní",J1388,0)</f>
        <v>0</v>
      </c>
      <c r="BF1388" s="239">
        <f>IF(N1388="snížená",J1388,0)</f>
        <v>0</v>
      </c>
      <c r="BG1388" s="239">
        <f>IF(N1388="zákl. přenesená",J1388,0)</f>
        <v>0</v>
      </c>
      <c r="BH1388" s="239">
        <f>IF(N1388="sníž. přenesená",J1388,0)</f>
        <v>0</v>
      </c>
      <c r="BI1388" s="239">
        <f>IF(N1388="nulová",J1388,0)</f>
        <v>0</v>
      </c>
      <c r="BJ1388" s="18" t="s">
        <v>83</v>
      </c>
      <c r="BK1388" s="239">
        <f>ROUND(I1388*H1388,2)</f>
        <v>0</v>
      </c>
      <c r="BL1388" s="18" t="s">
        <v>297</v>
      </c>
      <c r="BM1388" s="238" t="s">
        <v>1581</v>
      </c>
    </row>
    <row r="1389" s="12" customFormat="1" ht="22.8" customHeight="1">
      <c r="A1389" s="12"/>
      <c r="B1389" s="211"/>
      <c r="C1389" s="212"/>
      <c r="D1389" s="213" t="s">
        <v>74</v>
      </c>
      <c r="E1389" s="225" t="s">
        <v>1582</v>
      </c>
      <c r="F1389" s="225" t="s">
        <v>1583</v>
      </c>
      <c r="G1389" s="212"/>
      <c r="H1389" s="212"/>
      <c r="I1389" s="215"/>
      <c r="J1389" s="226">
        <f>BK1389</f>
        <v>0</v>
      </c>
      <c r="K1389" s="212"/>
      <c r="L1389" s="217"/>
      <c r="M1389" s="218"/>
      <c r="N1389" s="219"/>
      <c r="O1389" s="219"/>
      <c r="P1389" s="220">
        <f>SUM(P1390:P1431)</f>
        <v>0</v>
      </c>
      <c r="Q1389" s="219"/>
      <c r="R1389" s="220">
        <f>SUM(R1390:R1431)</f>
        <v>0.02035</v>
      </c>
      <c r="S1389" s="219"/>
      <c r="T1389" s="221">
        <f>SUM(T1390:T1431)</f>
        <v>0</v>
      </c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R1389" s="222" t="s">
        <v>85</v>
      </c>
      <c r="AT1389" s="223" t="s">
        <v>74</v>
      </c>
      <c r="AU1389" s="223" t="s">
        <v>83</v>
      </c>
      <c r="AY1389" s="222" t="s">
        <v>192</v>
      </c>
      <c r="BK1389" s="224">
        <f>SUM(BK1390:BK1431)</f>
        <v>0</v>
      </c>
    </row>
    <row r="1390" s="2" customFormat="1" ht="16.5" customHeight="1">
      <c r="A1390" s="39"/>
      <c r="B1390" s="40"/>
      <c r="C1390" s="227" t="s">
        <v>1584</v>
      </c>
      <c r="D1390" s="227" t="s">
        <v>194</v>
      </c>
      <c r="E1390" s="228" t="s">
        <v>1585</v>
      </c>
      <c r="F1390" s="229" t="s">
        <v>1586</v>
      </c>
      <c r="G1390" s="230" t="s">
        <v>300</v>
      </c>
      <c r="H1390" s="231">
        <v>7</v>
      </c>
      <c r="I1390" s="232"/>
      <c r="J1390" s="233">
        <f>ROUND(I1390*H1390,2)</f>
        <v>0</v>
      </c>
      <c r="K1390" s="229" t="s">
        <v>198</v>
      </c>
      <c r="L1390" s="45"/>
      <c r="M1390" s="234" t="s">
        <v>1</v>
      </c>
      <c r="N1390" s="235" t="s">
        <v>40</v>
      </c>
      <c r="O1390" s="92"/>
      <c r="P1390" s="236">
        <f>O1390*H1390</f>
        <v>0</v>
      </c>
      <c r="Q1390" s="236">
        <v>0</v>
      </c>
      <c r="R1390" s="236">
        <f>Q1390*H1390</f>
        <v>0</v>
      </c>
      <c r="S1390" s="236">
        <v>0</v>
      </c>
      <c r="T1390" s="237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38" t="s">
        <v>297</v>
      </c>
      <c r="AT1390" s="238" t="s">
        <v>194</v>
      </c>
      <c r="AU1390" s="238" t="s">
        <v>85</v>
      </c>
      <c r="AY1390" s="18" t="s">
        <v>192</v>
      </c>
      <c r="BE1390" s="239">
        <f>IF(N1390="základní",J1390,0)</f>
        <v>0</v>
      </c>
      <c r="BF1390" s="239">
        <f>IF(N1390="snížená",J1390,0)</f>
        <v>0</v>
      </c>
      <c r="BG1390" s="239">
        <f>IF(N1390="zákl. přenesená",J1390,0)</f>
        <v>0</v>
      </c>
      <c r="BH1390" s="239">
        <f>IF(N1390="sníž. přenesená",J1390,0)</f>
        <v>0</v>
      </c>
      <c r="BI1390" s="239">
        <f>IF(N1390="nulová",J1390,0)</f>
        <v>0</v>
      </c>
      <c r="BJ1390" s="18" t="s">
        <v>83</v>
      </c>
      <c r="BK1390" s="239">
        <f>ROUND(I1390*H1390,2)</f>
        <v>0</v>
      </c>
      <c r="BL1390" s="18" t="s">
        <v>297</v>
      </c>
      <c r="BM1390" s="238" t="s">
        <v>1587</v>
      </c>
    </row>
    <row r="1391" s="16" customFormat="1">
      <c r="A1391" s="16"/>
      <c r="B1391" s="274"/>
      <c r="C1391" s="275"/>
      <c r="D1391" s="242" t="s">
        <v>201</v>
      </c>
      <c r="E1391" s="276" t="s">
        <v>1</v>
      </c>
      <c r="F1391" s="277" t="s">
        <v>1588</v>
      </c>
      <c r="G1391" s="275"/>
      <c r="H1391" s="276" t="s">
        <v>1</v>
      </c>
      <c r="I1391" s="278"/>
      <c r="J1391" s="275"/>
      <c r="K1391" s="275"/>
      <c r="L1391" s="279"/>
      <c r="M1391" s="280"/>
      <c r="N1391" s="281"/>
      <c r="O1391" s="281"/>
      <c r="P1391" s="281"/>
      <c r="Q1391" s="281"/>
      <c r="R1391" s="281"/>
      <c r="S1391" s="281"/>
      <c r="T1391" s="282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T1391" s="283" t="s">
        <v>201</v>
      </c>
      <c r="AU1391" s="283" t="s">
        <v>85</v>
      </c>
      <c r="AV1391" s="16" t="s">
        <v>83</v>
      </c>
      <c r="AW1391" s="16" t="s">
        <v>32</v>
      </c>
      <c r="AX1391" s="16" t="s">
        <v>75</v>
      </c>
      <c r="AY1391" s="283" t="s">
        <v>192</v>
      </c>
    </row>
    <row r="1392" s="13" customFormat="1">
      <c r="A1392" s="13"/>
      <c r="B1392" s="240"/>
      <c r="C1392" s="241"/>
      <c r="D1392" s="242" t="s">
        <v>201</v>
      </c>
      <c r="E1392" s="243" t="s">
        <v>1</v>
      </c>
      <c r="F1392" s="244" t="s">
        <v>1589</v>
      </c>
      <c r="G1392" s="241"/>
      <c r="H1392" s="245">
        <v>7</v>
      </c>
      <c r="I1392" s="246"/>
      <c r="J1392" s="241"/>
      <c r="K1392" s="241"/>
      <c r="L1392" s="247"/>
      <c r="M1392" s="248"/>
      <c r="N1392" s="249"/>
      <c r="O1392" s="249"/>
      <c r="P1392" s="249"/>
      <c r="Q1392" s="249"/>
      <c r="R1392" s="249"/>
      <c r="S1392" s="249"/>
      <c r="T1392" s="250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1" t="s">
        <v>201</v>
      </c>
      <c r="AU1392" s="251" t="s">
        <v>85</v>
      </c>
      <c r="AV1392" s="13" t="s">
        <v>85</v>
      </c>
      <c r="AW1392" s="13" t="s">
        <v>32</v>
      </c>
      <c r="AX1392" s="13" t="s">
        <v>83</v>
      </c>
      <c r="AY1392" s="251" t="s">
        <v>192</v>
      </c>
    </row>
    <row r="1393" s="2" customFormat="1" ht="16.5" customHeight="1">
      <c r="A1393" s="39"/>
      <c r="B1393" s="40"/>
      <c r="C1393" s="284" t="s">
        <v>1590</v>
      </c>
      <c r="D1393" s="284" t="s">
        <v>311</v>
      </c>
      <c r="E1393" s="285" t="s">
        <v>1591</v>
      </c>
      <c r="F1393" s="286" t="s">
        <v>1592</v>
      </c>
      <c r="G1393" s="287" t="s">
        <v>300</v>
      </c>
      <c r="H1393" s="288">
        <v>7</v>
      </c>
      <c r="I1393" s="289"/>
      <c r="J1393" s="290">
        <f>ROUND(I1393*H1393,2)</f>
        <v>0</v>
      </c>
      <c r="K1393" s="286" t="s">
        <v>198</v>
      </c>
      <c r="L1393" s="291"/>
      <c r="M1393" s="292" t="s">
        <v>1</v>
      </c>
      <c r="N1393" s="293" t="s">
        <v>40</v>
      </c>
      <c r="O1393" s="92"/>
      <c r="P1393" s="236">
        <f>O1393*H1393</f>
        <v>0</v>
      </c>
      <c r="Q1393" s="236">
        <v>0.00050000000000000001</v>
      </c>
      <c r="R1393" s="236">
        <f>Q1393*H1393</f>
        <v>0.0035000000000000001</v>
      </c>
      <c r="S1393" s="236">
        <v>0</v>
      </c>
      <c r="T1393" s="237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8" t="s">
        <v>394</v>
      </c>
      <c r="AT1393" s="238" t="s">
        <v>311</v>
      </c>
      <c r="AU1393" s="238" t="s">
        <v>85</v>
      </c>
      <c r="AY1393" s="18" t="s">
        <v>192</v>
      </c>
      <c r="BE1393" s="239">
        <f>IF(N1393="základní",J1393,0)</f>
        <v>0</v>
      </c>
      <c r="BF1393" s="239">
        <f>IF(N1393="snížená",J1393,0)</f>
        <v>0</v>
      </c>
      <c r="BG1393" s="239">
        <f>IF(N1393="zákl. přenesená",J1393,0)</f>
        <v>0</v>
      </c>
      <c r="BH1393" s="239">
        <f>IF(N1393="sníž. přenesená",J1393,0)</f>
        <v>0</v>
      </c>
      <c r="BI1393" s="239">
        <f>IF(N1393="nulová",J1393,0)</f>
        <v>0</v>
      </c>
      <c r="BJ1393" s="18" t="s">
        <v>83</v>
      </c>
      <c r="BK1393" s="239">
        <f>ROUND(I1393*H1393,2)</f>
        <v>0</v>
      </c>
      <c r="BL1393" s="18" t="s">
        <v>297</v>
      </c>
      <c r="BM1393" s="238" t="s">
        <v>1593</v>
      </c>
    </row>
    <row r="1394" s="2" customFormat="1" ht="16.5" customHeight="1">
      <c r="A1394" s="39"/>
      <c r="B1394" s="40"/>
      <c r="C1394" s="227" t="s">
        <v>1594</v>
      </c>
      <c r="D1394" s="227" t="s">
        <v>194</v>
      </c>
      <c r="E1394" s="228" t="s">
        <v>1595</v>
      </c>
      <c r="F1394" s="229" t="s">
        <v>1596</v>
      </c>
      <c r="G1394" s="230" t="s">
        <v>300</v>
      </c>
      <c r="H1394" s="231">
        <v>7</v>
      </c>
      <c r="I1394" s="232"/>
      <c r="J1394" s="233">
        <f>ROUND(I1394*H1394,2)</f>
        <v>0</v>
      </c>
      <c r="K1394" s="229" t="s">
        <v>198</v>
      </c>
      <c r="L1394" s="45"/>
      <c r="M1394" s="234" t="s">
        <v>1</v>
      </c>
      <c r="N1394" s="235" t="s">
        <v>40</v>
      </c>
      <c r="O1394" s="92"/>
      <c r="P1394" s="236">
        <f>O1394*H1394</f>
        <v>0</v>
      </c>
      <c r="Q1394" s="236">
        <v>0</v>
      </c>
      <c r="R1394" s="236">
        <f>Q1394*H1394</f>
        <v>0</v>
      </c>
      <c r="S1394" s="236">
        <v>0</v>
      </c>
      <c r="T1394" s="237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8" t="s">
        <v>297</v>
      </c>
      <c r="AT1394" s="238" t="s">
        <v>194</v>
      </c>
      <c r="AU1394" s="238" t="s">
        <v>85</v>
      </c>
      <c r="AY1394" s="18" t="s">
        <v>192</v>
      </c>
      <c r="BE1394" s="239">
        <f>IF(N1394="základní",J1394,0)</f>
        <v>0</v>
      </c>
      <c r="BF1394" s="239">
        <f>IF(N1394="snížená",J1394,0)</f>
        <v>0</v>
      </c>
      <c r="BG1394" s="239">
        <f>IF(N1394="zákl. přenesená",J1394,0)</f>
        <v>0</v>
      </c>
      <c r="BH1394" s="239">
        <f>IF(N1394="sníž. přenesená",J1394,0)</f>
        <v>0</v>
      </c>
      <c r="BI1394" s="239">
        <f>IF(N1394="nulová",J1394,0)</f>
        <v>0</v>
      </c>
      <c r="BJ1394" s="18" t="s">
        <v>83</v>
      </c>
      <c r="BK1394" s="239">
        <f>ROUND(I1394*H1394,2)</f>
        <v>0</v>
      </c>
      <c r="BL1394" s="18" t="s">
        <v>297</v>
      </c>
      <c r="BM1394" s="238" t="s">
        <v>1597</v>
      </c>
    </row>
    <row r="1395" s="16" customFormat="1">
      <c r="A1395" s="16"/>
      <c r="B1395" s="274"/>
      <c r="C1395" s="275"/>
      <c r="D1395" s="242" t="s">
        <v>201</v>
      </c>
      <c r="E1395" s="276" t="s">
        <v>1</v>
      </c>
      <c r="F1395" s="277" t="s">
        <v>1588</v>
      </c>
      <c r="G1395" s="275"/>
      <c r="H1395" s="276" t="s">
        <v>1</v>
      </c>
      <c r="I1395" s="278"/>
      <c r="J1395" s="275"/>
      <c r="K1395" s="275"/>
      <c r="L1395" s="279"/>
      <c r="M1395" s="280"/>
      <c r="N1395" s="281"/>
      <c r="O1395" s="281"/>
      <c r="P1395" s="281"/>
      <c r="Q1395" s="281"/>
      <c r="R1395" s="281"/>
      <c r="S1395" s="281"/>
      <c r="T1395" s="282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83" t="s">
        <v>201</v>
      </c>
      <c r="AU1395" s="283" t="s">
        <v>85</v>
      </c>
      <c r="AV1395" s="16" t="s">
        <v>83</v>
      </c>
      <c r="AW1395" s="16" t="s">
        <v>32</v>
      </c>
      <c r="AX1395" s="16" t="s">
        <v>75</v>
      </c>
      <c r="AY1395" s="283" t="s">
        <v>192</v>
      </c>
    </row>
    <row r="1396" s="13" customFormat="1">
      <c r="A1396" s="13"/>
      <c r="B1396" s="240"/>
      <c r="C1396" s="241"/>
      <c r="D1396" s="242" t="s">
        <v>201</v>
      </c>
      <c r="E1396" s="243" t="s">
        <v>1</v>
      </c>
      <c r="F1396" s="244" t="s">
        <v>1598</v>
      </c>
      <c r="G1396" s="241"/>
      <c r="H1396" s="245">
        <v>7</v>
      </c>
      <c r="I1396" s="246"/>
      <c r="J1396" s="241"/>
      <c r="K1396" s="241"/>
      <c r="L1396" s="247"/>
      <c r="M1396" s="248"/>
      <c r="N1396" s="249"/>
      <c r="O1396" s="249"/>
      <c r="P1396" s="249"/>
      <c r="Q1396" s="249"/>
      <c r="R1396" s="249"/>
      <c r="S1396" s="249"/>
      <c r="T1396" s="250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1" t="s">
        <v>201</v>
      </c>
      <c r="AU1396" s="251" t="s">
        <v>85</v>
      </c>
      <c r="AV1396" s="13" t="s">
        <v>85</v>
      </c>
      <c r="AW1396" s="13" t="s">
        <v>32</v>
      </c>
      <c r="AX1396" s="13" t="s">
        <v>83</v>
      </c>
      <c r="AY1396" s="251" t="s">
        <v>192</v>
      </c>
    </row>
    <row r="1397" s="2" customFormat="1" ht="16.5" customHeight="1">
      <c r="A1397" s="39"/>
      <c r="B1397" s="40"/>
      <c r="C1397" s="284" t="s">
        <v>1599</v>
      </c>
      <c r="D1397" s="284" t="s">
        <v>311</v>
      </c>
      <c r="E1397" s="285" t="s">
        <v>1600</v>
      </c>
      <c r="F1397" s="286" t="s">
        <v>1601</v>
      </c>
      <c r="G1397" s="287" t="s">
        <v>300</v>
      </c>
      <c r="H1397" s="288">
        <v>7</v>
      </c>
      <c r="I1397" s="289"/>
      <c r="J1397" s="290">
        <f>ROUND(I1397*H1397,2)</f>
        <v>0</v>
      </c>
      <c r="K1397" s="286" t="s">
        <v>198</v>
      </c>
      <c r="L1397" s="291"/>
      <c r="M1397" s="292" t="s">
        <v>1</v>
      </c>
      <c r="N1397" s="293" t="s">
        <v>40</v>
      </c>
      <c r="O1397" s="92"/>
      <c r="P1397" s="236">
        <f>O1397*H1397</f>
        <v>0</v>
      </c>
      <c r="Q1397" s="236">
        <v>0.00050000000000000001</v>
      </c>
      <c r="R1397" s="236">
        <f>Q1397*H1397</f>
        <v>0.0035000000000000001</v>
      </c>
      <c r="S1397" s="236">
        <v>0</v>
      </c>
      <c r="T1397" s="237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38" t="s">
        <v>394</v>
      </c>
      <c r="AT1397" s="238" t="s">
        <v>311</v>
      </c>
      <c r="AU1397" s="238" t="s">
        <v>85</v>
      </c>
      <c r="AY1397" s="18" t="s">
        <v>192</v>
      </c>
      <c r="BE1397" s="239">
        <f>IF(N1397="základní",J1397,0)</f>
        <v>0</v>
      </c>
      <c r="BF1397" s="239">
        <f>IF(N1397="snížená",J1397,0)</f>
        <v>0</v>
      </c>
      <c r="BG1397" s="239">
        <f>IF(N1397="zákl. přenesená",J1397,0)</f>
        <v>0</v>
      </c>
      <c r="BH1397" s="239">
        <f>IF(N1397="sníž. přenesená",J1397,0)</f>
        <v>0</v>
      </c>
      <c r="BI1397" s="239">
        <f>IF(N1397="nulová",J1397,0)</f>
        <v>0</v>
      </c>
      <c r="BJ1397" s="18" t="s">
        <v>83</v>
      </c>
      <c r="BK1397" s="239">
        <f>ROUND(I1397*H1397,2)</f>
        <v>0</v>
      </c>
      <c r="BL1397" s="18" t="s">
        <v>297</v>
      </c>
      <c r="BM1397" s="238" t="s">
        <v>1602</v>
      </c>
    </row>
    <row r="1398" s="2" customFormat="1" ht="16.5" customHeight="1">
      <c r="A1398" s="39"/>
      <c r="B1398" s="40"/>
      <c r="C1398" s="227" t="s">
        <v>1603</v>
      </c>
      <c r="D1398" s="227" t="s">
        <v>194</v>
      </c>
      <c r="E1398" s="228" t="s">
        <v>1604</v>
      </c>
      <c r="F1398" s="229" t="s">
        <v>1605</v>
      </c>
      <c r="G1398" s="230" t="s">
        <v>300</v>
      </c>
      <c r="H1398" s="231">
        <v>1</v>
      </c>
      <c r="I1398" s="232"/>
      <c r="J1398" s="233">
        <f>ROUND(I1398*H1398,2)</f>
        <v>0</v>
      </c>
      <c r="K1398" s="229" t="s">
        <v>198</v>
      </c>
      <c r="L1398" s="45"/>
      <c r="M1398" s="234" t="s">
        <v>1</v>
      </c>
      <c r="N1398" s="235" t="s">
        <v>40</v>
      </c>
      <c r="O1398" s="92"/>
      <c r="P1398" s="236">
        <f>O1398*H1398</f>
        <v>0</v>
      </c>
      <c r="Q1398" s="236">
        <v>0</v>
      </c>
      <c r="R1398" s="236">
        <f>Q1398*H1398</f>
        <v>0</v>
      </c>
      <c r="S1398" s="236">
        <v>0</v>
      </c>
      <c r="T1398" s="237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8" t="s">
        <v>297</v>
      </c>
      <c r="AT1398" s="238" t="s">
        <v>194</v>
      </c>
      <c r="AU1398" s="238" t="s">
        <v>85</v>
      </c>
      <c r="AY1398" s="18" t="s">
        <v>192</v>
      </c>
      <c r="BE1398" s="239">
        <f>IF(N1398="základní",J1398,0)</f>
        <v>0</v>
      </c>
      <c r="BF1398" s="239">
        <f>IF(N1398="snížená",J1398,0)</f>
        <v>0</v>
      </c>
      <c r="BG1398" s="239">
        <f>IF(N1398="zákl. přenesená",J1398,0)</f>
        <v>0</v>
      </c>
      <c r="BH1398" s="239">
        <f>IF(N1398="sníž. přenesená",J1398,0)</f>
        <v>0</v>
      </c>
      <c r="BI1398" s="239">
        <f>IF(N1398="nulová",J1398,0)</f>
        <v>0</v>
      </c>
      <c r="BJ1398" s="18" t="s">
        <v>83</v>
      </c>
      <c r="BK1398" s="239">
        <f>ROUND(I1398*H1398,2)</f>
        <v>0</v>
      </c>
      <c r="BL1398" s="18" t="s">
        <v>297</v>
      </c>
      <c r="BM1398" s="238" t="s">
        <v>1606</v>
      </c>
    </row>
    <row r="1399" s="16" customFormat="1">
      <c r="A1399" s="16"/>
      <c r="B1399" s="274"/>
      <c r="C1399" s="275"/>
      <c r="D1399" s="242" t="s">
        <v>201</v>
      </c>
      <c r="E1399" s="276" t="s">
        <v>1</v>
      </c>
      <c r="F1399" s="277" t="s">
        <v>1588</v>
      </c>
      <c r="G1399" s="275"/>
      <c r="H1399" s="276" t="s">
        <v>1</v>
      </c>
      <c r="I1399" s="278"/>
      <c r="J1399" s="275"/>
      <c r="K1399" s="275"/>
      <c r="L1399" s="279"/>
      <c r="M1399" s="280"/>
      <c r="N1399" s="281"/>
      <c r="O1399" s="281"/>
      <c r="P1399" s="281"/>
      <c r="Q1399" s="281"/>
      <c r="R1399" s="281"/>
      <c r="S1399" s="281"/>
      <c r="T1399" s="282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T1399" s="283" t="s">
        <v>201</v>
      </c>
      <c r="AU1399" s="283" t="s">
        <v>85</v>
      </c>
      <c r="AV1399" s="16" t="s">
        <v>83</v>
      </c>
      <c r="AW1399" s="16" t="s">
        <v>32</v>
      </c>
      <c r="AX1399" s="16" t="s">
        <v>75</v>
      </c>
      <c r="AY1399" s="283" t="s">
        <v>192</v>
      </c>
    </row>
    <row r="1400" s="13" customFormat="1">
      <c r="A1400" s="13"/>
      <c r="B1400" s="240"/>
      <c r="C1400" s="241"/>
      <c r="D1400" s="242" t="s">
        <v>201</v>
      </c>
      <c r="E1400" s="243" t="s">
        <v>1</v>
      </c>
      <c r="F1400" s="244" t="s">
        <v>1607</v>
      </c>
      <c r="G1400" s="241"/>
      <c r="H1400" s="245">
        <v>1</v>
      </c>
      <c r="I1400" s="246"/>
      <c r="J1400" s="241"/>
      <c r="K1400" s="241"/>
      <c r="L1400" s="247"/>
      <c r="M1400" s="248"/>
      <c r="N1400" s="249"/>
      <c r="O1400" s="249"/>
      <c r="P1400" s="249"/>
      <c r="Q1400" s="249"/>
      <c r="R1400" s="249"/>
      <c r="S1400" s="249"/>
      <c r="T1400" s="250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1" t="s">
        <v>201</v>
      </c>
      <c r="AU1400" s="251" t="s">
        <v>85</v>
      </c>
      <c r="AV1400" s="13" t="s">
        <v>85</v>
      </c>
      <c r="AW1400" s="13" t="s">
        <v>32</v>
      </c>
      <c r="AX1400" s="13" t="s">
        <v>83</v>
      </c>
      <c r="AY1400" s="251" t="s">
        <v>192</v>
      </c>
    </row>
    <row r="1401" s="2" customFormat="1" ht="24.15" customHeight="1">
      <c r="A1401" s="39"/>
      <c r="B1401" s="40"/>
      <c r="C1401" s="284" t="s">
        <v>1608</v>
      </c>
      <c r="D1401" s="284" t="s">
        <v>311</v>
      </c>
      <c r="E1401" s="285" t="s">
        <v>1609</v>
      </c>
      <c r="F1401" s="286" t="s">
        <v>1610</v>
      </c>
      <c r="G1401" s="287" t="s">
        <v>300</v>
      </c>
      <c r="H1401" s="288">
        <v>1</v>
      </c>
      <c r="I1401" s="289"/>
      <c r="J1401" s="290">
        <f>ROUND(I1401*H1401,2)</f>
        <v>0</v>
      </c>
      <c r="K1401" s="286" t="s">
        <v>198</v>
      </c>
      <c r="L1401" s="291"/>
      <c r="M1401" s="292" t="s">
        <v>1</v>
      </c>
      <c r="N1401" s="293" t="s">
        <v>40</v>
      </c>
      <c r="O1401" s="92"/>
      <c r="P1401" s="236">
        <f>O1401*H1401</f>
        <v>0</v>
      </c>
      <c r="Q1401" s="236">
        <v>0.00050000000000000001</v>
      </c>
      <c r="R1401" s="236">
        <f>Q1401*H1401</f>
        <v>0.00050000000000000001</v>
      </c>
      <c r="S1401" s="236">
        <v>0</v>
      </c>
      <c r="T1401" s="237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8" t="s">
        <v>394</v>
      </c>
      <c r="AT1401" s="238" t="s">
        <v>311</v>
      </c>
      <c r="AU1401" s="238" t="s">
        <v>85</v>
      </c>
      <c r="AY1401" s="18" t="s">
        <v>192</v>
      </c>
      <c r="BE1401" s="239">
        <f>IF(N1401="základní",J1401,0)</f>
        <v>0</v>
      </c>
      <c r="BF1401" s="239">
        <f>IF(N1401="snížená",J1401,0)</f>
        <v>0</v>
      </c>
      <c r="BG1401" s="239">
        <f>IF(N1401="zákl. přenesená",J1401,0)</f>
        <v>0</v>
      </c>
      <c r="BH1401" s="239">
        <f>IF(N1401="sníž. přenesená",J1401,0)</f>
        <v>0</v>
      </c>
      <c r="BI1401" s="239">
        <f>IF(N1401="nulová",J1401,0)</f>
        <v>0</v>
      </c>
      <c r="BJ1401" s="18" t="s">
        <v>83</v>
      </c>
      <c r="BK1401" s="239">
        <f>ROUND(I1401*H1401,2)</f>
        <v>0</v>
      </c>
      <c r="BL1401" s="18" t="s">
        <v>297</v>
      </c>
      <c r="BM1401" s="238" t="s">
        <v>1611</v>
      </c>
    </row>
    <row r="1402" s="2" customFormat="1" ht="16.5" customHeight="1">
      <c r="A1402" s="39"/>
      <c r="B1402" s="40"/>
      <c r="C1402" s="227" t="s">
        <v>1612</v>
      </c>
      <c r="D1402" s="227" t="s">
        <v>194</v>
      </c>
      <c r="E1402" s="228" t="s">
        <v>1613</v>
      </c>
      <c r="F1402" s="229" t="s">
        <v>1614</v>
      </c>
      <c r="G1402" s="230" t="s">
        <v>300</v>
      </c>
      <c r="H1402" s="231">
        <v>1</v>
      </c>
      <c r="I1402" s="232"/>
      <c r="J1402" s="233">
        <f>ROUND(I1402*H1402,2)</f>
        <v>0</v>
      </c>
      <c r="K1402" s="229" t="s">
        <v>198</v>
      </c>
      <c r="L1402" s="45"/>
      <c r="M1402" s="234" t="s">
        <v>1</v>
      </c>
      <c r="N1402" s="235" t="s">
        <v>40</v>
      </c>
      <c r="O1402" s="92"/>
      <c r="P1402" s="236">
        <f>O1402*H1402</f>
        <v>0</v>
      </c>
      <c r="Q1402" s="236">
        <v>0</v>
      </c>
      <c r="R1402" s="236">
        <f>Q1402*H1402</f>
        <v>0</v>
      </c>
      <c r="S1402" s="236">
        <v>0</v>
      </c>
      <c r="T1402" s="237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38" t="s">
        <v>297</v>
      </c>
      <c r="AT1402" s="238" t="s">
        <v>194</v>
      </c>
      <c r="AU1402" s="238" t="s">
        <v>85</v>
      </c>
      <c r="AY1402" s="18" t="s">
        <v>192</v>
      </c>
      <c r="BE1402" s="239">
        <f>IF(N1402="základní",J1402,0)</f>
        <v>0</v>
      </c>
      <c r="BF1402" s="239">
        <f>IF(N1402="snížená",J1402,0)</f>
        <v>0</v>
      </c>
      <c r="BG1402" s="239">
        <f>IF(N1402="zákl. přenesená",J1402,0)</f>
        <v>0</v>
      </c>
      <c r="BH1402" s="239">
        <f>IF(N1402="sníž. přenesená",J1402,0)</f>
        <v>0</v>
      </c>
      <c r="BI1402" s="239">
        <f>IF(N1402="nulová",J1402,0)</f>
        <v>0</v>
      </c>
      <c r="BJ1402" s="18" t="s">
        <v>83</v>
      </c>
      <c r="BK1402" s="239">
        <f>ROUND(I1402*H1402,2)</f>
        <v>0</v>
      </c>
      <c r="BL1402" s="18" t="s">
        <v>297</v>
      </c>
      <c r="BM1402" s="238" t="s">
        <v>1615</v>
      </c>
    </row>
    <row r="1403" s="16" customFormat="1">
      <c r="A1403" s="16"/>
      <c r="B1403" s="274"/>
      <c r="C1403" s="275"/>
      <c r="D1403" s="242" t="s">
        <v>201</v>
      </c>
      <c r="E1403" s="276" t="s">
        <v>1</v>
      </c>
      <c r="F1403" s="277" t="s">
        <v>1588</v>
      </c>
      <c r="G1403" s="275"/>
      <c r="H1403" s="276" t="s">
        <v>1</v>
      </c>
      <c r="I1403" s="278"/>
      <c r="J1403" s="275"/>
      <c r="K1403" s="275"/>
      <c r="L1403" s="279"/>
      <c r="M1403" s="280"/>
      <c r="N1403" s="281"/>
      <c r="O1403" s="281"/>
      <c r="P1403" s="281"/>
      <c r="Q1403" s="281"/>
      <c r="R1403" s="281"/>
      <c r="S1403" s="281"/>
      <c r="T1403" s="282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T1403" s="283" t="s">
        <v>201</v>
      </c>
      <c r="AU1403" s="283" t="s">
        <v>85</v>
      </c>
      <c r="AV1403" s="16" t="s">
        <v>83</v>
      </c>
      <c r="AW1403" s="16" t="s">
        <v>32</v>
      </c>
      <c r="AX1403" s="16" t="s">
        <v>75</v>
      </c>
      <c r="AY1403" s="283" t="s">
        <v>192</v>
      </c>
    </row>
    <row r="1404" s="13" customFormat="1">
      <c r="A1404" s="13"/>
      <c r="B1404" s="240"/>
      <c r="C1404" s="241"/>
      <c r="D1404" s="242" t="s">
        <v>201</v>
      </c>
      <c r="E1404" s="243" t="s">
        <v>1</v>
      </c>
      <c r="F1404" s="244" t="s">
        <v>1616</v>
      </c>
      <c r="G1404" s="241"/>
      <c r="H1404" s="245">
        <v>1</v>
      </c>
      <c r="I1404" s="246"/>
      <c r="J1404" s="241"/>
      <c r="K1404" s="241"/>
      <c r="L1404" s="247"/>
      <c r="M1404" s="248"/>
      <c r="N1404" s="249"/>
      <c r="O1404" s="249"/>
      <c r="P1404" s="249"/>
      <c r="Q1404" s="249"/>
      <c r="R1404" s="249"/>
      <c r="S1404" s="249"/>
      <c r="T1404" s="25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1" t="s">
        <v>201</v>
      </c>
      <c r="AU1404" s="251" t="s">
        <v>85</v>
      </c>
      <c r="AV1404" s="13" t="s">
        <v>85</v>
      </c>
      <c r="AW1404" s="13" t="s">
        <v>32</v>
      </c>
      <c r="AX1404" s="13" t="s">
        <v>75</v>
      </c>
      <c r="AY1404" s="251" t="s">
        <v>192</v>
      </c>
    </row>
    <row r="1405" s="14" customFormat="1">
      <c r="A1405" s="14"/>
      <c r="B1405" s="252"/>
      <c r="C1405" s="253"/>
      <c r="D1405" s="242" t="s">
        <v>201</v>
      </c>
      <c r="E1405" s="254" t="s">
        <v>1</v>
      </c>
      <c r="F1405" s="255" t="s">
        <v>204</v>
      </c>
      <c r="G1405" s="253"/>
      <c r="H1405" s="256">
        <v>1</v>
      </c>
      <c r="I1405" s="257"/>
      <c r="J1405" s="253"/>
      <c r="K1405" s="253"/>
      <c r="L1405" s="258"/>
      <c r="M1405" s="259"/>
      <c r="N1405" s="260"/>
      <c r="O1405" s="260"/>
      <c r="P1405" s="260"/>
      <c r="Q1405" s="260"/>
      <c r="R1405" s="260"/>
      <c r="S1405" s="260"/>
      <c r="T1405" s="261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2" t="s">
        <v>201</v>
      </c>
      <c r="AU1405" s="262" t="s">
        <v>85</v>
      </c>
      <c r="AV1405" s="14" t="s">
        <v>199</v>
      </c>
      <c r="AW1405" s="14" t="s">
        <v>32</v>
      </c>
      <c r="AX1405" s="14" t="s">
        <v>83</v>
      </c>
      <c r="AY1405" s="262" t="s">
        <v>192</v>
      </c>
    </row>
    <row r="1406" s="2" customFormat="1" ht="24.15" customHeight="1">
      <c r="A1406" s="39"/>
      <c r="B1406" s="40"/>
      <c r="C1406" s="284" t="s">
        <v>1617</v>
      </c>
      <c r="D1406" s="284" t="s">
        <v>311</v>
      </c>
      <c r="E1406" s="285" t="s">
        <v>1618</v>
      </c>
      <c r="F1406" s="286" t="s">
        <v>1619</v>
      </c>
      <c r="G1406" s="287" t="s">
        <v>300</v>
      </c>
      <c r="H1406" s="288">
        <v>1</v>
      </c>
      <c r="I1406" s="289"/>
      <c r="J1406" s="290">
        <f>ROUND(I1406*H1406,2)</f>
        <v>0</v>
      </c>
      <c r="K1406" s="286" t="s">
        <v>198</v>
      </c>
      <c r="L1406" s="291"/>
      <c r="M1406" s="292" t="s">
        <v>1</v>
      </c>
      <c r="N1406" s="293" t="s">
        <v>40</v>
      </c>
      <c r="O1406" s="92"/>
      <c r="P1406" s="236">
        <f>O1406*H1406</f>
        <v>0</v>
      </c>
      <c r="Q1406" s="236">
        <v>0.0030000000000000001</v>
      </c>
      <c r="R1406" s="236">
        <f>Q1406*H1406</f>
        <v>0.0030000000000000001</v>
      </c>
      <c r="S1406" s="236">
        <v>0</v>
      </c>
      <c r="T1406" s="237">
        <f>S1406*H1406</f>
        <v>0</v>
      </c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R1406" s="238" t="s">
        <v>394</v>
      </c>
      <c r="AT1406" s="238" t="s">
        <v>311</v>
      </c>
      <c r="AU1406" s="238" t="s">
        <v>85</v>
      </c>
      <c r="AY1406" s="18" t="s">
        <v>192</v>
      </c>
      <c r="BE1406" s="239">
        <f>IF(N1406="základní",J1406,0)</f>
        <v>0</v>
      </c>
      <c r="BF1406" s="239">
        <f>IF(N1406="snížená",J1406,0)</f>
        <v>0</v>
      </c>
      <c r="BG1406" s="239">
        <f>IF(N1406="zákl. přenesená",J1406,0)</f>
        <v>0</v>
      </c>
      <c r="BH1406" s="239">
        <f>IF(N1406="sníž. přenesená",J1406,0)</f>
        <v>0</v>
      </c>
      <c r="BI1406" s="239">
        <f>IF(N1406="nulová",J1406,0)</f>
        <v>0</v>
      </c>
      <c r="BJ1406" s="18" t="s">
        <v>83</v>
      </c>
      <c r="BK1406" s="239">
        <f>ROUND(I1406*H1406,2)</f>
        <v>0</v>
      </c>
      <c r="BL1406" s="18" t="s">
        <v>297</v>
      </c>
      <c r="BM1406" s="238" t="s">
        <v>1620</v>
      </c>
    </row>
    <row r="1407" s="16" customFormat="1">
      <c r="A1407" s="16"/>
      <c r="B1407" s="274"/>
      <c r="C1407" s="275"/>
      <c r="D1407" s="242" t="s">
        <v>201</v>
      </c>
      <c r="E1407" s="276" t="s">
        <v>1</v>
      </c>
      <c r="F1407" s="277" t="s">
        <v>1588</v>
      </c>
      <c r="G1407" s="275"/>
      <c r="H1407" s="276" t="s">
        <v>1</v>
      </c>
      <c r="I1407" s="278"/>
      <c r="J1407" s="275"/>
      <c r="K1407" s="275"/>
      <c r="L1407" s="279"/>
      <c r="M1407" s="280"/>
      <c r="N1407" s="281"/>
      <c r="O1407" s="281"/>
      <c r="P1407" s="281"/>
      <c r="Q1407" s="281"/>
      <c r="R1407" s="281"/>
      <c r="S1407" s="281"/>
      <c r="T1407" s="282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T1407" s="283" t="s">
        <v>201</v>
      </c>
      <c r="AU1407" s="283" t="s">
        <v>85</v>
      </c>
      <c r="AV1407" s="16" t="s">
        <v>83</v>
      </c>
      <c r="AW1407" s="16" t="s">
        <v>32</v>
      </c>
      <c r="AX1407" s="16" t="s">
        <v>75</v>
      </c>
      <c r="AY1407" s="283" t="s">
        <v>192</v>
      </c>
    </row>
    <row r="1408" s="13" customFormat="1">
      <c r="A1408" s="13"/>
      <c r="B1408" s="240"/>
      <c r="C1408" s="241"/>
      <c r="D1408" s="242" t="s">
        <v>201</v>
      </c>
      <c r="E1408" s="243" t="s">
        <v>1</v>
      </c>
      <c r="F1408" s="244" t="s">
        <v>1621</v>
      </c>
      <c r="G1408" s="241"/>
      <c r="H1408" s="245">
        <v>1</v>
      </c>
      <c r="I1408" s="246"/>
      <c r="J1408" s="241"/>
      <c r="K1408" s="241"/>
      <c r="L1408" s="247"/>
      <c r="M1408" s="248"/>
      <c r="N1408" s="249"/>
      <c r="O1408" s="249"/>
      <c r="P1408" s="249"/>
      <c r="Q1408" s="249"/>
      <c r="R1408" s="249"/>
      <c r="S1408" s="249"/>
      <c r="T1408" s="250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1" t="s">
        <v>201</v>
      </c>
      <c r="AU1408" s="251" t="s">
        <v>85</v>
      </c>
      <c r="AV1408" s="13" t="s">
        <v>85</v>
      </c>
      <c r="AW1408" s="13" t="s">
        <v>32</v>
      </c>
      <c r="AX1408" s="13" t="s">
        <v>75</v>
      </c>
      <c r="AY1408" s="251" t="s">
        <v>192</v>
      </c>
    </row>
    <row r="1409" s="14" customFormat="1">
      <c r="A1409" s="14"/>
      <c r="B1409" s="252"/>
      <c r="C1409" s="253"/>
      <c r="D1409" s="242" t="s">
        <v>201</v>
      </c>
      <c r="E1409" s="254" t="s">
        <v>1</v>
      </c>
      <c r="F1409" s="255" t="s">
        <v>204</v>
      </c>
      <c r="G1409" s="253"/>
      <c r="H1409" s="256">
        <v>1</v>
      </c>
      <c r="I1409" s="257"/>
      <c r="J1409" s="253"/>
      <c r="K1409" s="253"/>
      <c r="L1409" s="258"/>
      <c r="M1409" s="259"/>
      <c r="N1409" s="260"/>
      <c r="O1409" s="260"/>
      <c r="P1409" s="260"/>
      <c r="Q1409" s="260"/>
      <c r="R1409" s="260"/>
      <c r="S1409" s="260"/>
      <c r="T1409" s="261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2" t="s">
        <v>201</v>
      </c>
      <c r="AU1409" s="262" t="s">
        <v>85</v>
      </c>
      <c r="AV1409" s="14" t="s">
        <v>199</v>
      </c>
      <c r="AW1409" s="14" t="s">
        <v>32</v>
      </c>
      <c r="AX1409" s="14" t="s">
        <v>83</v>
      </c>
      <c r="AY1409" s="262" t="s">
        <v>192</v>
      </c>
    </row>
    <row r="1410" s="2" customFormat="1" ht="16.5" customHeight="1">
      <c r="A1410" s="39"/>
      <c r="B1410" s="40"/>
      <c r="C1410" s="227" t="s">
        <v>1622</v>
      </c>
      <c r="D1410" s="227" t="s">
        <v>194</v>
      </c>
      <c r="E1410" s="228" t="s">
        <v>1623</v>
      </c>
      <c r="F1410" s="229" t="s">
        <v>1624</v>
      </c>
      <c r="G1410" s="230" t="s">
        <v>300</v>
      </c>
      <c r="H1410" s="231">
        <v>2</v>
      </c>
      <c r="I1410" s="232"/>
      <c r="J1410" s="233">
        <f>ROUND(I1410*H1410,2)</f>
        <v>0</v>
      </c>
      <c r="K1410" s="229" t="s">
        <v>198</v>
      </c>
      <c r="L1410" s="45"/>
      <c r="M1410" s="234" t="s">
        <v>1</v>
      </c>
      <c r="N1410" s="235" t="s">
        <v>40</v>
      </c>
      <c r="O1410" s="92"/>
      <c r="P1410" s="236">
        <f>O1410*H1410</f>
        <v>0</v>
      </c>
      <c r="Q1410" s="236">
        <v>0</v>
      </c>
      <c r="R1410" s="236">
        <f>Q1410*H1410</f>
        <v>0</v>
      </c>
      <c r="S1410" s="236">
        <v>0</v>
      </c>
      <c r="T1410" s="237">
        <f>S1410*H1410</f>
        <v>0</v>
      </c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R1410" s="238" t="s">
        <v>297</v>
      </c>
      <c r="AT1410" s="238" t="s">
        <v>194</v>
      </c>
      <c r="AU1410" s="238" t="s">
        <v>85</v>
      </c>
      <c r="AY1410" s="18" t="s">
        <v>192</v>
      </c>
      <c r="BE1410" s="239">
        <f>IF(N1410="základní",J1410,0)</f>
        <v>0</v>
      </c>
      <c r="BF1410" s="239">
        <f>IF(N1410="snížená",J1410,0)</f>
        <v>0</v>
      </c>
      <c r="BG1410" s="239">
        <f>IF(N1410="zákl. přenesená",J1410,0)</f>
        <v>0</v>
      </c>
      <c r="BH1410" s="239">
        <f>IF(N1410="sníž. přenesená",J1410,0)</f>
        <v>0</v>
      </c>
      <c r="BI1410" s="239">
        <f>IF(N1410="nulová",J1410,0)</f>
        <v>0</v>
      </c>
      <c r="BJ1410" s="18" t="s">
        <v>83</v>
      </c>
      <c r="BK1410" s="239">
        <f>ROUND(I1410*H1410,2)</f>
        <v>0</v>
      </c>
      <c r="BL1410" s="18" t="s">
        <v>297</v>
      </c>
      <c r="BM1410" s="238" t="s">
        <v>1625</v>
      </c>
    </row>
    <row r="1411" s="16" customFormat="1">
      <c r="A1411" s="16"/>
      <c r="B1411" s="274"/>
      <c r="C1411" s="275"/>
      <c r="D1411" s="242" t="s">
        <v>201</v>
      </c>
      <c r="E1411" s="276" t="s">
        <v>1</v>
      </c>
      <c r="F1411" s="277" t="s">
        <v>1588</v>
      </c>
      <c r="G1411" s="275"/>
      <c r="H1411" s="276" t="s">
        <v>1</v>
      </c>
      <c r="I1411" s="278"/>
      <c r="J1411" s="275"/>
      <c r="K1411" s="275"/>
      <c r="L1411" s="279"/>
      <c r="M1411" s="280"/>
      <c r="N1411" s="281"/>
      <c r="O1411" s="281"/>
      <c r="P1411" s="281"/>
      <c r="Q1411" s="281"/>
      <c r="R1411" s="281"/>
      <c r="S1411" s="281"/>
      <c r="T1411" s="282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83" t="s">
        <v>201</v>
      </c>
      <c r="AU1411" s="283" t="s">
        <v>85</v>
      </c>
      <c r="AV1411" s="16" t="s">
        <v>83</v>
      </c>
      <c r="AW1411" s="16" t="s">
        <v>32</v>
      </c>
      <c r="AX1411" s="16" t="s">
        <v>75</v>
      </c>
      <c r="AY1411" s="283" t="s">
        <v>192</v>
      </c>
    </row>
    <row r="1412" s="13" customFormat="1">
      <c r="A1412" s="13"/>
      <c r="B1412" s="240"/>
      <c r="C1412" s="241"/>
      <c r="D1412" s="242" t="s">
        <v>201</v>
      </c>
      <c r="E1412" s="243" t="s">
        <v>1</v>
      </c>
      <c r="F1412" s="244" t="s">
        <v>1626</v>
      </c>
      <c r="G1412" s="241"/>
      <c r="H1412" s="245">
        <v>2</v>
      </c>
      <c r="I1412" s="246"/>
      <c r="J1412" s="241"/>
      <c r="K1412" s="241"/>
      <c r="L1412" s="247"/>
      <c r="M1412" s="248"/>
      <c r="N1412" s="249"/>
      <c r="O1412" s="249"/>
      <c r="P1412" s="249"/>
      <c r="Q1412" s="249"/>
      <c r="R1412" s="249"/>
      <c r="S1412" s="249"/>
      <c r="T1412" s="250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1" t="s">
        <v>201</v>
      </c>
      <c r="AU1412" s="251" t="s">
        <v>85</v>
      </c>
      <c r="AV1412" s="13" t="s">
        <v>85</v>
      </c>
      <c r="AW1412" s="13" t="s">
        <v>32</v>
      </c>
      <c r="AX1412" s="13" t="s">
        <v>83</v>
      </c>
      <c r="AY1412" s="251" t="s">
        <v>192</v>
      </c>
    </row>
    <row r="1413" s="2" customFormat="1" ht="24.15" customHeight="1">
      <c r="A1413" s="39"/>
      <c r="B1413" s="40"/>
      <c r="C1413" s="284" t="s">
        <v>1627</v>
      </c>
      <c r="D1413" s="284" t="s">
        <v>311</v>
      </c>
      <c r="E1413" s="285" t="s">
        <v>1628</v>
      </c>
      <c r="F1413" s="286" t="s">
        <v>1629</v>
      </c>
      <c r="G1413" s="287" t="s">
        <v>300</v>
      </c>
      <c r="H1413" s="288">
        <v>2</v>
      </c>
      <c r="I1413" s="289"/>
      <c r="J1413" s="290">
        <f>ROUND(I1413*H1413,2)</f>
        <v>0</v>
      </c>
      <c r="K1413" s="286" t="s">
        <v>198</v>
      </c>
      <c r="L1413" s="291"/>
      <c r="M1413" s="292" t="s">
        <v>1</v>
      </c>
      <c r="N1413" s="293" t="s">
        <v>40</v>
      </c>
      <c r="O1413" s="92"/>
      <c r="P1413" s="236">
        <f>O1413*H1413</f>
        <v>0</v>
      </c>
      <c r="Q1413" s="236">
        <v>0.0012999999999999999</v>
      </c>
      <c r="R1413" s="236">
        <f>Q1413*H1413</f>
        <v>0.0025999999999999999</v>
      </c>
      <c r="S1413" s="236">
        <v>0</v>
      </c>
      <c r="T1413" s="237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8" t="s">
        <v>394</v>
      </c>
      <c r="AT1413" s="238" t="s">
        <v>311</v>
      </c>
      <c r="AU1413" s="238" t="s">
        <v>85</v>
      </c>
      <c r="AY1413" s="18" t="s">
        <v>192</v>
      </c>
      <c r="BE1413" s="239">
        <f>IF(N1413="základní",J1413,0)</f>
        <v>0</v>
      </c>
      <c r="BF1413" s="239">
        <f>IF(N1413="snížená",J1413,0)</f>
        <v>0</v>
      </c>
      <c r="BG1413" s="239">
        <f>IF(N1413="zákl. přenesená",J1413,0)</f>
        <v>0</v>
      </c>
      <c r="BH1413" s="239">
        <f>IF(N1413="sníž. přenesená",J1413,0)</f>
        <v>0</v>
      </c>
      <c r="BI1413" s="239">
        <f>IF(N1413="nulová",J1413,0)</f>
        <v>0</v>
      </c>
      <c r="BJ1413" s="18" t="s">
        <v>83</v>
      </c>
      <c r="BK1413" s="239">
        <f>ROUND(I1413*H1413,2)</f>
        <v>0</v>
      </c>
      <c r="BL1413" s="18" t="s">
        <v>297</v>
      </c>
      <c r="BM1413" s="238" t="s">
        <v>1630</v>
      </c>
    </row>
    <row r="1414" s="2" customFormat="1" ht="16.5" customHeight="1">
      <c r="A1414" s="39"/>
      <c r="B1414" s="40"/>
      <c r="C1414" s="284" t="s">
        <v>1631</v>
      </c>
      <c r="D1414" s="284" t="s">
        <v>311</v>
      </c>
      <c r="E1414" s="285" t="s">
        <v>1632</v>
      </c>
      <c r="F1414" s="286" t="s">
        <v>1633</v>
      </c>
      <c r="G1414" s="287" t="s">
        <v>300</v>
      </c>
      <c r="H1414" s="288">
        <v>4</v>
      </c>
      <c r="I1414" s="289"/>
      <c r="J1414" s="290">
        <f>ROUND(I1414*H1414,2)</f>
        <v>0</v>
      </c>
      <c r="K1414" s="286" t="s">
        <v>198</v>
      </c>
      <c r="L1414" s="291"/>
      <c r="M1414" s="292" t="s">
        <v>1</v>
      </c>
      <c r="N1414" s="293" t="s">
        <v>40</v>
      </c>
      <c r="O1414" s="92"/>
      <c r="P1414" s="236">
        <f>O1414*H1414</f>
        <v>0</v>
      </c>
      <c r="Q1414" s="236">
        <v>0.001</v>
      </c>
      <c r="R1414" s="236">
        <f>Q1414*H1414</f>
        <v>0.0040000000000000001</v>
      </c>
      <c r="S1414" s="236">
        <v>0</v>
      </c>
      <c r="T1414" s="237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38" t="s">
        <v>394</v>
      </c>
      <c r="AT1414" s="238" t="s">
        <v>311</v>
      </c>
      <c r="AU1414" s="238" t="s">
        <v>85</v>
      </c>
      <c r="AY1414" s="18" t="s">
        <v>192</v>
      </c>
      <c r="BE1414" s="239">
        <f>IF(N1414="základní",J1414,0)</f>
        <v>0</v>
      </c>
      <c r="BF1414" s="239">
        <f>IF(N1414="snížená",J1414,0)</f>
        <v>0</v>
      </c>
      <c r="BG1414" s="239">
        <f>IF(N1414="zákl. přenesená",J1414,0)</f>
        <v>0</v>
      </c>
      <c r="BH1414" s="239">
        <f>IF(N1414="sníž. přenesená",J1414,0)</f>
        <v>0</v>
      </c>
      <c r="BI1414" s="239">
        <f>IF(N1414="nulová",J1414,0)</f>
        <v>0</v>
      </c>
      <c r="BJ1414" s="18" t="s">
        <v>83</v>
      </c>
      <c r="BK1414" s="239">
        <f>ROUND(I1414*H1414,2)</f>
        <v>0</v>
      </c>
      <c r="BL1414" s="18" t="s">
        <v>297</v>
      </c>
      <c r="BM1414" s="238" t="s">
        <v>1634</v>
      </c>
    </row>
    <row r="1415" s="16" customFormat="1">
      <c r="A1415" s="16"/>
      <c r="B1415" s="274"/>
      <c r="C1415" s="275"/>
      <c r="D1415" s="242" t="s">
        <v>201</v>
      </c>
      <c r="E1415" s="276" t="s">
        <v>1</v>
      </c>
      <c r="F1415" s="277" t="s">
        <v>1588</v>
      </c>
      <c r="G1415" s="275"/>
      <c r="H1415" s="276" t="s">
        <v>1</v>
      </c>
      <c r="I1415" s="278"/>
      <c r="J1415" s="275"/>
      <c r="K1415" s="275"/>
      <c r="L1415" s="279"/>
      <c r="M1415" s="280"/>
      <c r="N1415" s="281"/>
      <c r="O1415" s="281"/>
      <c r="P1415" s="281"/>
      <c r="Q1415" s="281"/>
      <c r="R1415" s="281"/>
      <c r="S1415" s="281"/>
      <c r="T1415" s="282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83" t="s">
        <v>201</v>
      </c>
      <c r="AU1415" s="283" t="s">
        <v>85</v>
      </c>
      <c r="AV1415" s="16" t="s">
        <v>83</v>
      </c>
      <c r="AW1415" s="16" t="s">
        <v>32</v>
      </c>
      <c r="AX1415" s="16" t="s">
        <v>75</v>
      </c>
      <c r="AY1415" s="283" t="s">
        <v>192</v>
      </c>
    </row>
    <row r="1416" s="13" customFormat="1">
      <c r="A1416" s="13"/>
      <c r="B1416" s="240"/>
      <c r="C1416" s="241"/>
      <c r="D1416" s="242" t="s">
        <v>201</v>
      </c>
      <c r="E1416" s="243" t="s">
        <v>1</v>
      </c>
      <c r="F1416" s="244" t="s">
        <v>1635</v>
      </c>
      <c r="G1416" s="241"/>
      <c r="H1416" s="245">
        <v>4</v>
      </c>
      <c r="I1416" s="246"/>
      <c r="J1416" s="241"/>
      <c r="K1416" s="241"/>
      <c r="L1416" s="247"/>
      <c r="M1416" s="248"/>
      <c r="N1416" s="249"/>
      <c r="O1416" s="249"/>
      <c r="P1416" s="249"/>
      <c r="Q1416" s="249"/>
      <c r="R1416" s="249"/>
      <c r="S1416" s="249"/>
      <c r="T1416" s="250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1" t="s">
        <v>201</v>
      </c>
      <c r="AU1416" s="251" t="s">
        <v>85</v>
      </c>
      <c r="AV1416" s="13" t="s">
        <v>85</v>
      </c>
      <c r="AW1416" s="13" t="s">
        <v>32</v>
      </c>
      <c r="AX1416" s="13" t="s">
        <v>83</v>
      </c>
      <c r="AY1416" s="251" t="s">
        <v>192</v>
      </c>
    </row>
    <row r="1417" s="2" customFormat="1" ht="16.5" customHeight="1">
      <c r="A1417" s="39"/>
      <c r="B1417" s="40"/>
      <c r="C1417" s="227" t="s">
        <v>1636</v>
      </c>
      <c r="D1417" s="227" t="s">
        <v>194</v>
      </c>
      <c r="E1417" s="228" t="s">
        <v>1637</v>
      </c>
      <c r="F1417" s="229" t="s">
        <v>1638</v>
      </c>
      <c r="G1417" s="230" t="s">
        <v>300</v>
      </c>
      <c r="H1417" s="231">
        <v>1</v>
      </c>
      <c r="I1417" s="232"/>
      <c r="J1417" s="233">
        <f>ROUND(I1417*H1417,2)</f>
        <v>0</v>
      </c>
      <c r="K1417" s="229" t="s">
        <v>198</v>
      </c>
      <c r="L1417" s="45"/>
      <c r="M1417" s="234" t="s">
        <v>1</v>
      </c>
      <c r="N1417" s="235" t="s">
        <v>40</v>
      </c>
      <c r="O1417" s="92"/>
      <c r="P1417" s="236">
        <f>O1417*H1417</f>
        <v>0</v>
      </c>
      <c r="Q1417" s="236">
        <v>0</v>
      </c>
      <c r="R1417" s="236">
        <f>Q1417*H1417</f>
        <v>0</v>
      </c>
      <c r="S1417" s="236">
        <v>0</v>
      </c>
      <c r="T1417" s="237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38" t="s">
        <v>297</v>
      </c>
      <c r="AT1417" s="238" t="s">
        <v>194</v>
      </c>
      <c r="AU1417" s="238" t="s">
        <v>85</v>
      </c>
      <c r="AY1417" s="18" t="s">
        <v>192</v>
      </c>
      <c r="BE1417" s="239">
        <f>IF(N1417="základní",J1417,0)</f>
        <v>0</v>
      </c>
      <c r="BF1417" s="239">
        <f>IF(N1417="snížená",J1417,0)</f>
        <v>0</v>
      </c>
      <c r="BG1417" s="239">
        <f>IF(N1417="zákl. přenesená",J1417,0)</f>
        <v>0</v>
      </c>
      <c r="BH1417" s="239">
        <f>IF(N1417="sníž. přenesená",J1417,0)</f>
        <v>0</v>
      </c>
      <c r="BI1417" s="239">
        <f>IF(N1417="nulová",J1417,0)</f>
        <v>0</v>
      </c>
      <c r="BJ1417" s="18" t="s">
        <v>83</v>
      </c>
      <c r="BK1417" s="239">
        <f>ROUND(I1417*H1417,2)</f>
        <v>0</v>
      </c>
      <c r="BL1417" s="18" t="s">
        <v>297</v>
      </c>
      <c r="BM1417" s="238" t="s">
        <v>1639</v>
      </c>
    </row>
    <row r="1418" s="16" customFormat="1">
      <c r="A1418" s="16"/>
      <c r="B1418" s="274"/>
      <c r="C1418" s="275"/>
      <c r="D1418" s="242" t="s">
        <v>201</v>
      </c>
      <c r="E1418" s="276" t="s">
        <v>1</v>
      </c>
      <c r="F1418" s="277" t="s">
        <v>1588</v>
      </c>
      <c r="G1418" s="275"/>
      <c r="H1418" s="276" t="s">
        <v>1</v>
      </c>
      <c r="I1418" s="278"/>
      <c r="J1418" s="275"/>
      <c r="K1418" s="275"/>
      <c r="L1418" s="279"/>
      <c r="M1418" s="280"/>
      <c r="N1418" s="281"/>
      <c r="O1418" s="281"/>
      <c r="P1418" s="281"/>
      <c r="Q1418" s="281"/>
      <c r="R1418" s="281"/>
      <c r="S1418" s="281"/>
      <c r="T1418" s="282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T1418" s="283" t="s">
        <v>201</v>
      </c>
      <c r="AU1418" s="283" t="s">
        <v>85</v>
      </c>
      <c r="AV1418" s="16" t="s">
        <v>83</v>
      </c>
      <c r="AW1418" s="16" t="s">
        <v>32</v>
      </c>
      <c r="AX1418" s="16" t="s">
        <v>75</v>
      </c>
      <c r="AY1418" s="283" t="s">
        <v>192</v>
      </c>
    </row>
    <row r="1419" s="13" customFormat="1">
      <c r="A1419" s="13"/>
      <c r="B1419" s="240"/>
      <c r="C1419" s="241"/>
      <c r="D1419" s="242" t="s">
        <v>201</v>
      </c>
      <c r="E1419" s="243" t="s">
        <v>1</v>
      </c>
      <c r="F1419" s="244" t="s">
        <v>1640</v>
      </c>
      <c r="G1419" s="241"/>
      <c r="H1419" s="245">
        <v>1</v>
      </c>
      <c r="I1419" s="246"/>
      <c r="J1419" s="241"/>
      <c r="K1419" s="241"/>
      <c r="L1419" s="247"/>
      <c r="M1419" s="248"/>
      <c r="N1419" s="249"/>
      <c r="O1419" s="249"/>
      <c r="P1419" s="249"/>
      <c r="Q1419" s="249"/>
      <c r="R1419" s="249"/>
      <c r="S1419" s="249"/>
      <c r="T1419" s="250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1" t="s">
        <v>201</v>
      </c>
      <c r="AU1419" s="251" t="s">
        <v>85</v>
      </c>
      <c r="AV1419" s="13" t="s">
        <v>85</v>
      </c>
      <c r="AW1419" s="13" t="s">
        <v>32</v>
      </c>
      <c r="AX1419" s="13" t="s">
        <v>75</v>
      </c>
      <c r="AY1419" s="251" t="s">
        <v>192</v>
      </c>
    </row>
    <row r="1420" s="14" customFormat="1">
      <c r="A1420" s="14"/>
      <c r="B1420" s="252"/>
      <c r="C1420" s="253"/>
      <c r="D1420" s="242" t="s">
        <v>201</v>
      </c>
      <c r="E1420" s="254" t="s">
        <v>1</v>
      </c>
      <c r="F1420" s="255" t="s">
        <v>204</v>
      </c>
      <c r="G1420" s="253"/>
      <c r="H1420" s="256">
        <v>1</v>
      </c>
      <c r="I1420" s="257"/>
      <c r="J1420" s="253"/>
      <c r="K1420" s="253"/>
      <c r="L1420" s="258"/>
      <c r="M1420" s="259"/>
      <c r="N1420" s="260"/>
      <c r="O1420" s="260"/>
      <c r="P1420" s="260"/>
      <c r="Q1420" s="260"/>
      <c r="R1420" s="260"/>
      <c r="S1420" s="260"/>
      <c r="T1420" s="261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2" t="s">
        <v>201</v>
      </c>
      <c r="AU1420" s="262" t="s">
        <v>85</v>
      </c>
      <c r="AV1420" s="14" t="s">
        <v>199</v>
      </c>
      <c r="AW1420" s="14" t="s">
        <v>32</v>
      </c>
      <c r="AX1420" s="14" t="s">
        <v>83</v>
      </c>
      <c r="AY1420" s="262" t="s">
        <v>192</v>
      </c>
    </row>
    <row r="1421" s="2" customFormat="1" ht="16.5" customHeight="1">
      <c r="A1421" s="39"/>
      <c r="B1421" s="40"/>
      <c r="C1421" s="284" t="s">
        <v>1641</v>
      </c>
      <c r="D1421" s="284" t="s">
        <v>311</v>
      </c>
      <c r="E1421" s="285" t="s">
        <v>1642</v>
      </c>
      <c r="F1421" s="286" t="s">
        <v>1643</v>
      </c>
      <c r="G1421" s="287" t="s">
        <v>300</v>
      </c>
      <c r="H1421" s="288">
        <v>1</v>
      </c>
      <c r="I1421" s="289"/>
      <c r="J1421" s="290">
        <f>ROUND(I1421*H1421,2)</f>
        <v>0</v>
      </c>
      <c r="K1421" s="286" t="s">
        <v>198</v>
      </c>
      <c r="L1421" s="291"/>
      <c r="M1421" s="292" t="s">
        <v>1</v>
      </c>
      <c r="N1421" s="293" t="s">
        <v>40</v>
      </c>
      <c r="O1421" s="92"/>
      <c r="P1421" s="236">
        <f>O1421*H1421</f>
        <v>0</v>
      </c>
      <c r="Q1421" s="236">
        <v>0.0014</v>
      </c>
      <c r="R1421" s="236">
        <f>Q1421*H1421</f>
        <v>0.0014</v>
      </c>
      <c r="S1421" s="236">
        <v>0</v>
      </c>
      <c r="T1421" s="237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8" t="s">
        <v>394</v>
      </c>
      <c r="AT1421" s="238" t="s">
        <v>311</v>
      </c>
      <c r="AU1421" s="238" t="s">
        <v>85</v>
      </c>
      <c r="AY1421" s="18" t="s">
        <v>192</v>
      </c>
      <c r="BE1421" s="239">
        <f>IF(N1421="základní",J1421,0)</f>
        <v>0</v>
      </c>
      <c r="BF1421" s="239">
        <f>IF(N1421="snížená",J1421,0)</f>
        <v>0</v>
      </c>
      <c r="BG1421" s="239">
        <f>IF(N1421="zákl. přenesená",J1421,0)</f>
        <v>0</v>
      </c>
      <c r="BH1421" s="239">
        <f>IF(N1421="sníž. přenesená",J1421,0)</f>
        <v>0</v>
      </c>
      <c r="BI1421" s="239">
        <f>IF(N1421="nulová",J1421,0)</f>
        <v>0</v>
      </c>
      <c r="BJ1421" s="18" t="s">
        <v>83</v>
      </c>
      <c r="BK1421" s="239">
        <f>ROUND(I1421*H1421,2)</f>
        <v>0</v>
      </c>
      <c r="BL1421" s="18" t="s">
        <v>297</v>
      </c>
      <c r="BM1421" s="238" t="s">
        <v>1644</v>
      </c>
    </row>
    <row r="1422" s="2" customFormat="1" ht="16.5" customHeight="1">
      <c r="A1422" s="39"/>
      <c r="B1422" s="40"/>
      <c r="C1422" s="227" t="s">
        <v>1645</v>
      </c>
      <c r="D1422" s="227" t="s">
        <v>194</v>
      </c>
      <c r="E1422" s="228" t="s">
        <v>1646</v>
      </c>
      <c r="F1422" s="229" t="s">
        <v>1647</v>
      </c>
      <c r="G1422" s="230" t="s">
        <v>300</v>
      </c>
      <c r="H1422" s="231">
        <v>1</v>
      </c>
      <c r="I1422" s="232"/>
      <c r="J1422" s="233">
        <f>ROUND(I1422*H1422,2)</f>
        <v>0</v>
      </c>
      <c r="K1422" s="229" t="s">
        <v>198</v>
      </c>
      <c r="L1422" s="45"/>
      <c r="M1422" s="234" t="s">
        <v>1</v>
      </c>
      <c r="N1422" s="235" t="s">
        <v>40</v>
      </c>
      <c r="O1422" s="92"/>
      <c r="P1422" s="236">
        <f>O1422*H1422</f>
        <v>0</v>
      </c>
      <c r="Q1422" s="236">
        <v>0</v>
      </c>
      <c r="R1422" s="236">
        <f>Q1422*H1422</f>
        <v>0</v>
      </c>
      <c r="S1422" s="236">
        <v>0</v>
      </c>
      <c r="T1422" s="237">
        <f>S1422*H1422</f>
        <v>0</v>
      </c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R1422" s="238" t="s">
        <v>297</v>
      </c>
      <c r="AT1422" s="238" t="s">
        <v>194</v>
      </c>
      <c r="AU1422" s="238" t="s">
        <v>85</v>
      </c>
      <c r="AY1422" s="18" t="s">
        <v>192</v>
      </c>
      <c r="BE1422" s="239">
        <f>IF(N1422="základní",J1422,0)</f>
        <v>0</v>
      </c>
      <c r="BF1422" s="239">
        <f>IF(N1422="snížená",J1422,0)</f>
        <v>0</v>
      </c>
      <c r="BG1422" s="239">
        <f>IF(N1422="zákl. přenesená",J1422,0)</f>
        <v>0</v>
      </c>
      <c r="BH1422" s="239">
        <f>IF(N1422="sníž. přenesená",J1422,0)</f>
        <v>0</v>
      </c>
      <c r="BI1422" s="239">
        <f>IF(N1422="nulová",J1422,0)</f>
        <v>0</v>
      </c>
      <c r="BJ1422" s="18" t="s">
        <v>83</v>
      </c>
      <c r="BK1422" s="239">
        <f>ROUND(I1422*H1422,2)</f>
        <v>0</v>
      </c>
      <c r="BL1422" s="18" t="s">
        <v>297</v>
      </c>
      <c r="BM1422" s="238" t="s">
        <v>1648</v>
      </c>
    </row>
    <row r="1423" s="16" customFormat="1">
      <c r="A1423" s="16"/>
      <c r="B1423" s="274"/>
      <c r="C1423" s="275"/>
      <c r="D1423" s="242" t="s">
        <v>201</v>
      </c>
      <c r="E1423" s="276" t="s">
        <v>1</v>
      </c>
      <c r="F1423" s="277" t="s">
        <v>1588</v>
      </c>
      <c r="G1423" s="275"/>
      <c r="H1423" s="276" t="s">
        <v>1</v>
      </c>
      <c r="I1423" s="278"/>
      <c r="J1423" s="275"/>
      <c r="K1423" s="275"/>
      <c r="L1423" s="279"/>
      <c r="M1423" s="280"/>
      <c r="N1423" s="281"/>
      <c r="O1423" s="281"/>
      <c r="P1423" s="281"/>
      <c r="Q1423" s="281"/>
      <c r="R1423" s="281"/>
      <c r="S1423" s="281"/>
      <c r="T1423" s="282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T1423" s="283" t="s">
        <v>201</v>
      </c>
      <c r="AU1423" s="283" t="s">
        <v>85</v>
      </c>
      <c r="AV1423" s="16" t="s">
        <v>83</v>
      </c>
      <c r="AW1423" s="16" t="s">
        <v>32</v>
      </c>
      <c r="AX1423" s="16" t="s">
        <v>75</v>
      </c>
      <c r="AY1423" s="283" t="s">
        <v>192</v>
      </c>
    </row>
    <row r="1424" s="13" customFormat="1">
      <c r="A1424" s="13"/>
      <c r="B1424" s="240"/>
      <c r="C1424" s="241"/>
      <c r="D1424" s="242" t="s">
        <v>201</v>
      </c>
      <c r="E1424" s="243" t="s">
        <v>1</v>
      </c>
      <c r="F1424" s="244" t="s">
        <v>1649</v>
      </c>
      <c r="G1424" s="241"/>
      <c r="H1424" s="245">
        <v>1</v>
      </c>
      <c r="I1424" s="246"/>
      <c r="J1424" s="241"/>
      <c r="K1424" s="241"/>
      <c r="L1424" s="247"/>
      <c r="M1424" s="248"/>
      <c r="N1424" s="249"/>
      <c r="O1424" s="249"/>
      <c r="P1424" s="249"/>
      <c r="Q1424" s="249"/>
      <c r="R1424" s="249"/>
      <c r="S1424" s="249"/>
      <c r="T1424" s="250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1" t="s">
        <v>201</v>
      </c>
      <c r="AU1424" s="251" t="s">
        <v>85</v>
      </c>
      <c r="AV1424" s="13" t="s">
        <v>85</v>
      </c>
      <c r="AW1424" s="13" t="s">
        <v>32</v>
      </c>
      <c r="AX1424" s="13" t="s">
        <v>83</v>
      </c>
      <c r="AY1424" s="251" t="s">
        <v>192</v>
      </c>
    </row>
    <row r="1425" s="2" customFormat="1" ht="24.15" customHeight="1">
      <c r="A1425" s="39"/>
      <c r="B1425" s="40"/>
      <c r="C1425" s="284" t="s">
        <v>1650</v>
      </c>
      <c r="D1425" s="284" t="s">
        <v>311</v>
      </c>
      <c r="E1425" s="285" t="s">
        <v>1651</v>
      </c>
      <c r="F1425" s="286" t="s">
        <v>1652</v>
      </c>
      <c r="G1425" s="287" t="s">
        <v>300</v>
      </c>
      <c r="H1425" s="288">
        <v>1</v>
      </c>
      <c r="I1425" s="289"/>
      <c r="J1425" s="290">
        <f>ROUND(I1425*H1425,2)</f>
        <v>0</v>
      </c>
      <c r="K1425" s="286" t="s">
        <v>198</v>
      </c>
      <c r="L1425" s="291"/>
      <c r="M1425" s="292" t="s">
        <v>1</v>
      </c>
      <c r="N1425" s="293" t="s">
        <v>40</v>
      </c>
      <c r="O1425" s="92"/>
      <c r="P1425" s="236">
        <f>O1425*H1425</f>
        <v>0</v>
      </c>
      <c r="Q1425" s="236">
        <v>0.00084999999999999995</v>
      </c>
      <c r="R1425" s="236">
        <f>Q1425*H1425</f>
        <v>0.00084999999999999995</v>
      </c>
      <c r="S1425" s="236">
        <v>0</v>
      </c>
      <c r="T1425" s="237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8" t="s">
        <v>394</v>
      </c>
      <c r="AT1425" s="238" t="s">
        <v>311</v>
      </c>
      <c r="AU1425" s="238" t="s">
        <v>85</v>
      </c>
      <c r="AY1425" s="18" t="s">
        <v>192</v>
      </c>
      <c r="BE1425" s="239">
        <f>IF(N1425="základní",J1425,0)</f>
        <v>0</v>
      </c>
      <c r="BF1425" s="239">
        <f>IF(N1425="snížená",J1425,0)</f>
        <v>0</v>
      </c>
      <c r="BG1425" s="239">
        <f>IF(N1425="zákl. přenesená",J1425,0)</f>
        <v>0</v>
      </c>
      <c r="BH1425" s="239">
        <f>IF(N1425="sníž. přenesená",J1425,0)</f>
        <v>0</v>
      </c>
      <c r="BI1425" s="239">
        <f>IF(N1425="nulová",J1425,0)</f>
        <v>0</v>
      </c>
      <c r="BJ1425" s="18" t="s">
        <v>83</v>
      </c>
      <c r="BK1425" s="239">
        <f>ROUND(I1425*H1425,2)</f>
        <v>0</v>
      </c>
      <c r="BL1425" s="18" t="s">
        <v>297</v>
      </c>
      <c r="BM1425" s="238" t="s">
        <v>1653</v>
      </c>
    </row>
    <row r="1426" s="2" customFormat="1" ht="16.5" customHeight="1">
      <c r="A1426" s="39"/>
      <c r="B1426" s="40"/>
      <c r="C1426" s="227" t="s">
        <v>1654</v>
      </c>
      <c r="D1426" s="227" t="s">
        <v>194</v>
      </c>
      <c r="E1426" s="228" t="s">
        <v>1655</v>
      </c>
      <c r="F1426" s="229" t="s">
        <v>1656</v>
      </c>
      <c r="G1426" s="230" t="s">
        <v>300</v>
      </c>
      <c r="H1426" s="231">
        <v>1</v>
      </c>
      <c r="I1426" s="232"/>
      <c r="J1426" s="233">
        <f>ROUND(I1426*H1426,2)</f>
        <v>0</v>
      </c>
      <c r="K1426" s="229" t="s">
        <v>198</v>
      </c>
      <c r="L1426" s="45"/>
      <c r="M1426" s="234" t="s">
        <v>1</v>
      </c>
      <c r="N1426" s="235" t="s">
        <v>40</v>
      </c>
      <c r="O1426" s="92"/>
      <c r="P1426" s="236">
        <f>O1426*H1426</f>
        <v>0</v>
      </c>
      <c r="Q1426" s="236">
        <v>0</v>
      </c>
      <c r="R1426" s="236">
        <f>Q1426*H1426</f>
        <v>0</v>
      </c>
      <c r="S1426" s="236">
        <v>0</v>
      </c>
      <c r="T1426" s="237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8" t="s">
        <v>297</v>
      </c>
      <c r="AT1426" s="238" t="s">
        <v>194</v>
      </c>
      <c r="AU1426" s="238" t="s">
        <v>85</v>
      </c>
      <c r="AY1426" s="18" t="s">
        <v>192</v>
      </c>
      <c r="BE1426" s="239">
        <f>IF(N1426="základní",J1426,0)</f>
        <v>0</v>
      </c>
      <c r="BF1426" s="239">
        <f>IF(N1426="snížená",J1426,0)</f>
        <v>0</v>
      </c>
      <c r="BG1426" s="239">
        <f>IF(N1426="zákl. přenesená",J1426,0)</f>
        <v>0</v>
      </c>
      <c r="BH1426" s="239">
        <f>IF(N1426="sníž. přenesená",J1426,0)</f>
        <v>0</v>
      </c>
      <c r="BI1426" s="239">
        <f>IF(N1426="nulová",J1426,0)</f>
        <v>0</v>
      </c>
      <c r="BJ1426" s="18" t="s">
        <v>83</v>
      </c>
      <c r="BK1426" s="239">
        <f>ROUND(I1426*H1426,2)</f>
        <v>0</v>
      </c>
      <c r="BL1426" s="18" t="s">
        <v>297</v>
      </c>
      <c r="BM1426" s="238" t="s">
        <v>1657</v>
      </c>
    </row>
    <row r="1427" s="16" customFormat="1">
      <c r="A1427" s="16"/>
      <c r="B1427" s="274"/>
      <c r="C1427" s="275"/>
      <c r="D1427" s="242" t="s">
        <v>201</v>
      </c>
      <c r="E1427" s="276" t="s">
        <v>1</v>
      </c>
      <c r="F1427" s="277" t="s">
        <v>1588</v>
      </c>
      <c r="G1427" s="275"/>
      <c r="H1427" s="276" t="s">
        <v>1</v>
      </c>
      <c r="I1427" s="278"/>
      <c r="J1427" s="275"/>
      <c r="K1427" s="275"/>
      <c r="L1427" s="279"/>
      <c r="M1427" s="280"/>
      <c r="N1427" s="281"/>
      <c r="O1427" s="281"/>
      <c r="P1427" s="281"/>
      <c r="Q1427" s="281"/>
      <c r="R1427" s="281"/>
      <c r="S1427" s="281"/>
      <c r="T1427" s="282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T1427" s="283" t="s">
        <v>201</v>
      </c>
      <c r="AU1427" s="283" t="s">
        <v>85</v>
      </c>
      <c r="AV1427" s="16" t="s">
        <v>83</v>
      </c>
      <c r="AW1427" s="16" t="s">
        <v>32</v>
      </c>
      <c r="AX1427" s="16" t="s">
        <v>75</v>
      </c>
      <c r="AY1427" s="283" t="s">
        <v>192</v>
      </c>
    </row>
    <row r="1428" s="13" customFormat="1">
      <c r="A1428" s="13"/>
      <c r="B1428" s="240"/>
      <c r="C1428" s="241"/>
      <c r="D1428" s="242" t="s">
        <v>201</v>
      </c>
      <c r="E1428" s="243" t="s">
        <v>1</v>
      </c>
      <c r="F1428" s="244" t="s">
        <v>1658</v>
      </c>
      <c r="G1428" s="241"/>
      <c r="H1428" s="245">
        <v>1</v>
      </c>
      <c r="I1428" s="246"/>
      <c r="J1428" s="241"/>
      <c r="K1428" s="241"/>
      <c r="L1428" s="247"/>
      <c r="M1428" s="248"/>
      <c r="N1428" s="249"/>
      <c r="O1428" s="249"/>
      <c r="P1428" s="249"/>
      <c r="Q1428" s="249"/>
      <c r="R1428" s="249"/>
      <c r="S1428" s="249"/>
      <c r="T1428" s="250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1" t="s">
        <v>201</v>
      </c>
      <c r="AU1428" s="251" t="s">
        <v>85</v>
      </c>
      <c r="AV1428" s="13" t="s">
        <v>85</v>
      </c>
      <c r="AW1428" s="13" t="s">
        <v>32</v>
      </c>
      <c r="AX1428" s="13" t="s">
        <v>75</v>
      </c>
      <c r="AY1428" s="251" t="s">
        <v>192</v>
      </c>
    </row>
    <row r="1429" s="14" customFormat="1">
      <c r="A1429" s="14"/>
      <c r="B1429" s="252"/>
      <c r="C1429" s="253"/>
      <c r="D1429" s="242" t="s">
        <v>201</v>
      </c>
      <c r="E1429" s="254" t="s">
        <v>1</v>
      </c>
      <c r="F1429" s="255" t="s">
        <v>204</v>
      </c>
      <c r="G1429" s="253"/>
      <c r="H1429" s="256">
        <v>1</v>
      </c>
      <c r="I1429" s="257"/>
      <c r="J1429" s="253"/>
      <c r="K1429" s="253"/>
      <c r="L1429" s="258"/>
      <c r="M1429" s="259"/>
      <c r="N1429" s="260"/>
      <c r="O1429" s="260"/>
      <c r="P1429" s="260"/>
      <c r="Q1429" s="260"/>
      <c r="R1429" s="260"/>
      <c r="S1429" s="260"/>
      <c r="T1429" s="261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2" t="s">
        <v>201</v>
      </c>
      <c r="AU1429" s="262" t="s">
        <v>85</v>
      </c>
      <c r="AV1429" s="14" t="s">
        <v>199</v>
      </c>
      <c r="AW1429" s="14" t="s">
        <v>32</v>
      </c>
      <c r="AX1429" s="14" t="s">
        <v>83</v>
      </c>
      <c r="AY1429" s="262" t="s">
        <v>192</v>
      </c>
    </row>
    <row r="1430" s="2" customFormat="1" ht="21.75" customHeight="1">
      <c r="A1430" s="39"/>
      <c r="B1430" s="40"/>
      <c r="C1430" s="284" t="s">
        <v>1659</v>
      </c>
      <c r="D1430" s="284" t="s">
        <v>311</v>
      </c>
      <c r="E1430" s="285" t="s">
        <v>1660</v>
      </c>
      <c r="F1430" s="286" t="s">
        <v>1661</v>
      </c>
      <c r="G1430" s="287" t="s">
        <v>300</v>
      </c>
      <c r="H1430" s="288">
        <v>1</v>
      </c>
      <c r="I1430" s="289"/>
      <c r="J1430" s="290">
        <f>ROUND(I1430*H1430,2)</f>
        <v>0</v>
      </c>
      <c r="K1430" s="286" t="s">
        <v>198</v>
      </c>
      <c r="L1430" s="291"/>
      <c r="M1430" s="292" t="s">
        <v>1</v>
      </c>
      <c r="N1430" s="293" t="s">
        <v>40</v>
      </c>
      <c r="O1430" s="92"/>
      <c r="P1430" s="236">
        <f>O1430*H1430</f>
        <v>0</v>
      </c>
      <c r="Q1430" s="236">
        <v>0.001</v>
      </c>
      <c r="R1430" s="236">
        <f>Q1430*H1430</f>
        <v>0.001</v>
      </c>
      <c r="S1430" s="236">
        <v>0</v>
      </c>
      <c r="T1430" s="237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38" t="s">
        <v>394</v>
      </c>
      <c r="AT1430" s="238" t="s">
        <v>311</v>
      </c>
      <c r="AU1430" s="238" t="s">
        <v>85</v>
      </c>
      <c r="AY1430" s="18" t="s">
        <v>192</v>
      </c>
      <c r="BE1430" s="239">
        <f>IF(N1430="základní",J1430,0)</f>
        <v>0</v>
      </c>
      <c r="BF1430" s="239">
        <f>IF(N1430="snížená",J1430,0)</f>
        <v>0</v>
      </c>
      <c r="BG1430" s="239">
        <f>IF(N1430="zákl. přenesená",J1430,0)</f>
        <v>0</v>
      </c>
      <c r="BH1430" s="239">
        <f>IF(N1430="sníž. přenesená",J1430,0)</f>
        <v>0</v>
      </c>
      <c r="BI1430" s="239">
        <f>IF(N1430="nulová",J1430,0)</f>
        <v>0</v>
      </c>
      <c r="BJ1430" s="18" t="s">
        <v>83</v>
      </c>
      <c r="BK1430" s="239">
        <f>ROUND(I1430*H1430,2)</f>
        <v>0</v>
      </c>
      <c r="BL1430" s="18" t="s">
        <v>297</v>
      </c>
      <c r="BM1430" s="238" t="s">
        <v>1662</v>
      </c>
    </row>
    <row r="1431" s="2" customFormat="1" ht="24.15" customHeight="1">
      <c r="A1431" s="39"/>
      <c r="B1431" s="40"/>
      <c r="C1431" s="227" t="s">
        <v>1663</v>
      </c>
      <c r="D1431" s="227" t="s">
        <v>194</v>
      </c>
      <c r="E1431" s="228" t="s">
        <v>1664</v>
      </c>
      <c r="F1431" s="229" t="s">
        <v>1665</v>
      </c>
      <c r="G1431" s="230" t="s">
        <v>247</v>
      </c>
      <c r="H1431" s="231">
        <v>0.02</v>
      </c>
      <c r="I1431" s="232"/>
      <c r="J1431" s="233">
        <f>ROUND(I1431*H1431,2)</f>
        <v>0</v>
      </c>
      <c r="K1431" s="229" t="s">
        <v>198</v>
      </c>
      <c r="L1431" s="45"/>
      <c r="M1431" s="234" t="s">
        <v>1</v>
      </c>
      <c r="N1431" s="235" t="s">
        <v>40</v>
      </c>
      <c r="O1431" s="92"/>
      <c r="P1431" s="236">
        <f>O1431*H1431</f>
        <v>0</v>
      </c>
      <c r="Q1431" s="236">
        <v>0</v>
      </c>
      <c r="R1431" s="236">
        <f>Q1431*H1431</f>
        <v>0</v>
      </c>
      <c r="S1431" s="236">
        <v>0</v>
      </c>
      <c r="T1431" s="237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8" t="s">
        <v>297</v>
      </c>
      <c r="AT1431" s="238" t="s">
        <v>194</v>
      </c>
      <c r="AU1431" s="238" t="s">
        <v>85</v>
      </c>
      <c r="AY1431" s="18" t="s">
        <v>192</v>
      </c>
      <c r="BE1431" s="239">
        <f>IF(N1431="základní",J1431,0)</f>
        <v>0</v>
      </c>
      <c r="BF1431" s="239">
        <f>IF(N1431="snížená",J1431,0)</f>
        <v>0</v>
      </c>
      <c r="BG1431" s="239">
        <f>IF(N1431="zákl. přenesená",J1431,0)</f>
        <v>0</v>
      </c>
      <c r="BH1431" s="239">
        <f>IF(N1431="sníž. přenesená",J1431,0)</f>
        <v>0</v>
      </c>
      <c r="BI1431" s="239">
        <f>IF(N1431="nulová",J1431,0)</f>
        <v>0</v>
      </c>
      <c r="BJ1431" s="18" t="s">
        <v>83</v>
      </c>
      <c r="BK1431" s="239">
        <f>ROUND(I1431*H1431,2)</f>
        <v>0</v>
      </c>
      <c r="BL1431" s="18" t="s">
        <v>297</v>
      </c>
      <c r="BM1431" s="238" t="s">
        <v>1666</v>
      </c>
    </row>
    <row r="1432" s="12" customFormat="1" ht="22.8" customHeight="1">
      <c r="A1432" s="12"/>
      <c r="B1432" s="211"/>
      <c r="C1432" s="212"/>
      <c r="D1432" s="213" t="s">
        <v>74</v>
      </c>
      <c r="E1432" s="225" t="s">
        <v>1667</v>
      </c>
      <c r="F1432" s="225" t="s">
        <v>1668</v>
      </c>
      <c r="G1432" s="212"/>
      <c r="H1432" s="212"/>
      <c r="I1432" s="215"/>
      <c r="J1432" s="226">
        <f>BK1432</f>
        <v>0</v>
      </c>
      <c r="K1432" s="212"/>
      <c r="L1432" s="217"/>
      <c r="M1432" s="218"/>
      <c r="N1432" s="219"/>
      <c r="O1432" s="219"/>
      <c r="P1432" s="220">
        <f>SUM(P1433:P1459)</f>
        <v>0</v>
      </c>
      <c r="Q1432" s="219"/>
      <c r="R1432" s="220">
        <f>SUM(R1433:R1459)</f>
        <v>1.0436894499999998</v>
      </c>
      <c r="S1432" s="219"/>
      <c r="T1432" s="221">
        <f>SUM(T1433:T1459)</f>
        <v>0</v>
      </c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R1432" s="222" t="s">
        <v>85</v>
      </c>
      <c r="AT1432" s="223" t="s">
        <v>74</v>
      </c>
      <c r="AU1432" s="223" t="s">
        <v>83</v>
      </c>
      <c r="AY1432" s="222" t="s">
        <v>192</v>
      </c>
      <c r="BK1432" s="224">
        <f>SUM(BK1433:BK1459)</f>
        <v>0</v>
      </c>
    </row>
    <row r="1433" s="2" customFormat="1" ht="24.15" customHeight="1">
      <c r="A1433" s="39"/>
      <c r="B1433" s="40"/>
      <c r="C1433" s="227" t="s">
        <v>1669</v>
      </c>
      <c r="D1433" s="227" t="s">
        <v>194</v>
      </c>
      <c r="E1433" s="228" t="s">
        <v>1670</v>
      </c>
      <c r="F1433" s="229" t="s">
        <v>1671</v>
      </c>
      <c r="G1433" s="230" t="s">
        <v>282</v>
      </c>
      <c r="H1433" s="231">
        <v>175.91999999999999</v>
      </c>
      <c r="I1433" s="232"/>
      <c r="J1433" s="233">
        <f>ROUND(I1433*H1433,2)</f>
        <v>0</v>
      </c>
      <c r="K1433" s="229" t="s">
        <v>198</v>
      </c>
      <c r="L1433" s="45"/>
      <c r="M1433" s="234" t="s">
        <v>1</v>
      </c>
      <c r="N1433" s="235" t="s">
        <v>40</v>
      </c>
      <c r="O1433" s="92"/>
      <c r="P1433" s="236">
        <f>O1433*H1433</f>
        <v>0</v>
      </c>
      <c r="Q1433" s="236">
        <v>0.00020000000000000001</v>
      </c>
      <c r="R1433" s="236">
        <f>Q1433*H1433</f>
        <v>0.035184</v>
      </c>
      <c r="S1433" s="236">
        <v>0</v>
      </c>
      <c r="T1433" s="237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8" t="s">
        <v>297</v>
      </c>
      <c r="AT1433" s="238" t="s">
        <v>194</v>
      </c>
      <c r="AU1433" s="238" t="s">
        <v>85</v>
      </c>
      <c r="AY1433" s="18" t="s">
        <v>192</v>
      </c>
      <c r="BE1433" s="239">
        <f>IF(N1433="základní",J1433,0)</f>
        <v>0</v>
      </c>
      <c r="BF1433" s="239">
        <f>IF(N1433="snížená",J1433,0)</f>
        <v>0</v>
      </c>
      <c r="BG1433" s="239">
        <f>IF(N1433="zákl. přenesená",J1433,0)</f>
        <v>0</v>
      </c>
      <c r="BH1433" s="239">
        <f>IF(N1433="sníž. přenesená",J1433,0)</f>
        <v>0</v>
      </c>
      <c r="BI1433" s="239">
        <f>IF(N1433="nulová",J1433,0)</f>
        <v>0</v>
      </c>
      <c r="BJ1433" s="18" t="s">
        <v>83</v>
      </c>
      <c r="BK1433" s="239">
        <f>ROUND(I1433*H1433,2)</f>
        <v>0</v>
      </c>
      <c r="BL1433" s="18" t="s">
        <v>297</v>
      </c>
      <c r="BM1433" s="238" t="s">
        <v>1672</v>
      </c>
    </row>
    <row r="1434" s="16" customFormat="1">
      <c r="A1434" s="16"/>
      <c r="B1434" s="274"/>
      <c r="C1434" s="275"/>
      <c r="D1434" s="242" t="s">
        <v>201</v>
      </c>
      <c r="E1434" s="276" t="s">
        <v>1</v>
      </c>
      <c r="F1434" s="277" t="s">
        <v>1673</v>
      </c>
      <c r="G1434" s="275"/>
      <c r="H1434" s="276" t="s">
        <v>1</v>
      </c>
      <c r="I1434" s="278"/>
      <c r="J1434" s="275"/>
      <c r="K1434" s="275"/>
      <c r="L1434" s="279"/>
      <c r="M1434" s="280"/>
      <c r="N1434" s="281"/>
      <c r="O1434" s="281"/>
      <c r="P1434" s="281"/>
      <c r="Q1434" s="281"/>
      <c r="R1434" s="281"/>
      <c r="S1434" s="281"/>
      <c r="T1434" s="282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T1434" s="283" t="s">
        <v>201</v>
      </c>
      <c r="AU1434" s="283" t="s">
        <v>85</v>
      </c>
      <c r="AV1434" s="16" t="s">
        <v>83</v>
      </c>
      <c r="AW1434" s="16" t="s">
        <v>32</v>
      </c>
      <c r="AX1434" s="16" t="s">
        <v>75</v>
      </c>
      <c r="AY1434" s="283" t="s">
        <v>192</v>
      </c>
    </row>
    <row r="1435" s="13" customFormat="1">
      <c r="A1435" s="13"/>
      <c r="B1435" s="240"/>
      <c r="C1435" s="241"/>
      <c r="D1435" s="242" t="s">
        <v>201</v>
      </c>
      <c r="E1435" s="243" t="s">
        <v>1</v>
      </c>
      <c r="F1435" s="244" t="s">
        <v>1674</v>
      </c>
      <c r="G1435" s="241"/>
      <c r="H1435" s="245">
        <v>11.699999999999999</v>
      </c>
      <c r="I1435" s="246"/>
      <c r="J1435" s="241"/>
      <c r="K1435" s="241"/>
      <c r="L1435" s="247"/>
      <c r="M1435" s="248"/>
      <c r="N1435" s="249"/>
      <c r="O1435" s="249"/>
      <c r="P1435" s="249"/>
      <c r="Q1435" s="249"/>
      <c r="R1435" s="249"/>
      <c r="S1435" s="249"/>
      <c r="T1435" s="250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1" t="s">
        <v>201</v>
      </c>
      <c r="AU1435" s="251" t="s">
        <v>85</v>
      </c>
      <c r="AV1435" s="13" t="s">
        <v>85</v>
      </c>
      <c r="AW1435" s="13" t="s">
        <v>32</v>
      </c>
      <c r="AX1435" s="13" t="s">
        <v>75</v>
      </c>
      <c r="AY1435" s="251" t="s">
        <v>192</v>
      </c>
    </row>
    <row r="1436" s="13" customFormat="1">
      <c r="A1436" s="13"/>
      <c r="B1436" s="240"/>
      <c r="C1436" s="241"/>
      <c r="D1436" s="242" t="s">
        <v>201</v>
      </c>
      <c r="E1436" s="243" t="s">
        <v>1</v>
      </c>
      <c r="F1436" s="244" t="s">
        <v>1675</v>
      </c>
      <c r="G1436" s="241"/>
      <c r="H1436" s="245">
        <v>34.539999999999999</v>
      </c>
      <c r="I1436" s="246"/>
      <c r="J1436" s="241"/>
      <c r="K1436" s="241"/>
      <c r="L1436" s="247"/>
      <c r="M1436" s="248"/>
      <c r="N1436" s="249"/>
      <c r="O1436" s="249"/>
      <c r="P1436" s="249"/>
      <c r="Q1436" s="249"/>
      <c r="R1436" s="249"/>
      <c r="S1436" s="249"/>
      <c r="T1436" s="250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1" t="s">
        <v>201</v>
      </c>
      <c r="AU1436" s="251" t="s">
        <v>85</v>
      </c>
      <c r="AV1436" s="13" t="s">
        <v>85</v>
      </c>
      <c r="AW1436" s="13" t="s">
        <v>32</v>
      </c>
      <c r="AX1436" s="13" t="s">
        <v>75</v>
      </c>
      <c r="AY1436" s="251" t="s">
        <v>192</v>
      </c>
    </row>
    <row r="1437" s="13" customFormat="1">
      <c r="A1437" s="13"/>
      <c r="B1437" s="240"/>
      <c r="C1437" s="241"/>
      <c r="D1437" s="242" t="s">
        <v>201</v>
      </c>
      <c r="E1437" s="243" t="s">
        <v>1</v>
      </c>
      <c r="F1437" s="244" t="s">
        <v>1676</v>
      </c>
      <c r="G1437" s="241"/>
      <c r="H1437" s="245">
        <v>32.380000000000003</v>
      </c>
      <c r="I1437" s="246"/>
      <c r="J1437" s="241"/>
      <c r="K1437" s="241"/>
      <c r="L1437" s="247"/>
      <c r="M1437" s="248"/>
      <c r="N1437" s="249"/>
      <c r="O1437" s="249"/>
      <c r="P1437" s="249"/>
      <c r="Q1437" s="249"/>
      <c r="R1437" s="249"/>
      <c r="S1437" s="249"/>
      <c r="T1437" s="250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1" t="s">
        <v>201</v>
      </c>
      <c r="AU1437" s="251" t="s">
        <v>85</v>
      </c>
      <c r="AV1437" s="13" t="s">
        <v>85</v>
      </c>
      <c r="AW1437" s="13" t="s">
        <v>32</v>
      </c>
      <c r="AX1437" s="13" t="s">
        <v>75</v>
      </c>
      <c r="AY1437" s="251" t="s">
        <v>192</v>
      </c>
    </row>
    <row r="1438" s="13" customFormat="1">
      <c r="A1438" s="13"/>
      <c r="B1438" s="240"/>
      <c r="C1438" s="241"/>
      <c r="D1438" s="242" t="s">
        <v>201</v>
      </c>
      <c r="E1438" s="243" t="s">
        <v>1</v>
      </c>
      <c r="F1438" s="244" t="s">
        <v>1677</v>
      </c>
      <c r="G1438" s="241"/>
      <c r="H1438" s="245">
        <v>9.3399999999999999</v>
      </c>
      <c r="I1438" s="246"/>
      <c r="J1438" s="241"/>
      <c r="K1438" s="241"/>
      <c r="L1438" s="247"/>
      <c r="M1438" s="248"/>
      <c r="N1438" s="249"/>
      <c r="O1438" s="249"/>
      <c r="P1438" s="249"/>
      <c r="Q1438" s="249"/>
      <c r="R1438" s="249"/>
      <c r="S1438" s="249"/>
      <c r="T1438" s="25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1" t="s">
        <v>201</v>
      </c>
      <c r="AU1438" s="251" t="s">
        <v>85</v>
      </c>
      <c r="AV1438" s="13" t="s">
        <v>85</v>
      </c>
      <c r="AW1438" s="13" t="s">
        <v>32</v>
      </c>
      <c r="AX1438" s="13" t="s">
        <v>75</v>
      </c>
      <c r="AY1438" s="251" t="s">
        <v>192</v>
      </c>
    </row>
    <row r="1439" s="15" customFormat="1">
      <c r="A1439" s="15"/>
      <c r="B1439" s="263"/>
      <c r="C1439" s="264"/>
      <c r="D1439" s="242" t="s">
        <v>201</v>
      </c>
      <c r="E1439" s="265" t="s">
        <v>1</v>
      </c>
      <c r="F1439" s="266" t="s">
        <v>211</v>
      </c>
      <c r="G1439" s="264"/>
      <c r="H1439" s="267">
        <v>87.959999999999994</v>
      </c>
      <c r="I1439" s="268"/>
      <c r="J1439" s="264"/>
      <c r="K1439" s="264"/>
      <c r="L1439" s="269"/>
      <c r="M1439" s="270"/>
      <c r="N1439" s="271"/>
      <c r="O1439" s="271"/>
      <c r="P1439" s="271"/>
      <c r="Q1439" s="271"/>
      <c r="R1439" s="271"/>
      <c r="S1439" s="271"/>
      <c r="T1439" s="272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73" t="s">
        <v>201</v>
      </c>
      <c r="AU1439" s="273" t="s">
        <v>85</v>
      </c>
      <c r="AV1439" s="15" t="s">
        <v>212</v>
      </c>
      <c r="AW1439" s="15" t="s">
        <v>32</v>
      </c>
      <c r="AX1439" s="15" t="s">
        <v>75</v>
      </c>
      <c r="AY1439" s="273" t="s">
        <v>192</v>
      </c>
    </row>
    <row r="1440" s="16" customFormat="1">
      <c r="A1440" s="16"/>
      <c r="B1440" s="274"/>
      <c r="C1440" s="275"/>
      <c r="D1440" s="242" t="s">
        <v>201</v>
      </c>
      <c r="E1440" s="276" t="s">
        <v>1</v>
      </c>
      <c r="F1440" s="277" t="s">
        <v>1678</v>
      </c>
      <c r="G1440" s="275"/>
      <c r="H1440" s="276" t="s">
        <v>1</v>
      </c>
      <c r="I1440" s="278"/>
      <c r="J1440" s="275"/>
      <c r="K1440" s="275"/>
      <c r="L1440" s="279"/>
      <c r="M1440" s="280"/>
      <c r="N1440" s="281"/>
      <c r="O1440" s="281"/>
      <c r="P1440" s="281"/>
      <c r="Q1440" s="281"/>
      <c r="R1440" s="281"/>
      <c r="S1440" s="281"/>
      <c r="T1440" s="282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T1440" s="283" t="s">
        <v>201</v>
      </c>
      <c r="AU1440" s="283" t="s">
        <v>85</v>
      </c>
      <c r="AV1440" s="16" t="s">
        <v>83</v>
      </c>
      <c r="AW1440" s="16" t="s">
        <v>32</v>
      </c>
      <c r="AX1440" s="16" t="s">
        <v>75</v>
      </c>
      <c r="AY1440" s="283" t="s">
        <v>192</v>
      </c>
    </row>
    <row r="1441" s="16" customFormat="1">
      <c r="A1441" s="16"/>
      <c r="B1441" s="274"/>
      <c r="C1441" s="275"/>
      <c r="D1441" s="242" t="s">
        <v>201</v>
      </c>
      <c r="E1441" s="276" t="s">
        <v>1</v>
      </c>
      <c r="F1441" s="277" t="s">
        <v>1679</v>
      </c>
      <c r="G1441" s="275"/>
      <c r="H1441" s="276" t="s">
        <v>1</v>
      </c>
      <c r="I1441" s="278"/>
      <c r="J1441" s="275"/>
      <c r="K1441" s="275"/>
      <c r="L1441" s="279"/>
      <c r="M1441" s="280"/>
      <c r="N1441" s="281"/>
      <c r="O1441" s="281"/>
      <c r="P1441" s="281"/>
      <c r="Q1441" s="281"/>
      <c r="R1441" s="281"/>
      <c r="S1441" s="281"/>
      <c r="T1441" s="282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T1441" s="283" t="s">
        <v>201</v>
      </c>
      <c r="AU1441" s="283" t="s">
        <v>85</v>
      </c>
      <c r="AV1441" s="16" t="s">
        <v>83</v>
      </c>
      <c r="AW1441" s="16" t="s">
        <v>32</v>
      </c>
      <c r="AX1441" s="16" t="s">
        <v>75</v>
      </c>
      <c r="AY1441" s="283" t="s">
        <v>192</v>
      </c>
    </row>
    <row r="1442" s="13" customFormat="1">
      <c r="A1442" s="13"/>
      <c r="B1442" s="240"/>
      <c r="C1442" s="241"/>
      <c r="D1442" s="242" t="s">
        <v>201</v>
      </c>
      <c r="E1442" s="243" t="s">
        <v>1</v>
      </c>
      <c r="F1442" s="244" t="s">
        <v>1680</v>
      </c>
      <c r="G1442" s="241"/>
      <c r="H1442" s="245">
        <v>175.91999999999999</v>
      </c>
      <c r="I1442" s="246"/>
      <c r="J1442" s="241"/>
      <c r="K1442" s="241"/>
      <c r="L1442" s="247"/>
      <c r="M1442" s="248"/>
      <c r="N1442" s="249"/>
      <c r="O1442" s="249"/>
      <c r="P1442" s="249"/>
      <c r="Q1442" s="249"/>
      <c r="R1442" s="249"/>
      <c r="S1442" s="249"/>
      <c r="T1442" s="250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1" t="s">
        <v>201</v>
      </c>
      <c r="AU1442" s="251" t="s">
        <v>85</v>
      </c>
      <c r="AV1442" s="13" t="s">
        <v>85</v>
      </c>
      <c r="AW1442" s="13" t="s">
        <v>32</v>
      </c>
      <c r="AX1442" s="13" t="s">
        <v>83</v>
      </c>
      <c r="AY1442" s="251" t="s">
        <v>192</v>
      </c>
    </row>
    <row r="1443" s="2" customFormat="1" ht="24.15" customHeight="1">
      <c r="A1443" s="39"/>
      <c r="B1443" s="40"/>
      <c r="C1443" s="284" t="s">
        <v>1681</v>
      </c>
      <c r="D1443" s="284" t="s">
        <v>311</v>
      </c>
      <c r="E1443" s="285" t="s">
        <v>1682</v>
      </c>
      <c r="F1443" s="286" t="s">
        <v>1683</v>
      </c>
      <c r="G1443" s="287" t="s">
        <v>207</v>
      </c>
      <c r="H1443" s="288">
        <v>0.48499999999999999</v>
      </c>
      <c r="I1443" s="289"/>
      <c r="J1443" s="290">
        <f>ROUND(I1443*H1443,2)</f>
        <v>0</v>
      </c>
      <c r="K1443" s="286" t="s">
        <v>198</v>
      </c>
      <c r="L1443" s="291"/>
      <c r="M1443" s="292" t="s">
        <v>1</v>
      </c>
      <c r="N1443" s="293" t="s">
        <v>40</v>
      </c>
      <c r="O1443" s="92"/>
      <c r="P1443" s="236">
        <f>O1443*H1443</f>
        <v>0</v>
      </c>
      <c r="Q1443" s="236">
        <v>0.44</v>
      </c>
      <c r="R1443" s="236">
        <f>Q1443*H1443</f>
        <v>0.21340000000000001</v>
      </c>
      <c r="S1443" s="236">
        <v>0</v>
      </c>
      <c r="T1443" s="237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8" t="s">
        <v>394</v>
      </c>
      <c r="AT1443" s="238" t="s">
        <v>311</v>
      </c>
      <c r="AU1443" s="238" t="s">
        <v>85</v>
      </c>
      <c r="AY1443" s="18" t="s">
        <v>192</v>
      </c>
      <c r="BE1443" s="239">
        <f>IF(N1443="základní",J1443,0)</f>
        <v>0</v>
      </c>
      <c r="BF1443" s="239">
        <f>IF(N1443="snížená",J1443,0)</f>
        <v>0</v>
      </c>
      <c r="BG1443" s="239">
        <f>IF(N1443="zákl. přenesená",J1443,0)</f>
        <v>0</v>
      </c>
      <c r="BH1443" s="239">
        <f>IF(N1443="sníž. přenesená",J1443,0)</f>
        <v>0</v>
      </c>
      <c r="BI1443" s="239">
        <f>IF(N1443="nulová",J1443,0)</f>
        <v>0</v>
      </c>
      <c r="BJ1443" s="18" t="s">
        <v>83</v>
      </c>
      <c r="BK1443" s="239">
        <f>ROUND(I1443*H1443,2)</f>
        <v>0</v>
      </c>
      <c r="BL1443" s="18" t="s">
        <v>297</v>
      </c>
      <c r="BM1443" s="238" t="s">
        <v>1684</v>
      </c>
    </row>
    <row r="1444" s="16" customFormat="1">
      <c r="A1444" s="16"/>
      <c r="B1444" s="274"/>
      <c r="C1444" s="275"/>
      <c r="D1444" s="242" t="s">
        <v>201</v>
      </c>
      <c r="E1444" s="276" t="s">
        <v>1</v>
      </c>
      <c r="F1444" s="277" t="s">
        <v>1673</v>
      </c>
      <c r="G1444" s="275"/>
      <c r="H1444" s="276" t="s">
        <v>1</v>
      </c>
      <c r="I1444" s="278"/>
      <c r="J1444" s="275"/>
      <c r="K1444" s="275"/>
      <c r="L1444" s="279"/>
      <c r="M1444" s="280"/>
      <c r="N1444" s="281"/>
      <c r="O1444" s="281"/>
      <c r="P1444" s="281"/>
      <c r="Q1444" s="281"/>
      <c r="R1444" s="281"/>
      <c r="S1444" s="281"/>
      <c r="T1444" s="282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T1444" s="283" t="s">
        <v>201</v>
      </c>
      <c r="AU1444" s="283" t="s">
        <v>85</v>
      </c>
      <c r="AV1444" s="16" t="s">
        <v>83</v>
      </c>
      <c r="AW1444" s="16" t="s">
        <v>32</v>
      </c>
      <c r="AX1444" s="16" t="s">
        <v>75</v>
      </c>
      <c r="AY1444" s="283" t="s">
        <v>192</v>
      </c>
    </row>
    <row r="1445" s="13" customFormat="1">
      <c r="A1445" s="13"/>
      <c r="B1445" s="240"/>
      <c r="C1445" s="241"/>
      <c r="D1445" s="242" t="s">
        <v>201</v>
      </c>
      <c r="E1445" s="243" t="s">
        <v>1</v>
      </c>
      <c r="F1445" s="244" t="s">
        <v>1674</v>
      </c>
      <c r="G1445" s="241"/>
      <c r="H1445" s="245">
        <v>11.699999999999999</v>
      </c>
      <c r="I1445" s="246"/>
      <c r="J1445" s="241"/>
      <c r="K1445" s="241"/>
      <c r="L1445" s="247"/>
      <c r="M1445" s="248"/>
      <c r="N1445" s="249"/>
      <c r="O1445" s="249"/>
      <c r="P1445" s="249"/>
      <c r="Q1445" s="249"/>
      <c r="R1445" s="249"/>
      <c r="S1445" s="249"/>
      <c r="T1445" s="25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1" t="s">
        <v>201</v>
      </c>
      <c r="AU1445" s="251" t="s">
        <v>85</v>
      </c>
      <c r="AV1445" s="13" t="s">
        <v>85</v>
      </c>
      <c r="AW1445" s="13" t="s">
        <v>32</v>
      </c>
      <c r="AX1445" s="13" t="s">
        <v>75</v>
      </c>
      <c r="AY1445" s="251" t="s">
        <v>192</v>
      </c>
    </row>
    <row r="1446" s="13" customFormat="1">
      <c r="A1446" s="13"/>
      <c r="B1446" s="240"/>
      <c r="C1446" s="241"/>
      <c r="D1446" s="242" t="s">
        <v>201</v>
      </c>
      <c r="E1446" s="243" t="s">
        <v>1</v>
      </c>
      <c r="F1446" s="244" t="s">
        <v>1675</v>
      </c>
      <c r="G1446" s="241"/>
      <c r="H1446" s="245">
        <v>34.539999999999999</v>
      </c>
      <c r="I1446" s="246"/>
      <c r="J1446" s="241"/>
      <c r="K1446" s="241"/>
      <c r="L1446" s="247"/>
      <c r="M1446" s="248"/>
      <c r="N1446" s="249"/>
      <c r="O1446" s="249"/>
      <c r="P1446" s="249"/>
      <c r="Q1446" s="249"/>
      <c r="R1446" s="249"/>
      <c r="S1446" s="249"/>
      <c r="T1446" s="250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1" t="s">
        <v>201</v>
      </c>
      <c r="AU1446" s="251" t="s">
        <v>85</v>
      </c>
      <c r="AV1446" s="13" t="s">
        <v>85</v>
      </c>
      <c r="AW1446" s="13" t="s">
        <v>32</v>
      </c>
      <c r="AX1446" s="13" t="s">
        <v>75</v>
      </c>
      <c r="AY1446" s="251" t="s">
        <v>192</v>
      </c>
    </row>
    <row r="1447" s="13" customFormat="1">
      <c r="A1447" s="13"/>
      <c r="B1447" s="240"/>
      <c r="C1447" s="241"/>
      <c r="D1447" s="242" t="s">
        <v>201</v>
      </c>
      <c r="E1447" s="243" t="s">
        <v>1</v>
      </c>
      <c r="F1447" s="244" t="s">
        <v>1676</v>
      </c>
      <c r="G1447" s="241"/>
      <c r="H1447" s="245">
        <v>32.380000000000003</v>
      </c>
      <c r="I1447" s="246"/>
      <c r="J1447" s="241"/>
      <c r="K1447" s="241"/>
      <c r="L1447" s="247"/>
      <c r="M1447" s="248"/>
      <c r="N1447" s="249"/>
      <c r="O1447" s="249"/>
      <c r="P1447" s="249"/>
      <c r="Q1447" s="249"/>
      <c r="R1447" s="249"/>
      <c r="S1447" s="249"/>
      <c r="T1447" s="250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1" t="s">
        <v>201</v>
      </c>
      <c r="AU1447" s="251" t="s">
        <v>85</v>
      </c>
      <c r="AV1447" s="13" t="s">
        <v>85</v>
      </c>
      <c r="AW1447" s="13" t="s">
        <v>32</v>
      </c>
      <c r="AX1447" s="13" t="s">
        <v>75</v>
      </c>
      <c r="AY1447" s="251" t="s">
        <v>192</v>
      </c>
    </row>
    <row r="1448" s="13" customFormat="1">
      <c r="A1448" s="13"/>
      <c r="B1448" s="240"/>
      <c r="C1448" s="241"/>
      <c r="D1448" s="242" t="s">
        <v>201</v>
      </c>
      <c r="E1448" s="243" t="s">
        <v>1</v>
      </c>
      <c r="F1448" s="244" t="s">
        <v>1677</v>
      </c>
      <c r="G1448" s="241"/>
      <c r="H1448" s="245">
        <v>9.3399999999999999</v>
      </c>
      <c r="I1448" s="246"/>
      <c r="J1448" s="241"/>
      <c r="K1448" s="241"/>
      <c r="L1448" s="247"/>
      <c r="M1448" s="248"/>
      <c r="N1448" s="249"/>
      <c r="O1448" s="249"/>
      <c r="P1448" s="249"/>
      <c r="Q1448" s="249"/>
      <c r="R1448" s="249"/>
      <c r="S1448" s="249"/>
      <c r="T1448" s="250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1" t="s">
        <v>201</v>
      </c>
      <c r="AU1448" s="251" t="s">
        <v>85</v>
      </c>
      <c r="AV1448" s="13" t="s">
        <v>85</v>
      </c>
      <c r="AW1448" s="13" t="s">
        <v>32</v>
      </c>
      <c r="AX1448" s="13" t="s">
        <v>75</v>
      </c>
      <c r="AY1448" s="251" t="s">
        <v>192</v>
      </c>
    </row>
    <row r="1449" s="15" customFormat="1">
      <c r="A1449" s="15"/>
      <c r="B1449" s="263"/>
      <c r="C1449" s="264"/>
      <c r="D1449" s="242" t="s">
        <v>201</v>
      </c>
      <c r="E1449" s="265" t="s">
        <v>1</v>
      </c>
      <c r="F1449" s="266" t="s">
        <v>211</v>
      </c>
      <c r="G1449" s="264"/>
      <c r="H1449" s="267">
        <v>87.959999999999994</v>
      </c>
      <c r="I1449" s="268"/>
      <c r="J1449" s="264"/>
      <c r="K1449" s="264"/>
      <c r="L1449" s="269"/>
      <c r="M1449" s="270"/>
      <c r="N1449" s="271"/>
      <c r="O1449" s="271"/>
      <c r="P1449" s="271"/>
      <c r="Q1449" s="271"/>
      <c r="R1449" s="271"/>
      <c r="S1449" s="271"/>
      <c r="T1449" s="272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73" t="s">
        <v>201</v>
      </c>
      <c r="AU1449" s="273" t="s">
        <v>85</v>
      </c>
      <c r="AV1449" s="15" t="s">
        <v>212</v>
      </c>
      <c r="AW1449" s="15" t="s">
        <v>32</v>
      </c>
      <c r="AX1449" s="15" t="s">
        <v>75</v>
      </c>
      <c r="AY1449" s="273" t="s">
        <v>192</v>
      </c>
    </row>
    <row r="1450" s="16" customFormat="1">
      <c r="A1450" s="16"/>
      <c r="B1450" s="274"/>
      <c r="C1450" s="275"/>
      <c r="D1450" s="242" t="s">
        <v>201</v>
      </c>
      <c r="E1450" s="276" t="s">
        <v>1</v>
      </c>
      <c r="F1450" s="277" t="s">
        <v>1678</v>
      </c>
      <c r="G1450" s="275"/>
      <c r="H1450" s="276" t="s">
        <v>1</v>
      </c>
      <c r="I1450" s="278"/>
      <c r="J1450" s="275"/>
      <c r="K1450" s="275"/>
      <c r="L1450" s="279"/>
      <c r="M1450" s="280"/>
      <c r="N1450" s="281"/>
      <c r="O1450" s="281"/>
      <c r="P1450" s="281"/>
      <c r="Q1450" s="281"/>
      <c r="R1450" s="281"/>
      <c r="S1450" s="281"/>
      <c r="T1450" s="282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T1450" s="283" t="s">
        <v>201</v>
      </c>
      <c r="AU1450" s="283" t="s">
        <v>85</v>
      </c>
      <c r="AV1450" s="16" t="s">
        <v>83</v>
      </c>
      <c r="AW1450" s="16" t="s">
        <v>32</v>
      </c>
      <c r="AX1450" s="16" t="s">
        <v>75</v>
      </c>
      <c r="AY1450" s="283" t="s">
        <v>192</v>
      </c>
    </row>
    <row r="1451" s="16" customFormat="1">
      <c r="A1451" s="16"/>
      <c r="B1451" s="274"/>
      <c r="C1451" s="275"/>
      <c r="D1451" s="242" t="s">
        <v>201</v>
      </c>
      <c r="E1451" s="276" t="s">
        <v>1</v>
      </c>
      <c r="F1451" s="277" t="s">
        <v>1679</v>
      </c>
      <c r="G1451" s="275"/>
      <c r="H1451" s="276" t="s">
        <v>1</v>
      </c>
      <c r="I1451" s="278"/>
      <c r="J1451" s="275"/>
      <c r="K1451" s="275"/>
      <c r="L1451" s="279"/>
      <c r="M1451" s="280"/>
      <c r="N1451" s="281"/>
      <c r="O1451" s="281"/>
      <c r="P1451" s="281"/>
      <c r="Q1451" s="281"/>
      <c r="R1451" s="281"/>
      <c r="S1451" s="281"/>
      <c r="T1451" s="282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T1451" s="283" t="s">
        <v>201</v>
      </c>
      <c r="AU1451" s="283" t="s">
        <v>85</v>
      </c>
      <c r="AV1451" s="16" t="s">
        <v>83</v>
      </c>
      <c r="AW1451" s="16" t="s">
        <v>32</v>
      </c>
      <c r="AX1451" s="16" t="s">
        <v>75</v>
      </c>
      <c r="AY1451" s="283" t="s">
        <v>192</v>
      </c>
    </row>
    <row r="1452" s="13" customFormat="1">
      <c r="A1452" s="13"/>
      <c r="B1452" s="240"/>
      <c r="C1452" s="241"/>
      <c r="D1452" s="242" t="s">
        <v>201</v>
      </c>
      <c r="E1452" s="243" t="s">
        <v>1</v>
      </c>
      <c r="F1452" s="244" t="s">
        <v>1685</v>
      </c>
      <c r="G1452" s="241"/>
      <c r="H1452" s="245">
        <v>0.42199999999999999</v>
      </c>
      <c r="I1452" s="246"/>
      <c r="J1452" s="241"/>
      <c r="K1452" s="241"/>
      <c r="L1452" s="247"/>
      <c r="M1452" s="248"/>
      <c r="N1452" s="249"/>
      <c r="O1452" s="249"/>
      <c r="P1452" s="249"/>
      <c r="Q1452" s="249"/>
      <c r="R1452" s="249"/>
      <c r="S1452" s="249"/>
      <c r="T1452" s="250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1" t="s">
        <v>201</v>
      </c>
      <c r="AU1452" s="251" t="s">
        <v>85</v>
      </c>
      <c r="AV1452" s="13" t="s">
        <v>85</v>
      </c>
      <c r="AW1452" s="13" t="s">
        <v>32</v>
      </c>
      <c r="AX1452" s="13" t="s">
        <v>75</v>
      </c>
      <c r="AY1452" s="251" t="s">
        <v>192</v>
      </c>
    </row>
    <row r="1453" s="13" customFormat="1">
      <c r="A1453" s="13"/>
      <c r="B1453" s="240"/>
      <c r="C1453" s="241"/>
      <c r="D1453" s="242" t="s">
        <v>201</v>
      </c>
      <c r="E1453" s="243" t="s">
        <v>1</v>
      </c>
      <c r="F1453" s="244" t="s">
        <v>1686</v>
      </c>
      <c r="G1453" s="241"/>
      <c r="H1453" s="245">
        <v>0.48499999999999999</v>
      </c>
      <c r="I1453" s="246"/>
      <c r="J1453" s="241"/>
      <c r="K1453" s="241"/>
      <c r="L1453" s="247"/>
      <c r="M1453" s="248"/>
      <c r="N1453" s="249"/>
      <c r="O1453" s="249"/>
      <c r="P1453" s="249"/>
      <c r="Q1453" s="249"/>
      <c r="R1453" s="249"/>
      <c r="S1453" s="249"/>
      <c r="T1453" s="250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1" t="s">
        <v>201</v>
      </c>
      <c r="AU1453" s="251" t="s">
        <v>85</v>
      </c>
      <c r="AV1453" s="13" t="s">
        <v>85</v>
      </c>
      <c r="AW1453" s="13" t="s">
        <v>32</v>
      </c>
      <c r="AX1453" s="13" t="s">
        <v>83</v>
      </c>
      <c r="AY1453" s="251" t="s">
        <v>192</v>
      </c>
    </row>
    <row r="1454" s="2" customFormat="1" ht="24.15" customHeight="1">
      <c r="A1454" s="39"/>
      <c r="B1454" s="40"/>
      <c r="C1454" s="227" t="s">
        <v>1687</v>
      </c>
      <c r="D1454" s="227" t="s">
        <v>194</v>
      </c>
      <c r="E1454" s="228" t="s">
        <v>1688</v>
      </c>
      <c r="F1454" s="229" t="s">
        <v>1689</v>
      </c>
      <c r="G1454" s="230" t="s">
        <v>197</v>
      </c>
      <c r="H1454" s="231">
        <v>50.354999999999997</v>
      </c>
      <c r="I1454" s="232"/>
      <c r="J1454" s="233">
        <f>ROUND(I1454*H1454,2)</f>
        <v>0</v>
      </c>
      <c r="K1454" s="229" t="s">
        <v>198</v>
      </c>
      <c r="L1454" s="45"/>
      <c r="M1454" s="234" t="s">
        <v>1</v>
      </c>
      <c r="N1454" s="235" t="s">
        <v>40</v>
      </c>
      <c r="O1454" s="92"/>
      <c r="P1454" s="236">
        <f>O1454*H1454</f>
        <v>0</v>
      </c>
      <c r="Q1454" s="236">
        <v>0.015789999999999998</v>
      </c>
      <c r="R1454" s="236">
        <f>Q1454*H1454</f>
        <v>0.79510544999999988</v>
      </c>
      <c r="S1454" s="236">
        <v>0</v>
      </c>
      <c r="T1454" s="237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8" t="s">
        <v>297</v>
      </c>
      <c r="AT1454" s="238" t="s">
        <v>194</v>
      </c>
      <c r="AU1454" s="238" t="s">
        <v>85</v>
      </c>
      <c r="AY1454" s="18" t="s">
        <v>192</v>
      </c>
      <c r="BE1454" s="239">
        <f>IF(N1454="základní",J1454,0)</f>
        <v>0</v>
      </c>
      <c r="BF1454" s="239">
        <f>IF(N1454="snížená",J1454,0)</f>
        <v>0</v>
      </c>
      <c r="BG1454" s="239">
        <f>IF(N1454="zákl. přenesená",J1454,0)</f>
        <v>0</v>
      </c>
      <c r="BH1454" s="239">
        <f>IF(N1454="sníž. přenesená",J1454,0)</f>
        <v>0</v>
      </c>
      <c r="BI1454" s="239">
        <f>IF(N1454="nulová",J1454,0)</f>
        <v>0</v>
      </c>
      <c r="BJ1454" s="18" t="s">
        <v>83</v>
      </c>
      <c r="BK1454" s="239">
        <f>ROUND(I1454*H1454,2)</f>
        <v>0</v>
      </c>
      <c r="BL1454" s="18" t="s">
        <v>297</v>
      </c>
      <c r="BM1454" s="238" t="s">
        <v>1690</v>
      </c>
    </row>
    <row r="1455" s="16" customFormat="1">
      <c r="A1455" s="16"/>
      <c r="B1455" s="274"/>
      <c r="C1455" s="275"/>
      <c r="D1455" s="242" t="s">
        <v>201</v>
      </c>
      <c r="E1455" s="276" t="s">
        <v>1</v>
      </c>
      <c r="F1455" s="277" t="s">
        <v>1037</v>
      </c>
      <c r="G1455" s="275"/>
      <c r="H1455" s="276" t="s">
        <v>1</v>
      </c>
      <c r="I1455" s="278"/>
      <c r="J1455" s="275"/>
      <c r="K1455" s="275"/>
      <c r="L1455" s="279"/>
      <c r="M1455" s="280"/>
      <c r="N1455" s="281"/>
      <c r="O1455" s="281"/>
      <c r="P1455" s="281"/>
      <c r="Q1455" s="281"/>
      <c r="R1455" s="281"/>
      <c r="S1455" s="281"/>
      <c r="T1455" s="282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T1455" s="283" t="s">
        <v>201</v>
      </c>
      <c r="AU1455" s="283" t="s">
        <v>85</v>
      </c>
      <c r="AV1455" s="16" t="s">
        <v>83</v>
      </c>
      <c r="AW1455" s="16" t="s">
        <v>32</v>
      </c>
      <c r="AX1455" s="16" t="s">
        <v>75</v>
      </c>
      <c r="AY1455" s="283" t="s">
        <v>192</v>
      </c>
    </row>
    <row r="1456" s="13" customFormat="1">
      <c r="A1456" s="13"/>
      <c r="B1456" s="240"/>
      <c r="C1456" s="241"/>
      <c r="D1456" s="242" t="s">
        <v>201</v>
      </c>
      <c r="E1456" s="243" t="s">
        <v>1</v>
      </c>
      <c r="F1456" s="244" t="s">
        <v>1691</v>
      </c>
      <c r="G1456" s="241"/>
      <c r="H1456" s="245">
        <v>9.6850000000000005</v>
      </c>
      <c r="I1456" s="246"/>
      <c r="J1456" s="241"/>
      <c r="K1456" s="241"/>
      <c r="L1456" s="247"/>
      <c r="M1456" s="248"/>
      <c r="N1456" s="249"/>
      <c r="O1456" s="249"/>
      <c r="P1456" s="249"/>
      <c r="Q1456" s="249"/>
      <c r="R1456" s="249"/>
      <c r="S1456" s="249"/>
      <c r="T1456" s="25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1" t="s">
        <v>201</v>
      </c>
      <c r="AU1456" s="251" t="s">
        <v>85</v>
      </c>
      <c r="AV1456" s="13" t="s">
        <v>85</v>
      </c>
      <c r="AW1456" s="13" t="s">
        <v>32</v>
      </c>
      <c r="AX1456" s="13" t="s">
        <v>75</v>
      </c>
      <c r="AY1456" s="251" t="s">
        <v>192</v>
      </c>
    </row>
    <row r="1457" s="13" customFormat="1">
      <c r="A1457" s="13"/>
      <c r="B1457" s="240"/>
      <c r="C1457" s="241"/>
      <c r="D1457" s="242" t="s">
        <v>201</v>
      </c>
      <c r="E1457" s="243" t="s">
        <v>1</v>
      </c>
      <c r="F1457" s="244" t="s">
        <v>1692</v>
      </c>
      <c r="G1457" s="241"/>
      <c r="H1457" s="245">
        <v>40.670000000000002</v>
      </c>
      <c r="I1457" s="246"/>
      <c r="J1457" s="241"/>
      <c r="K1457" s="241"/>
      <c r="L1457" s="247"/>
      <c r="M1457" s="248"/>
      <c r="N1457" s="249"/>
      <c r="O1457" s="249"/>
      <c r="P1457" s="249"/>
      <c r="Q1457" s="249"/>
      <c r="R1457" s="249"/>
      <c r="S1457" s="249"/>
      <c r="T1457" s="250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1" t="s">
        <v>201</v>
      </c>
      <c r="AU1457" s="251" t="s">
        <v>85</v>
      </c>
      <c r="AV1457" s="13" t="s">
        <v>85</v>
      </c>
      <c r="AW1457" s="13" t="s">
        <v>32</v>
      </c>
      <c r="AX1457" s="13" t="s">
        <v>75</v>
      </c>
      <c r="AY1457" s="251" t="s">
        <v>192</v>
      </c>
    </row>
    <row r="1458" s="14" customFormat="1">
      <c r="A1458" s="14"/>
      <c r="B1458" s="252"/>
      <c r="C1458" s="253"/>
      <c r="D1458" s="242" t="s">
        <v>201</v>
      </c>
      <c r="E1458" s="254" t="s">
        <v>1</v>
      </c>
      <c r="F1458" s="255" t="s">
        <v>204</v>
      </c>
      <c r="G1458" s="253"/>
      <c r="H1458" s="256">
        <v>50.354999999999997</v>
      </c>
      <c r="I1458" s="257"/>
      <c r="J1458" s="253"/>
      <c r="K1458" s="253"/>
      <c r="L1458" s="258"/>
      <c r="M1458" s="259"/>
      <c r="N1458" s="260"/>
      <c r="O1458" s="260"/>
      <c r="P1458" s="260"/>
      <c r="Q1458" s="260"/>
      <c r="R1458" s="260"/>
      <c r="S1458" s="260"/>
      <c r="T1458" s="261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2" t="s">
        <v>201</v>
      </c>
      <c r="AU1458" s="262" t="s">
        <v>85</v>
      </c>
      <c r="AV1458" s="14" t="s">
        <v>199</v>
      </c>
      <c r="AW1458" s="14" t="s">
        <v>32</v>
      </c>
      <c r="AX1458" s="14" t="s">
        <v>83</v>
      </c>
      <c r="AY1458" s="262" t="s">
        <v>192</v>
      </c>
    </row>
    <row r="1459" s="2" customFormat="1" ht="24.15" customHeight="1">
      <c r="A1459" s="39"/>
      <c r="B1459" s="40"/>
      <c r="C1459" s="227" t="s">
        <v>1693</v>
      </c>
      <c r="D1459" s="227" t="s">
        <v>194</v>
      </c>
      <c r="E1459" s="228" t="s">
        <v>1694</v>
      </c>
      <c r="F1459" s="229" t="s">
        <v>1695</v>
      </c>
      <c r="G1459" s="230" t="s">
        <v>247</v>
      </c>
      <c r="H1459" s="231">
        <v>1.044</v>
      </c>
      <c r="I1459" s="232"/>
      <c r="J1459" s="233">
        <f>ROUND(I1459*H1459,2)</f>
        <v>0</v>
      </c>
      <c r="K1459" s="229" t="s">
        <v>198</v>
      </c>
      <c r="L1459" s="45"/>
      <c r="M1459" s="234" t="s">
        <v>1</v>
      </c>
      <c r="N1459" s="235" t="s">
        <v>40</v>
      </c>
      <c r="O1459" s="92"/>
      <c r="P1459" s="236">
        <f>O1459*H1459</f>
        <v>0</v>
      </c>
      <c r="Q1459" s="236">
        <v>0</v>
      </c>
      <c r="R1459" s="236">
        <f>Q1459*H1459</f>
        <v>0</v>
      </c>
      <c r="S1459" s="236">
        <v>0</v>
      </c>
      <c r="T1459" s="237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238" t="s">
        <v>297</v>
      </c>
      <c r="AT1459" s="238" t="s">
        <v>194</v>
      </c>
      <c r="AU1459" s="238" t="s">
        <v>85</v>
      </c>
      <c r="AY1459" s="18" t="s">
        <v>192</v>
      </c>
      <c r="BE1459" s="239">
        <f>IF(N1459="základní",J1459,0)</f>
        <v>0</v>
      </c>
      <c r="BF1459" s="239">
        <f>IF(N1459="snížená",J1459,0)</f>
        <v>0</v>
      </c>
      <c r="BG1459" s="239">
        <f>IF(N1459="zákl. přenesená",J1459,0)</f>
        <v>0</v>
      </c>
      <c r="BH1459" s="239">
        <f>IF(N1459="sníž. přenesená",J1459,0)</f>
        <v>0</v>
      </c>
      <c r="BI1459" s="239">
        <f>IF(N1459="nulová",J1459,0)</f>
        <v>0</v>
      </c>
      <c r="BJ1459" s="18" t="s">
        <v>83</v>
      </c>
      <c r="BK1459" s="239">
        <f>ROUND(I1459*H1459,2)</f>
        <v>0</v>
      </c>
      <c r="BL1459" s="18" t="s">
        <v>297</v>
      </c>
      <c r="BM1459" s="238" t="s">
        <v>1696</v>
      </c>
    </row>
    <row r="1460" s="12" customFormat="1" ht="22.8" customHeight="1">
      <c r="A1460" s="12"/>
      <c r="B1460" s="211"/>
      <c r="C1460" s="212"/>
      <c r="D1460" s="213" t="s">
        <v>74</v>
      </c>
      <c r="E1460" s="225" t="s">
        <v>1697</v>
      </c>
      <c r="F1460" s="225" t="s">
        <v>1698</v>
      </c>
      <c r="G1460" s="212"/>
      <c r="H1460" s="212"/>
      <c r="I1460" s="215"/>
      <c r="J1460" s="226">
        <f>BK1460</f>
        <v>0</v>
      </c>
      <c r="K1460" s="212"/>
      <c r="L1460" s="217"/>
      <c r="M1460" s="218"/>
      <c r="N1460" s="219"/>
      <c r="O1460" s="219"/>
      <c r="P1460" s="220">
        <f>SUM(P1461:P1524)</f>
        <v>0</v>
      </c>
      <c r="Q1460" s="219"/>
      <c r="R1460" s="220">
        <f>SUM(R1461:R1524)</f>
        <v>4.5835501999999995</v>
      </c>
      <c r="S1460" s="219"/>
      <c r="T1460" s="221">
        <f>SUM(T1461:T1524)</f>
        <v>0</v>
      </c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R1460" s="222" t="s">
        <v>85</v>
      </c>
      <c r="AT1460" s="223" t="s">
        <v>74</v>
      </c>
      <c r="AU1460" s="223" t="s">
        <v>83</v>
      </c>
      <c r="AY1460" s="222" t="s">
        <v>192</v>
      </c>
      <c r="BK1460" s="224">
        <f>SUM(BK1461:BK1524)</f>
        <v>0</v>
      </c>
    </row>
    <row r="1461" s="2" customFormat="1" ht="24.15" customHeight="1">
      <c r="A1461" s="39"/>
      <c r="B1461" s="40"/>
      <c r="C1461" s="227" t="s">
        <v>1699</v>
      </c>
      <c r="D1461" s="227" t="s">
        <v>194</v>
      </c>
      <c r="E1461" s="228" t="s">
        <v>1700</v>
      </c>
      <c r="F1461" s="229" t="s">
        <v>1701</v>
      </c>
      <c r="G1461" s="230" t="s">
        <v>197</v>
      </c>
      <c r="H1461" s="231">
        <v>146.72</v>
      </c>
      <c r="I1461" s="232"/>
      <c r="J1461" s="233">
        <f>ROUND(I1461*H1461,2)</f>
        <v>0</v>
      </c>
      <c r="K1461" s="229" t="s">
        <v>198</v>
      </c>
      <c r="L1461" s="45"/>
      <c r="M1461" s="234" t="s">
        <v>1</v>
      </c>
      <c r="N1461" s="235" t="s">
        <v>40</v>
      </c>
      <c r="O1461" s="92"/>
      <c r="P1461" s="236">
        <f>O1461*H1461</f>
        <v>0</v>
      </c>
      <c r="Q1461" s="236">
        <v>0.012200000000000001</v>
      </c>
      <c r="R1461" s="236">
        <f>Q1461*H1461</f>
        <v>1.789984</v>
      </c>
      <c r="S1461" s="236">
        <v>0</v>
      </c>
      <c r="T1461" s="237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38" t="s">
        <v>297</v>
      </c>
      <c r="AT1461" s="238" t="s">
        <v>194</v>
      </c>
      <c r="AU1461" s="238" t="s">
        <v>85</v>
      </c>
      <c r="AY1461" s="18" t="s">
        <v>192</v>
      </c>
      <c r="BE1461" s="239">
        <f>IF(N1461="základní",J1461,0)</f>
        <v>0</v>
      </c>
      <c r="BF1461" s="239">
        <f>IF(N1461="snížená",J1461,0)</f>
        <v>0</v>
      </c>
      <c r="BG1461" s="239">
        <f>IF(N1461="zákl. přenesená",J1461,0)</f>
        <v>0</v>
      </c>
      <c r="BH1461" s="239">
        <f>IF(N1461="sníž. přenesená",J1461,0)</f>
        <v>0</v>
      </c>
      <c r="BI1461" s="239">
        <f>IF(N1461="nulová",J1461,0)</f>
        <v>0</v>
      </c>
      <c r="BJ1461" s="18" t="s">
        <v>83</v>
      </c>
      <c r="BK1461" s="239">
        <f>ROUND(I1461*H1461,2)</f>
        <v>0</v>
      </c>
      <c r="BL1461" s="18" t="s">
        <v>297</v>
      </c>
      <c r="BM1461" s="238" t="s">
        <v>1702</v>
      </c>
    </row>
    <row r="1462" s="16" customFormat="1">
      <c r="A1462" s="16"/>
      <c r="B1462" s="274"/>
      <c r="C1462" s="275"/>
      <c r="D1462" s="242" t="s">
        <v>201</v>
      </c>
      <c r="E1462" s="276" t="s">
        <v>1</v>
      </c>
      <c r="F1462" s="277" t="s">
        <v>1703</v>
      </c>
      <c r="G1462" s="275"/>
      <c r="H1462" s="276" t="s">
        <v>1</v>
      </c>
      <c r="I1462" s="278"/>
      <c r="J1462" s="275"/>
      <c r="K1462" s="275"/>
      <c r="L1462" s="279"/>
      <c r="M1462" s="280"/>
      <c r="N1462" s="281"/>
      <c r="O1462" s="281"/>
      <c r="P1462" s="281"/>
      <c r="Q1462" s="281"/>
      <c r="R1462" s="281"/>
      <c r="S1462" s="281"/>
      <c r="T1462" s="282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83" t="s">
        <v>201</v>
      </c>
      <c r="AU1462" s="283" t="s">
        <v>85</v>
      </c>
      <c r="AV1462" s="16" t="s">
        <v>83</v>
      </c>
      <c r="AW1462" s="16" t="s">
        <v>32</v>
      </c>
      <c r="AX1462" s="16" t="s">
        <v>75</v>
      </c>
      <c r="AY1462" s="283" t="s">
        <v>192</v>
      </c>
    </row>
    <row r="1463" s="13" customFormat="1">
      <c r="A1463" s="13"/>
      <c r="B1463" s="240"/>
      <c r="C1463" s="241"/>
      <c r="D1463" s="242" t="s">
        <v>201</v>
      </c>
      <c r="E1463" s="243" t="s">
        <v>1</v>
      </c>
      <c r="F1463" s="244" t="s">
        <v>1051</v>
      </c>
      <c r="G1463" s="241"/>
      <c r="H1463" s="245">
        <v>146.72</v>
      </c>
      <c r="I1463" s="246"/>
      <c r="J1463" s="241"/>
      <c r="K1463" s="241"/>
      <c r="L1463" s="247"/>
      <c r="M1463" s="248"/>
      <c r="N1463" s="249"/>
      <c r="O1463" s="249"/>
      <c r="P1463" s="249"/>
      <c r="Q1463" s="249"/>
      <c r="R1463" s="249"/>
      <c r="S1463" s="249"/>
      <c r="T1463" s="250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1" t="s">
        <v>201</v>
      </c>
      <c r="AU1463" s="251" t="s">
        <v>85</v>
      </c>
      <c r="AV1463" s="13" t="s">
        <v>85</v>
      </c>
      <c r="AW1463" s="13" t="s">
        <v>32</v>
      </c>
      <c r="AX1463" s="13" t="s">
        <v>75</v>
      </c>
      <c r="AY1463" s="251" t="s">
        <v>192</v>
      </c>
    </row>
    <row r="1464" s="14" customFormat="1">
      <c r="A1464" s="14"/>
      <c r="B1464" s="252"/>
      <c r="C1464" s="253"/>
      <c r="D1464" s="242" t="s">
        <v>201</v>
      </c>
      <c r="E1464" s="254" t="s">
        <v>1</v>
      </c>
      <c r="F1464" s="255" t="s">
        <v>204</v>
      </c>
      <c r="G1464" s="253"/>
      <c r="H1464" s="256">
        <v>146.72</v>
      </c>
      <c r="I1464" s="257"/>
      <c r="J1464" s="253"/>
      <c r="K1464" s="253"/>
      <c r="L1464" s="258"/>
      <c r="M1464" s="259"/>
      <c r="N1464" s="260"/>
      <c r="O1464" s="260"/>
      <c r="P1464" s="260"/>
      <c r="Q1464" s="260"/>
      <c r="R1464" s="260"/>
      <c r="S1464" s="260"/>
      <c r="T1464" s="261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2" t="s">
        <v>201</v>
      </c>
      <c r="AU1464" s="262" t="s">
        <v>85</v>
      </c>
      <c r="AV1464" s="14" t="s">
        <v>199</v>
      </c>
      <c r="AW1464" s="14" t="s">
        <v>32</v>
      </c>
      <c r="AX1464" s="14" t="s">
        <v>83</v>
      </c>
      <c r="AY1464" s="262" t="s">
        <v>192</v>
      </c>
    </row>
    <row r="1465" s="2" customFormat="1" ht="24.15" customHeight="1">
      <c r="A1465" s="39"/>
      <c r="B1465" s="40"/>
      <c r="C1465" s="227" t="s">
        <v>1704</v>
      </c>
      <c r="D1465" s="227" t="s">
        <v>194</v>
      </c>
      <c r="E1465" s="228" t="s">
        <v>1705</v>
      </c>
      <c r="F1465" s="229" t="s">
        <v>1706</v>
      </c>
      <c r="G1465" s="230" t="s">
        <v>197</v>
      </c>
      <c r="H1465" s="231">
        <v>6.5199999999999996</v>
      </c>
      <c r="I1465" s="232"/>
      <c r="J1465" s="233">
        <f>ROUND(I1465*H1465,2)</f>
        <v>0</v>
      </c>
      <c r="K1465" s="229" t="s">
        <v>198</v>
      </c>
      <c r="L1465" s="45"/>
      <c r="M1465" s="234" t="s">
        <v>1</v>
      </c>
      <c r="N1465" s="235" t="s">
        <v>40</v>
      </c>
      <c r="O1465" s="92"/>
      <c r="P1465" s="236">
        <f>O1465*H1465</f>
        <v>0</v>
      </c>
      <c r="Q1465" s="236">
        <v>0.020029999999999999</v>
      </c>
      <c r="R1465" s="236">
        <f>Q1465*H1465</f>
        <v>0.13059559999999998</v>
      </c>
      <c r="S1465" s="236">
        <v>0</v>
      </c>
      <c r="T1465" s="237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38" t="s">
        <v>297</v>
      </c>
      <c r="AT1465" s="238" t="s">
        <v>194</v>
      </c>
      <c r="AU1465" s="238" t="s">
        <v>85</v>
      </c>
      <c r="AY1465" s="18" t="s">
        <v>192</v>
      </c>
      <c r="BE1465" s="239">
        <f>IF(N1465="základní",J1465,0)</f>
        <v>0</v>
      </c>
      <c r="BF1465" s="239">
        <f>IF(N1465="snížená",J1465,0)</f>
        <v>0</v>
      </c>
      <c r="BG1465" s="239">
        <f>IF(N1465="zákl. přenesená",J1465,0)</f>
        <v>0</v>
      </c>
      <c r="BH1465" s="239">
        <f>IF(N1465="sníž. přenesená",J1465,0)</f>
        <v>0</v>
      </c>
      <c r="BI1465" s="239">
        <f>IF(N1465="nulová",J1465,0)</f>
        <v>0</v>
      </c>
      <c r="BJ1465" s="18" t="s">
        <v>83</v>
      </c>
      <c r="BK1465" s="239">
        <f>ROUND(I1465*H1465,2)</f>
        <v>0</v>
      </c>
      <c r="BL1465" s="18" t="s">
        <v>297</v>
      </c>
      <c r="BM1465" s="238" t="s">
        <v>1707</v>
      </c>
    </row>
    <row r="1466" s="13" customFormat="1">
      <c r="A1466" s="13"/>
      <c r="B1466" s="240"/>
      <c r="C1466" s="241"/>
      <c r="D1466" s="242" t="s">
        <v>201</v>
      </c>
      <c r="E1466" s="243" t="s">
        <v>1</v>
      </c>
      <c r="F1466" s="244" t="s">
        <v>1708</v>
      </c>
      <c r="G1466" s="241"/>
      <c r="H1466" s="245">
        <v>6.5199999999999996</v>
      </c>
      <c r="I1466" s="246"/>
      <c r="J1466" s="241"/>
      <c r="K1466" s="241"/>
      <c r="L1466" s="247"/>
      <c r="M1466" s="248"/>
      <c r="N1466" s="249"/>
      <c r="O1466" s="249"/>
      <c r="P1466" s="249"/>
      <c r="Q1466" s="249"/>
      <c r="R1466" s="249"/>
      <c r="S1466" s="249"/>
      <c r="T1466" s="250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1" t="s">
        <v>201</v>
      </c>
      <c r="AU1466" s="251" t="s">
        <v>85</v>
      </c>
      <c r="AV1466" s="13" t="s">
        <v>85</v>
      </c>
      <c r="AW1466" s="13" t="s">
        <v>32</v>
      </c>
      <c r="AX1466" s="13" t="s">
        <v>83</v>
      </c>
      <c r="AY1466" s="251" t="s">
        <v>192</v>
      </c>
    </row>
    <row r="1467" s="2" customFormat="1" ht="16.5" customHeight="1">
      <c r="A1467" s="39"/>
      <c r="B1467" s="40"/>
      <c r="C1467" s="227" t="s">
        <v>1709</v>
      </c>
      <c r="D1467" s="227" t="s">
        <v>194</v>
      </c>
      <c r="E1467" s="228" t="s">
        <v>1710</v>
      </c>
      <c r="F1467" s="229" t="s">
        <v>1711</v>
      </c>
      <c r="G1467" s="230" t="s">
        <v>197</v>
      </c>
      <c r="H1467" s="231">
        <v>153.24000000000001</v>
      </c>
      <c r="I1467" s="232"/>
      <c r="J1467" s="233">
        <f>ROUND(I1467*H1467,2)</f>
        <v>0</v>
      </c>
      <c r="K1467" s="229" t="s">
        <v>198</v>
      </c>
      <c r="L1467" s="45"/>
      <c r="M1467" s="234" t="s">
        <v>1</v>
      </c>
      <c r="N1467" s="235" t="s">
        <v>40</v>
      </c>
      <c r="O1467" s="92"/>
      <c r="P1467" s="236">
        <f>O1467*H1467</f>
        <v>0</v>
      </c>
      <c r="Q1467" s="236">
        <v>0</v>
      </c>
      <c r="R1467" s="236">
        <f>Q1467*H1467</f>
        <v>0</v>
      </c>
      <c r="S1467" s="236">
        <v>0</v>
      </c>
      <c r="T1467" s="237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8" t="s">
        <v>297</v>
      </c>
      <c r="AT1467" s="238" t="s">
        <v>194</v>
      </c>
      <c r="AU1467" s="238" t="s">
        <v>85</v>
      </c>
      <c r="AY1467" s="18" t="s">
        <v>192</v>
      </c>
      <c r="BE1467" s="239">
        <f>IF(N1467="základní",J1467,0)</f>
        <v>0</v>
      </c>
      <c r="BF1467" s="239">
        <f>IF(N1467="snížená",J1467,0)</f>
        <v>0</v>
      </c>
      <c r="BG1467" s="239">
        <f>IF(N1467="zákl. přenesená",J1467,0)</f>
        <v>0</v>
      </c>
      <c r="BH1467" s="239">
        <f>IF(N1467="sníž. přenesená",J1467,0)</f>
        <v>0</v>
      </c>
      <c r="BI1467" s="239">
        <f>IF(N1467="nulová",J1467,0)</f>
        <v>0</v>
      </c>
      <c r="BJ1467" s="18" t="s">
        <v>83</v>
      </c>
      <c r="BK1467" s="239">
        <f>ROUND(I1467*H1467,2)</f>
        <v>0</v>
      </c>
      <c r="BL1467" s="18" t="s">
        <v>297</v>
      </c>
      <c r="BM1467" s="238" t="s">
        <v>1712</v>
      </c>
    </row>
    <row r="1468" s="16" customFormat="1">
      <c r="A1468" s="16"/>
      <c r="B1468" s="274"/>
      <c r="C1468" s="275"/>
      <c r="D1468" s="242" t="s">
        <v>201</v>
      </c>
      <c r="E1468" s="276" t="s">
        <v>1</v>
      </c>
      <c r="F1468" s="277" t="s">
        <v>1703</v>
      </c>
      <c r="G1468" s="275"/>
      <c r="H1468" s="276" t="s">
        <v>1</v>
      </c>
      <c r="I1468" s="278"/>
      <c r="J1468" s="275"/>
      <c r="K1468" s="275"/>
      <c r="L1468" s="279"/>
      <c r="M1468" s="280"/>
      <c r="N1468" s="281"/>
      <c r="O1468" s="281"/>
      <c r="P1468" s="281"/>
      <c r="Q1468" s="281"/>
      <c r="R1468" s="281"/>
      <c r="S1468" s="281"/>
      <c r="T1468" s="282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T1468" s="283" t="s">
        <v>201</v>
      </c>
      <c r="AU1468" s="283" t="s">
        <v>85</v>
      </c>
      <c r="AV1468" s="16" t="s">
        <v>83</v>
      </c>
      <c r="AW1468" s="16" t="s">
        <v>32</v>
      </c>
      <c r="AX1468" s="16" t="s">
        <v>75</v>
      </c>
      <c r="AY1468" s="283" t="s">
        <v>192</v>
      </c>
    </row>
    <row r="1469" s="13" customFormat="1">
      <c r="A1469" s="13"/>
      <c r="B1469" s="240"/>
      <c r="C1469" s="241"/>
      <c r="D1469" s="242" t="s">
        <v>201</v>
      </c>
      <c r="E1469" s="243" t="s">
        <v>1</v>
      </c>
      <c r="F1469" s="244" t="s">
        <v>1051</v>
      </c>
      <c r="G1469" s="241"/>
      <c r="H1469" s="245">
        <v>146.72</v>
      </c>
      <c r="I1469" s="246"/>
      <c r="J1469" s="241"/>
      <c r="K1469" s="241"/>
      <c r="L1469" s="247"/>
      <c r="M1469" s="248"/>
      <c r="N1469" s="249"/>
      <c r="O1469" s="249"/>
      <c r="P1469" s="249"/>
      <c r="Q1469" s="249"/>
      <c r="R1469" s="249"/>
      <c r="S1469" s="249"/>
      <c r="T1469" s="25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1" t="s">
        <v>201</v>
      </c>
      <c r="AU1469" s="251" t="s">
        <v>85</v>
      </c>
      <c r="AV1469" s="13" t="s">
        <v>85</v>
      </c>
      <c r="AW1469" s="13" t="s">
        <v>32</v>
      </c>
      <c r="AX1469" s="13" t="s">
        <v>75</v>
      </c>
      <c r="AY1469" s="251" t="s">
        <v>192</v>
      </c>
    </row>
    <row r="1470" s="13" customFormat="1">
      <c r="A1470" s="13"/>
      <c r="B1470" s="240"/>
      <c r="C1470" s="241"/>
      <c r="D1470" s="242" t="s">
        <v>201</v>
      </c>
      <c r="E1470" s="243" t="s">
        <v>1</v>
      </c>
      <c r="F1470" s="244" t="s">
        <v>1708</v>
      </c>
      <c r="G1470" s="241"/>
      <c r="H1470" s="245">
        <v>6.5199999999999996</v>
      </c>
      <c r="I1470" s="246"/>
      <c r="J1470" s="241"/>
      <c r="K1470" s="241"/>
      <c r="L1470" s="247"/>
      <c r="M1470" s="248"/>
      <c r="N1470" s="249"/>
      <c r="O1470" s="249"/>
      <c r="P1470" s="249"/>
      <c r="Q1470" s="249"/>
      <c r="R1470" s="249"/>
      <c r="S1470" s="249"/>
      <c r="T1470" s="250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1" t="s">
        <v>201</v>
      </c>
      <c r="AU1470" s="251" t="s">
        <v>85</v>
      </c>
      <c r="AV1470" s="13" t="s">
        <v>85</v>
      </c>
      <c r="AW1470" s="13" t="s">
        <v>32</v>
      </c>
      <c r="AX1470" s="13" t="s">
        <v>75</v>
      </c>
      <c r="AY1470" s="251" t="s">
        <v>192</v>
      </c>
    </row>
    <row r="1471" s="14" customFormat="1">
      <c r="A1471" s="14"/>
      <c r="B1471" s="252"/>
      <c r="C1471" s="253"/>
      <c r="D1471" s="242" t="s">
        <v>201</v>
      </c>
      <c r="E1471" s="254" t="s">
        <v>1</v>
      </c>
      <c r="F1471" s="255" t="s">
        <v>204</v>
      </c>
      <c r="G1471" s="253"/>
      <c r="H1471" s="256">
        <v>153.24000000000001</v>
      </c>
      <c r="I1471" s="257"/>
      <c r="J1471" s="253"/>
      <c r="K1471" s="253"/>
      <c r="L1471" s="258"/>
      <c r="M1471" s="259"/>
      <c r="N1471" s="260"/>
      <c r="O1471" s="260"/>
      <c r="P1471" s="260"/>
      <c r="Q1471" s="260"/>
      <c r="R1471" s="260"/>
      <c r="S1471" s="260"/>
      <c r="T1471" s="261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2" t="s">
        <v>201</v>
      </c>
      <c r="AU1471" s="262" t="s">
        <v>85</v>
      </c>
      <c r="AV1471" s="14" t="s">
        <v>199</v>
      </c>
      <c r="AW1471" s="14" t="s">
        <v>32</v>
      </c>
      <c r="AX1471" s="14" t="s">
        <v>83</v>
      </c>
      <c r="AY1471" s="262" t="s">
        <v>192</v>
      </c>
    </row>
    <row r="1472" s="2" customFormat="1" ht="24.15" customHeight="1">
      <c r="A1472" s="39"/>
      <c r="B1472" s="40"/>
      <c r="C1472" s="284" t="s">
        <v>1713</v>
      </c>
      <c r="D1472" s="284" t="s">
        <v>311</v>
      </c>
      <c r="E1472" s="285" t="s">
        <v>1714</v>
      </c>
      <c r="F1472" s="286" t="s">
        <v>1715</v>
      </c>
      <c r="G1472" s="287" t="s">
        <v>197</v>
      </c>
      <c r="H1472" s="288">
        <v>172.16499999999999</v>
      </c>
      <c r="I1472" s="289"/>
      <c r="J1472" s="290">
        <f>ROUND(I1472*H1472,2)</f>
        <v>0</v>
      </c>
      <c r="K1472" s="286" t="s">
        <v>198</v>
      </c>
      <c r="L1472" s="291"/>
      <c r="M1472" s="292" t="s">
        <v>1</v>
      </c>
      <c r="N1472" s="293" t="s">
        <v>40</v>
      </c>
      <c r="O1472" s="92"/>
      <c r="P1472" s="236">
        <f>O1472*H1472</f>
        <v>0</v>
      </c>
      <c r="Q1472" s="236">
        <v>0.00013999999999999999</v>
      </c>
      <c r="R1472" s="236">
        <f>Q1472*H1472</f>
        <v>0.024103099999999995</v>
      </c>
      <c r="S1472" s="236">
        <v>0</v>
      </c>
      <c r="T1472" s="237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38" t="s">
        <v>394</v>
      </c>
      <c r="AT1472" s="238" t="s">
        <v>311</v>
      </c>
      <c r="AU1472" s="238" t="s">
        <v>85</v>
      </c>
      <c r="AY1472" s="18" t="s">
        <v>192</v>
      </c>
      <c r="BE1472" s="239">
        <f>IF(N1472="základní",J1472,0)</f>
        <v>0</v>
      </c>
      <c r="BF1472" s="239">
        <f>IF(N1472="snížená",J1472,0)</f>
        <v>0</v>
      </c>
      <c r="BG1472" s="239">
        <f>IF(N1472="zákl. přenesená",J1472,0)</f>
        <v>0</v>
      </c>
      <c r="BH1472" s="239">
        <f>IF(N1472="sníž. přenesená",J1472,0)</f>
        <v>0</v>
      </c>
      <c r="BI1472" s="239">
        <f>IF(N1472="nulová",J1472,0)</f>
        <v>0</v>
      </c>
      <c r="BJ1472" s="18" t="s">
        <v>83</v>
      </c>
      <c r="BK1472" s="239">
        <f>ROUND(I1472*H1472,2)</f>
        <v>0</v>
      </c>
      <c r="BL1472" s="18" t="s">
        <v>297</v>
      </c>
      <c r="BM1472" s="238" t="s">
        <v>1716</v>
      </c>
    </row>
    <row r="1473" s="13" customFormat="1">
      <c r="A1473" s="13"/>
      <c r="B1473" s="240"/>
      <c r="C1473" s="241"/>
      <c r="D1473" s="242" t="s">
        <v>201</v>
      </c>
      <c r="E1473" s="243" t="s">
        <v>1</v>
      </c>
      <c r="F1473" s="244" t="s">
        <v>1717</v>
      </c>
      <c r="G1473" s="241"/>
      <c r="H1473" s="245">
        <v>172.16499999999999</v>
      </c>
      <c r="I1473" s="246"/>
      <c r="J1473" s="241"/>
      <c r="K1473" s="241"/>
      <c r="L1473" s="247"/>
      <c r="M1473" s="248"/>
      <c r="N1473" s="249"/>
      <c r="O1473" s="249"/>
      <c r="P1473" s="249"/>
      <c r="Q1473" s="249"/>
      <c r="R1473" s="249"/>
      <c r="S1473" s="249"/>
      <c r="T1473" s="250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1" t="s">
        <v>201</v>
      </c>
      <c r="AU1473" s="251" t="s">
        <v>85</v>
      </c>
      <c r="AV1473" s="13" t="s">
        <v>85</v>
      </c>
      <c r="AW1473" s="13" t="s">
        <v>32</v>
      </c>
      <c r="AX1473" s="13" t="s">
        <v>83</v>
      </c>
      <c r="AY1473" s="251" t="s">
        <v>192</v>
      </c>
    </row>
    <row r="1474" s="2" customFormat="1" ht="33" customHeight="1">
      <c r="A1474" s="39"/>
      <c r="B1474" s="40"/>
      <c r="C1474" s="227" t="s">
        <v>1718</v>
      </c>
      <c r="D1474" s="227" t="s">
        <v>194</v>
      </c>
      <c r="E1474" s="228" t="s">
        <v>1719</v>
      </c>
      <c r="F1474" s="229" t="s">
        <v>1720</v>
      </c>
      <c r="G1474" s="230" t="s">
        <v>197</v>
      </c>
      <c r="H1474" s="231">
        <v>197.50999999999999</v>
      </c>
      <c r="I1474" s="232"/>
      <c r="J1474" s="233">
        <f>ROUND(I1474*H1474,2)</f>
        <v>0</v>
      </c>
      <c r="K1474" s="229" t="s">
        <v>198</v>
      </c>
      <c r="L1474" s="45"/>
      <c r="M1474" s="234" t="s">
        <v>1</v>
      </c>
      <c r="N1474" s="235" t="s">
        <v>40</v>
      </c>
      <c r="O1474" s="92"/>
      <c r="P1474" s="236">
        <f>O1474*H1474</f>
        <v>0</v>
      </c>
      <c r="Q1474" s="236">
        <v>0.00125</v>
      </c>
      <c r="R1474" s="236">
        <f>Q1474*H1474</f>
        <v>0.24688749999999998</v>
      </c>
      <c r="S1474" s="236">
        <v>0</v>
      </c>
      <c r="T1474" s="237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38" t="s">
        <v>297</v>
      </c>
      <c r="AT1474" s="238" t="s">
        <v>194</v>
      </c>
      <c r="AU1474" s="238" t="s">
        <v>85</v>
      </c>
      <c r="AY1474" s="18" t="s">
        <v>192</v>
      </c>
      <c r="BE1474" s="239">
        <f>IF(N1474="základní",J1474,0)</f>
        <v>0</v>
      </c>
      <c r="BF1474" s="239">
        <f>IF(N1474="snížená",J1474,0)</f>
        <v>0</v>
      </c>
      <c r="BG1474" s="239">
        <f>IF(N1474="zákl. přenesená",J1474,0)</f>
        <v>0</v>
      </c>
      <c r="BH1474" s="239">
        <f>IF(N1474="sníž. přenesená",J1474,0)</f>
        <v>0</v>
      </c>
      <c r="BI1474" s="239">
        <f>IF(N1474="nulová",J1474,0)</f>
        <v>0</v>
      </c>
      <c r="BJ1474" s="18" t="s">
        <v>83</v>
      </c>
      <c r="BK1474" s="239">
        <f>ROUND(I1474*H1474,2)</f>
        <v>0</v>
      </c>
      <c r="BL1474" s="18" t="s">
        <v>297</v>
      </c>
      <c r="BM1474" s="238" t="s">
        <v>1721</v>
      </c>
    </row>
    <row r="1475" s="16" customFormat="1">
      <c r="A1475" s="16"/>
      <c r="B1475" s="274"/>
      <c r="C1475" s="275"/>
      <c r="D1475" s="242" t="s">
        <v>201</v>
      </c>
      <c r="E1475" s="276" t="s">
        <v>1</v>
      </c>
      <c r="F1475" s="277" t="s">
        <v>1722</v>
      </c>
      <c r="G1475" s="275"/>
      <c r="H1475" s="276" t="s">
        <v>1</v>
      </c>
      <c r="I1475" s="278"/>
      <c r="J1475" s="275"/>
      <c r="K1475" s="275"/>
      <c r="L1475" s="279"/>
      <c r="M1475" s="280"/>
      <c r="N1475" s="281"/>
      <c r="O1475" s="281"/>
      <c r="P1475" s="281"/>
      <c r="Q1475" s="281"/>
      <c r="R1475" s="281"/>
      <c r="S1475" s="281"/>
      <c r="T1475" s="282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T1475" s="283" t="s">
        <v>201</v>
      </c>
      <c r="AU1475" s="283" t="s">
        <v>85</v>
      </c>
      <c r="AV1475" s="16" t="s">
        <v>83</v>
      </c>
      <c r="AW1475" s="16" t="s">
        <v>32</v>
      </c>
      <c r="AX1475" s="16" t="s">
        <v>75</v>
      </c>
      <c r="AY1475" s="283" t="s">
        <v>192</v>
      </c>
    </row>
    <row r="1476" s="13" customFormat="1">
      <c r="A1476" s="13"/>
      <c r="B1476" s="240"/>
      <c r="C1476" s="241"/>
      <c r="D1476" s="242" t="s">
        <v>201</v>
      </c>
      <c r="E1476" s="243" t="s">
        <v>1</v>
      </c>
      <c r="F1476" s="244" t="s">
        <v>1723</v>
      </c>
      <c r="G1476" s="241"/>
      <c r="H1476" s="245">
        <v>7.5</v>
      </c>
      <c r="I1476" s="246"/>
      <c r="J1476" s="241"/>
      <c r="K1476" s="241"/>
      <c r="L1476" s="247"/>
      <c r="M1476" s="248"/>
      <c r="N1476" s="249"/>
      <c r="O1476" s="249"/>
      <c r="P1476" s="249"/>
      <c r="Q1476" s="249"/>
      <c r="R1476" s="249"/>
      <c r="S1476" s="249"/>
      <c r="T1476" s="25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1" t="s">
        <v>201</v>
      </c>
      <c r="AU1476" s="251" t="s">
        <v>85</v>
      </c>
      <c r="AV1476" s="13" t="s">
        <v>85</v>
      </c>
      <c r="AW1476" s="13" t="s">
        <v>32</v>
      </c>
      <c r="AX1476" s="13" t="s">
        <v>75</v>
      </c>
      <c r="AY1476" s="251" t="s">
        <v>192</v>
      </c>
    </row>
    <row r="1477" s="13" customFormat="1">
      <c r="A1477" s="13"/>
      <c r="B1477" s="240"/>
      <c r="C1477" s="241"/>
      <c r="D1477" s="242" t="s">
        <v>201</v>
      </c>
      <c r="E1477" s="243" t="s">
        <v>1</v>
      </c>
      <c r="F1477" s="244" t="s">
        <v>1054</v>
      </c>
      <c r="G1477" s="241"/>
      <c r="H1477" s="245">
        <v>20.09</v>
      </c>
      <c r="I1477" s="246"/>
      <c r="J1477" s="241"/>
      <c r="K1477" s="241"/>
      <c r="L1477" s="247"/>
      <c r="M1477" s="248"/>
      <c r="N1477" s="249"/>
      <c r="O1477" s="249"/>
      <c r="P1477" s="249"/>
      <c r="Q1477" s="249"/>
      <c r="R1477" s="249"/>
      <c r="S1477" s="249"/>
      <c r="T1477" s="250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1" t="s">
        <v>201</v>
      </c>
      <c r="AU1477" s="251" t="s">
        <v>85</v>
      </c>
      <c r="AV1477" s="13" t="s">
        <v>85</v>
      </c>
      <c r="AW1477" s="13" t="s">
        <v>32</v>
      </c>
      <c r="AX1477" s="13" t="s">
        <v>75</v>
      </c>
      <c r="AY1477" s="251" t="s">
        <v>192</v>
      </c>
    </row>
    <row r="1478" s="13" customFormat="1">
      <c r="A1478" s="13"/>
      <c r="B1478" s="240"/>
      <c r="C1478" s="241"/>
      <c r="D1478" s="242" t="s">
        <v>201</v>
      </c>
      <c r="E1478" s="243" t="s">
        <v>1</v>
      </c>
      <c r="F1478" s="244" t="s">
        <v>1053</v>
      </c>
      <c r="G1478" s="241"/>
      <c r="H1478" s="245">
        <v>5.9500000000000002</v>
      </c>
      <c r="I1478" s="246"/>
      <c r="J1478" s="241"/>
      <c r="K1478" s="241"/>
      <c r="L1478" s="247"/>
      <c r="M1478" s="248"/>
      <c r="N1478" s="249"/>
      <c r="O1478" s="249"/>
      <c r="P1478" s="249"/>
      <c r="Q1478" s="249"/>
      <c r="R1478" s="249"/>
      <c r="S1478" s="249"/>
      <c r="T1478" s="250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1" t="s">
        <v>201</v>
      </c>
      <c r="AU1478" s="251" t="s">
        <v>85</v>
      </c>
      <c r="AV1478" s="13" t="s">
        <v>85</v>
      </c>
      <c r="AW1478" s="13" t="s">
        <v>32</v>
      </c>
      <c r="AX1478" s="13" t="s">
        <v>75</v>
      </c>
      <c r="AY1478" s="251" t="s">
        <v>192</v>
      </c>
    </row>
    <row r="1479" s="13" customFormat="1">
      <c r="A1479" s="13"/>
      <c r="B1479" s="240"/>
      <c r="C1479" s="241"/>
      <c r="D1479" s="242" t="s">
        <v>201</v>
      </c>
      <c r="E1479" s="243" t="s">
        <v>1</v>
      </c>
      <c r="F1479" s="244" t="s">
        <v>1724</v>
      </c>
      <c r="G1479" s="241"/>
      <c r="H1479" s="245">
        <v>5.0999999999999996</v>
      </c>
      <c r="I1479" s="246"/>
      <c r="J1479" s="241"/>
      <c r="K1479" s="241"/>
      <c r="L1479" s="247"/>
      <c r="M1479" s="248"/>
      <c r="N1479" s="249"/>
      <c r="O1479" s="249"/>
      <c r="P1479" s="249"/>
      <c r="Q1479" s="249"/>
      <c r="R1479" s="249"/>
      <c r="S1479" s="249"/>
      <c r="T1479" s="250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1" t="s">
        <v>201</v>
      </c>
      <c r="AU1479" s="251" t="s">
        <v>85</v>
      </c>
      <c r="AV1479" s="13" t="s">
        <v>85</v>
      </c>
      <c r="AW1479" s="13" t="s">
        <v>32</v>
      </c>
      <c r="AX1479" s="13" t="s">
        <v>75</v>
      </c>
      <c r="AY1479" s="251" t="s">
        <v>192</v>
      </c>
    </row>
    <row r="1480" s="13" customFormat="1">
      <c r="A1480" s="13"/>
      <c r="B1480" s="240"/>
      <c r="C1480" s="241"/>
      <c r="D1480" s="242" t="s">
        <v>201</v>
      </c>
      <c r="E1480" s="243" t="s">
        <v>1</v>
      </c>
      <c r="F1480" s="244" t="s">
        <v>1725</v>
      </c>
      <c r="G1480" s="241"/>
      <c r="H1480" s="245">
        <v>3.8300000000000001</v>
      </c>
      <c r="I1480" s="246"/>
      <c r="J1480" s="241"/>
      <c r="K1480" s="241"/>
      <c r="L1480" s="247"/>
      <c r="M1480" s="248"/>
      <c r="N1480" s="249"/>
      <c r="O1480" s="249"/>
      <c r="P1480" s="249"/>
      <c r="Q1480" s="249"/>
      <c r="R1480" s="249"/>
      <c r="S1480" s="249"/>
      <c r="T1480" s="250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1" t="s">
        <v>201</v>
      </c>
      <c r="AU1480" s="251" t="s">
        <v>85</v>
      </c>
      <c r="AV1480" s="13" t="s">
        <v>85</v>
      </c>
      <c r="AW1480" s="13" t="s">
        <v>32</v>
      </c>
      <c r="AX1480" s="13" t="s">
        <v>75</v>
      </c>
      <c r="AY1480" s="251" t="s">
        <v>192</v>
      </c>
    </row>
    <row r="1481" s="13" customFormat="1">
      <c r="A1481" s="13"/>
      <c r="B1481" s="240"/>
      <c r="C1481" s="241"/>
      <c r="D1481" s="242" t="s">
        <v>201</v>
      </c>
      <c r="E1481" s="243" t="s">
        <v>1</v>
      </c>
      <c r="F1481" s="244" t="s">
        <v>1726</v>
      </c>
      <c r="G1481" s="241"/>
      <c r="H1481" s="245">
        <v>3.7799999999999998</v>
      </c>
      <c r="I1481" s="246"/>
      <c r="J1481" s="241"/>
      <c r="K1481" s="241"/>
      <c r="L1481" s="247"/>
      <c r="M1481" s="248"/>
      <c r="N1481" s="249"/>
      <c r="O1481" s="249"/>
      <c r="P1481" s="249"/>
      <c r="Q1481" s="249"/>
      <c r="R1481" s="249"/>
      <c r="S1481" s="249"/>
      <c r="T1481" s="25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1" t="s">
        <v>201</v>
      </c>
      <c r="AU1481" s="251" t="s">
        <v>85</v>
      </c>
      <c r="AV1481" s="13" t="s">
        <v>85</v>
      </c>
      <c r="AW1481" s="13" t="s">
        <v>32</v>
      </c>
      <c r="AX1481" s="13" t="s">
        <v>75</v>
      </c>
      <c r="AY1481" s="251" t="s">
        <v>192</v>
      </c>
    </row>
    <row r="1482" s="13" customFormat="1">
      <c r="A1482" s="13"/>
      <c r="B1482" s="240"/>
      <c r="C1482" s="241"/>
      <c r="D1482" s="242" t="s">
        <v>201</v>
      </c>
      <c r="E1482" s="243" t="s">
        <v>1</v>
      </c>
      <c r="F1482" s="244" t="s">
        <v>1727</v>
      </c>
      <c r="G1482" s="241"/>
      <c r="H1482" s="245">
        <v>15.84</v>
      </c>
      <c r="I1482" s="246"/>
      <c r="J1482" s="241"/>
      <c r="K1482" s="241"/>
      <c r="L1482" s="247"/>
      <c r="M1482" s="248"/>
      <c r="N1482" s="249"/>
      <c r="O1482" s="249"/>
      <c r="P1482" s="249"/>
      <c r="Q1482" s="249"/>
      <c r="R1482" s="249"/>
      <c r="S1482" s="249"/>
      <c r="T1482" s="250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1" t="s">
        <v>201</v>
      </c>
      <c r="AU1482" s="251" t="s">
        <v>85</v>
      </c>
      <c r="AV1482" s="13" t="s">
        <v>85</v>
      </c>
      <c r="AW1482" s="13" t="s">
        <v>32</v>
      </c>
      <c r="AX1482" s="13" t="s">
        <v>75</v>
      </c>
      <c r="AY1482" s="251" t="s">
        <v>192</v>
      </c>
    </row>
    <row r="1483" s="13" customFormat="1">
      <c r="A1483" s="13"/>
      <c r="B1483" s="240"/>
      <c r="C1483" s="241"/>
      <c r="D1483" s="242" t="s">
        <v>201</v>
      </c>
      <c r="E1483" s="243" t="s">
        <v>1</v>
      </c>
      <c r="F1483" s="244" t="s">
        <v>1728</v>
      </c>
      <c r="G1483" s="241"/>
      <c r="H1483" s="245">
        <v>15.449999999999999</v>
      </c>
      <c r="I1483" s="246"/>
      <c r="J1483" s="241"/>
      <c r="K1483" s="241"/>
      <c r="L1483" s="247"/>
      <c r="M1483" s="248"/>
      <c r="N1483" s="249"/>
      <c r="O1483" s="249"/>
      <c r="P1483" s="249"/>
      <c r="Q1483" s="249"/>
      <c r="R1483" s="249"/>
      <c r="S1483" s="249"/>
      <c r="T1483" s="25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1" t="s">
        <v>201</v>
      </c>
      <c r="AU1483" s="251" t="s">
        <v>85</v>
      </c>
      <c r="AV1483" s="13" t="s">
        <v>85</v>
      </c>
      <c r="AW1483" s="13" t="s">
        <v>32</v>
      </c>
      <c r="AX1483" s="13" t="s">
        <v>75</v>
      </c>
      <c r="AY1483" s="251" t="s">
        <v>192</v>
      </c>
    </row>
    <row r="1484" s="13" customFormat="1">
      <c r="A1484" s="13"/>
      <c r="B1484" s="240"/>
      <c r="C1484" s="241"/>
      <c r="D1484" s="242" t="s">
        <v>201</v>
      </c>
      <c r="E1484" s="243" t="s">
        <v>1</v>
      </c>
      <c r="F1484" s="244" t="s">
        <v>1729</v>
      </c>
      <c r="G1484" s="241"/>
      <c r="H1484" s="245">
        <v>4.8300000000000001</v>
      </c>
      <c r="I1484" s="246"/>
      <c r="J1484" s="241"/>
      <c r="K1484" s="241"/>
      <c r="L1484" s="247"/>
      <c r="M1484" s="248"/>
      <c r="N1484" s="249"/>
      <c r="O1484" s="249"/>
      <c r="P1484" s="249"/>
      <c r="Q1484" s="249"/>
      <c r="R1484" s="249"/>
      <c r="S1484" s="249"/>
      <c r="T1484" s="250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1" t="s">
        <v>201</v>
      </c>
      <c r="AU1484" s="251" t="s">
        <v>85</v>
      </c>
      <c r="AV1484" s="13" t="s">
        <v>85</v>
      </c>
      <c r="AW1484" s="13" t="s">
        <v>32</v>
      </c>
      <c r="AX1484" s="13" t="s">
        <v>75</v>
      </c>
      <c r="AY1484" s="251" t="s">
        <v>192</v>
      </c>
    </row>
    <row r="1485" s="13" customFormat="1">
      <c r="A1485" s="13"/>
      <c r="B1485" s="240"/>
      <c r="C1485" s="241"/>
      <c r="D1485" s="242" t="s">
        <v>201</v>
      </c>
      <c r="E1485" s="243" t="s">
        <v>1</v>
      </c>
      <c r="F1485" s="244" t="s">
        <v>1730</v>
      </c>
      <c r="G1485" s="241"/>
      <c r="H1485" s="245">
        <v>12.140000000000001</v>
      </c>
      <c r="I1485" s="246"/>
      <c r="J1485" s="241"/>
      <c r="K1485" s="241"/>
      <c r="L1485" s="247"/>
      <c r="M1485" s="248"/>
      <c r="N1485" s="249"/>
      <c r="O1485" s="249"/>
      <c r="P1485" s="249"/>
      <c r="Q1485" s="249"/>
      <c r="R1485" s="249"/>
      <c r="S1485" s="249"/>
      <c r="T1485" s="250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1" t="s">
        <v>201</v>
      </c>
      <c r="AU1485" s="251" t="s">
        <v>85</v>
      </c>
      <c r="AV1485" s="13" t="s">
        <v>85</v>
      </c>
      <c r="AW1485" s="13" t="s">
        <v>32</v>
      </c>
      <c r="AX1485" s="13" t="s">
        <v>75</v>
      </c>
      <c r="AY1485" s="251" t="s">
        <v>192</v>
      </c>
    </row>
    <row r="1486" s="13" customFormat="1">
      <c r="A1486" s="13"/>
      <c r="B1486" s="240"/>
      <c r="C1486" s="241"/>
      <c r="D1486" s="242" t="s">
        <v>201</v>
      </c>
      <c r="E1486" s="243" t="s">
        <v>1</v>
      </c>
      <c r="F1486" s="244" t="s">
        <v>1731</v>
      </c>
      <c r="G1486" s="241"/>
      <c r="H1486" s="245">
        <v>7.1699999999999999</v>
      </c>
      <c r="I1486" s="246"/>
      <c r="J1486" s="241"/>
      <c r="K1486" s="241"/>
      <c r="L1486" s="247"/>
      <c r="M1486" s="248"/>
      <c r="N1486" s="249"/>
      <c r="O1486" s="249"/>
      <c r="P1486" s="249"/>
      <c r="Q1486" s="249"/>
      <c r="R1486" s="249"/>
      <c r="S1486" s="249"/>
      <c r="T1486" s="25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1" t="s">
        <v>201</v>
      </c>
      <c r="AU1486" s="251" t="s">
        <v>85</v>
      </c>
      <c r="AV1486" s="13" t="s">
        <v>85</v>
      </c>
      <c r="AW1486" s="13" t="s">
        <v>32</v>
      </c>
      <c r="AX1486" s="13" t="s">
        <v>75</v>
      </c>
      <c r="AY1486" s="251" t="s">
        <v>192</v>
      </c>
    </row>
    <row r="1487" s="13" customFormat="1">
      <c r="A1487" s="13"/>
      <c r="B1487" s="240"/>
      <c r="C1487" s="241"/>
      <c r="D1487" s="242" t="s">
        <v>201</v>
      </c>
      <c r="E1487" s="243" t="s">
        <v>1</v>
      </c>
      <c r="F1487" s="244" t="s">
        <v>1732</v>
      </c>
      <c r="G1487" s="241"/>
      <c r="H1487" s="245">
        <v>5.8300000000000001</v>
      </c>
      <c r="I1487" s="246"/>
      <c r="J1487" s="241"/>
      <c r="K1487" s="241"/>
      <c r="L1487" s="247"/>
      <c r="M1487" s="248"/>
      <c r="N1487" s="249"/>
      <c r="O1487" s="249"/>
      <c r="P1487" s="249"/>
      <c r="Q1487" s="249"/>
      <c r="R1487" s="249"/>
      <c r="S1487" s="249"/>
      <c r="T1487" s="250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1" t="s">
        <v>201</v>
      </c>
      <c r="AU1487" s="251" t="s">
        <v>85</v>
      </c>
      <c r="AV1487" s="13" t="s">
        <v>85</v>
      </c>
      <c r="AW1487" s="13" t="s">
        <v>32</v>
      </c>
      <c r="AX1487" s="13" t="s">
        <v>75</v>
      </c>
      <c r="AY1487" s="251" t="s">
        <v>192</v>
      </c>
    </row>
    <row r="1488" s="15" customFormat="1">
      <c r="A1488" s="15"/>
      <c r="B1488" s="263"/>
      <c r="C1488" s="264"/>
      <c r="D1488" s="242" t="s">
        <v>201</v>
      </c>
      <c r="E1488" s="265" t="s">
        <v>1</v>
      </c>
      <c r="F1488" s="266" t="s">
        <v>211</v>
      </c>
      <c r="G1488" s="264"/>
      <c r="H1488" s="267">
        <v>107.51000000000001</v>
      </c>
      <c r="I1488" s="268"/>
      <c r="J1488" s="264"/>
      <c r="K1488" s="264"/>
      <c r="L1488" s="269"/>
      <c r="M1488" s="270"/>
      <c r="N1488" s="271"/>
      <c r="O1488" s="271"/>
      <c r="P1488" s="271"/>
      <c r="Q1488" s="271"/>
      <c r="R1488" s="271"/>
      <c r="S1488" s="271"/>
      <c r="T1488" s="272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3" t="s">
        <v>201</v>
      </c>
      <c r="AU1488" s="273" t="s">
        <v>85</v>
      </c>
      <c r="AV1488" s="15" t="s">
        <v>212</v>
      </c>
      <c r="AW1488" s="15" t="s">
        <v>32</v>
      </c>
      <c r="AX1488" s="15" t="s">
        <v>75</v>
      </c>
      <c r="AY1488" s="273" t="s">
        <v>192</v>
      </c>
    </row>
    <row r="1489" s="16" customFormat="1">
      <c r="A1489" s="16"/>
      <c r="B1489" s="274"/>
      <c r="C1489" s="275"/>
      <c r="D1489" s="242" t="s">
        <v>201</v>
      </c>
      <c r="E1489" s="276" t="s">
        <v>1</v>
      </c>
      <c r="F1489" s="277" t="s">
        <v>1733</v>
      </c>
      <c r="G1489" s="275"/>
      <c r="H1489" s="276" t="s">
        <v>1</v>
      </c>
      <c r="I1489" s="278"/>
      <c r="J1489" s="275"/>
      <c r="K1489" s="275"/>
      <c r="L1489" s="279"/>
      <c r="M1489" s="280"/>
      <c r="N1489" s="281"/>
      <c r="O1489" s="281"/>
      <c r="P1489" s="281"/>
      <c r="Q1489" s="281"/>
      <c r="R1489" s="281"/>
      <c r="S1489" s="281"/>
      <c r="T1489" s="282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T1489" s="283" t="s">
        <v>201</v>
      </c>
      <c r="AU1489" s="283" t="s">
        <v>85</v>
      </c>
      <c r="AV1489" s="16" t="s">
        <v>83</v>
      </c>
      <c r="AW1489" s="16" t="s">
        <v>32</v>
      </c>
      <c r="AX1489" s="16" t="s">
        <v>75</v>
      </c>
      <c r="AY1489" s="283" t="s">
        <v>192</v>
      </c>
    </row>
    <row r="1490" s="13" customFormat="1">
      <c r="A1490" s="13"/>
      <c r="B1490" s="240"/>
      <c r="C1490" s="241"/>
      <c r="D1490" s="242" t="s">
        <v>201</v>
      </c>
      <c r="E1490" s="243" t="s">
        <v>1</v>
      </c>
      <c r="F1490" s="244" t="s">
        <v>1734</v>
      </c>
      <c r="G1490" s="241"/>
      <c r="H1490" s="245">
        <v>90</v>
      </c>
      <c r="I1490" s="246"/>
      <c r="J1490" s="241"/>
      <c r="K1490" s="241"/>
      <c r="L1490" s="247"/>
      <c r="M1490" s="248"/>
      <c r="N1490" s="249"/>
      <c r="O1490" s="249"/>
      <c r="P1490" s="249"/>
      <c r="Q1490" s="249"/>
      <c r="R1490" s="249"/>
      <c r="S1490" s="249"/>
      <c r="T1490" s="25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1" t="s">
        <v>201</v>
      </c>
      <c r="AU1490" s="251" t="s">
        <v>85</v>
      </c>
      <c r="AV1490" s="13" t="s">
        <v>85</v>
      </c>
      <c r="AW1490" s="13" t="s">
        <v>32</v>
      </c>
      <c r="AX1490" s="13" t="s">
        <v>75</v>
      </c>
      <c r="AY1490" s="251" t="s">
        <v>192</v>
      </c>
    </row>
    <row r="1491" s="15" customFormat="1">
      <c r="A1491" s="15"/>
      <c r="B1491" s="263"/>
      <c r="C1491" s="264"/>
      <c r="D1491" s="242" t="s">
        <v>201</v>
      </c>
      <c r="E1491" s="265" t="s">
        <v>1</v>
      </c>
      <c r="F1491" s="266" t="s">
        <v>211</v>
      </c>
      <c r="G1491" s="264"/>
      <c r="H1491" s="267">
        <v>90</v>
      </c>
      <c r="I1491" s="268"/>
      <c r="J1491" s="264"/>
      <c r="K1491" s="264"/>
      <c r="L1491" s="269"/>
      <c r="M1491" s="270"/>
      <c r="N1491" s="271"/>
      <c r="O1491" s="271"/>
      <c r="P1491" s="271"/>
      <c r="Q1491" s="271"/>
      <c r="R1491" s="271"/>
      <c r="S1491" s="271"/>
      <c r="T1491" s="272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73" t="s">
        <v>201</v>
      </c>
      <c r="AU1491" s="273" t="s">
        <v>85</v>
      </c>
      <c r="AV1491" s="15" t="s">
        <v>212</v>
      </c>
      <c r="AW1491" s="15" t="s">
        <v>32</v>
      </c>
      <c r="AX1491" s="15" t="s">
        <v>75</v>
      </c>
      <c r="AY1491" s="273" t="s">
        <v>192</v>
      </c>
    </row>
    <row r="1492" s="14" customFormat="1">
      <c r="A1492" s="14"/>
      <c r="B1492" s="252"/>
      <c r="C1492" s="253"/>
      <c r="D1492" s="242" t="s">
        <v>201</v>
      </c>
      <c r="E1492" s="254" t="s">
        <v>1</v>
      </c>
      <c r="F1492" s="255" t="s">
        <v>204</v>
      </c>
      <c r="G1492" s="253"/>
      <c r="H1492" s="256">
        <v>197.50999999999999</v>
      </c>
      <c r="I1492" s="257"/>
      <c r="J1492" s="253"/>
      <c r="K1492" s="253"/>
      <c r="L1492" s="258"/>
      <c r="M1492" s="259"/>
      <c r="N1492" s="260"/>
      <c r="O1492" s="260"/>
      <c r="P1492" s="260"/>
      <c r="Q1492" s="260"/>
      <c r="R1492" s="260"/>
      <c r="S1492" s="260"/>
      <c r="T1492" s="261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2" t="s">
        <v>201</v>
      </c>
      <c r="AU1492" s="262" t="s">
        <v>85</v>
      </c>
      <c r="AV1492" s="14" t="s">
        <v>199</v>
      </c>
      <c r="AW1492" s="14" t="s">
        <v>32</v>
      </c>
      <c r="AX1492" s="14" t="s">
        <v>83</v>
      </c>
      <c r="AY1492" s="262" t="s">
        <v>192</v>
      </c>
    </row>
    <row r="1493" s="2" customFormat="1" ht="24.15" customHeight="1">
      <c r="A1493" s="39"/>
      <c r="B1493" s="40"/>
      <c r="C1493" s="284" t="s">
        <v>1735</v>
      </c>
      <c r="D1493" s="284" t="s">
        <v>311</v>
      </c>
      <c r="E1493" s="285" t="s">
        <v>1736</v>
      </c>
      <c r="F1493" s="286" t="s">
        <v>1737</v>
      </c>
      <c r="G1493" s="287" t="s">
        <v>197</v>
      </c>
      <c r="H1493" s="288">
        <v>112.886</v>
      </c>
      <c r="I1493" s="289"/>
      <c r="J1493" s="290">
        <f>ROUND(I1493*H1493,2)</f>
        <v>0</v>
      </c>
      <c r="K1493" s="286" t="s">
        <v>198</v>
      </c>
      <c r="L1493" s="291"/>
      <c r="M1493" s="292" t="s">
        <v>1</v>
      </c>
      <c r="N1493" s="293" t="s">
        <v>40</v>
      </c>
      <c r="O1493" s="92"/>
      <c r="P1493" s="236">
        <f>O1493*H1493</f>
        <v>0</v>
      </c>
      <c r="Q1493" s="236">
        <v>0.0080000000000000002</v>
      </c>
      <c r="R1493" s="236">
        <f>Q1493*H1493</f>
        <v>0.903088</v>
      </c>
      <c r="S1493" s="236">
        <v>0</v>
      </c>
      <c r="T1493" s="237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38" t="s">
        <v>394</v>
      </c>
      <c r="AT1493" s="238" t="s">
        <v>311</v>
      </c>
      <c r="AU1493" s="238" t="s">
        <v>85</v>
      </c>
      <c r="AY1493" s="18" t="s">
        <v>192</v>
      </c>
      <c r="BE1493" s="239">
        <f>IF(N1493="základní",J1493,0)</f>
        <v>0</v>
      </c>
      <c r="BF1493" s="239">
        <f>IF(N1493="snížená",J1493,0)</f>
        <v>0</v>
      </c>
      <c r="BG1493" s="239">
        <f>IF(N1493="zákl. přenesená",J1493,0)</f>
        <v>0</v>
      </c>
      <c r="BH1493" s="239">
        <f>IF(N1493="sníž. přenesená",J1493,0)</f>
        <v>0</v>
      </c>
      <c r="BI1493" s="239">
        <f>IF(N1493="nulová",J1493,0)</f>
        <v>0</v>
      </c>
      <c r="BJ1493" s="18" t="s">
        <v>83</v>
      </c>
      <c r="BK1493" s="239">
        <f>ROUND(I1493*H1493,2)</f>
        <v>0</v>
      </c>
      <c r="BL1493" s="18" t="s">
        <v>297</v>
      </c>
      <c r="BM1493" s="238" t="s">
        <v>1738</v>
      </c>
    </row>
    <row r="1494" s="13" customFormat="1">
      <c r="A1494" s="13"/>
      <c r="B1494" s="240"/>
      <c r="C1494" s="241"/>
      <c r="D1494" s="242" t="s">
        <v>201</v>
      </c>
      <c r="E1494" s="243" t="s">
        <v>1</v>
      </c>
      <c r="F1494" s="244" t="s">
        <v>1723</v>
      </c>
      <c r="G1494" s="241"/>
      <c r="H1494" s="245">
        <v>7.5</v>
      </c>
      <c r="I1494" s="246"/>
      <c r="J1494" s="241"/>
      <c r="K1494" s="241"/>
      <c r="L1494" s="247"/>
      <c r="M1494" s="248"/>
      <c r="N1494" s="249"/>
      <c r="O1494" s="249"/>
      <c r="P1494" s="249"/>
      <c r="Q1494" s="249"/>
      <c r="R1494" s="249"/>
      <c r="S1494" s="249"/>
      <c r="T1494" s="250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1" t="s">
        <v>201</v>
      </c>
      <c r="AU1494" s="251" t="s">
        <v>85</v>
      </c>
      <c r="AV1494" s="13" t="s">
        <v>85</v>
      </c>
      <c r="AW1494" s="13" t="s">
        <v>32</v>
      </c>
      <c r="AX1494" s="13" t="s">
        <v>75</v>
      </c>
      <c r="AY1494" s="251" t="s">
        <v>192</v>
      </c>
    </row>
    <row r="1495" s="13" customFormat="1">
      <c r="A1495" s="13"/>
      <c r="B1495" s="240"/>
      <c r="C1495" s="241"/>
      <c r="D1495" s="242" t="s">
        <v>201</v>
      </c>
      <c r="E1495" s="243" t="s">
        <v>1</v>
      </c>
      <c r="F1495" s="244" t="s">
        <v>1054</v>
      </c>
      <c r="G1495" s="241"/>
      <c r="H1495" s="245">
        <v>20.09</v>
      </c>
      <c r="I1495" s="246"/>
      <c r="J1495" s="241"/>
      <c r="K1495" s="241"/>
      <c r="L1495" s="247"/>
      <c r="M1495" s="248"/>
      <c r="N1495" s="249"/>
      <c r="O1495" s="249"/>
      <c r="P1495" s="249"/>
      <c r="Q1495" s="249"/>
      <c r="R1495" s="249"/>
      <c r="S1495" s="249"/>
      <c r="T1495" s="250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1" t="s">
        <v>201</v>
      </c>
      <c r="AU1495" s="251" t="s">
        <v>85</v>
      </c>
      <c r="AV1495" s="13" t="s">
        <v>85</v>
      </c>
      <c r="AW1495" s="13" t="s">
        <v>32</v>
      </c>
      <c r="AX1495" s="13" t="s">
        <v>75</v>
      </c>
      <c r="AY1495" s="251" t="s">
        <v>192</v>
      </c>
    </row>
    <row r="1496" s="13" customFormat="1">
      <c r="A1496" s="13"/>
      <c r="B1496" s="240"/>
      <c r="C1496" s="241"/>
      <c r="D1496" s="242" t="s">
        <v>201</v>
      </c>
      <c r="E1496" s="243" t="s">
        <v>1</v>
      </c>
      <c r="F1496" s="244" t="s">
        <v>1053</v>
      </c>
      <c r="G1496" s="241"/>
      <c r="H1496" s="245">
        <v>5.9500000000000002</v>
      </c>
      <c r="I1496" s="246"/>
      <c r="J1496" s="241"/>
      <c r="K1496" s="241"/>
      <c r="L1496" s="247"/>
      <c r="M1496" s="248"/>
      <c r="N1496" s="249"/>
      <c r="O1496" s="249"/>
      <c r="P1496" s="249"/>
      <c r="Q1496" s="249"/>
      <c r="R1496" s="249"/>
      <c r="S1496" s="249"/>
      <c r="T1496" s="250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1" t="s">
        <v>201</v>
      </c>
      <c r="AU1496" s="251" t="s">
        <v>85</v>
      </c>
      <c r="AV1496" s="13" t="s">
        <v>85</v>
      </c>
      <c r="AW1496" s="13" t="s">
        <v>32</v>
      </c>
      <c r="AX1496" s="13" t="s">
        <v>75</v>
      </c>
      <c r="AY1496" s="251" t="s">
        <v>192</v>
      </c>
    </row>
    <row r="1497" s="13" customFormat="1">
      <c r="A1497" s="13"/>
      <c r="B1497" s="240"/>
      <c r="C1497" s="241"/>
      <c r="D1497" s="242" t="s">
        <v>201</v>
      </c>
      <c r="E1497" s="243" t="s">
        <v>1</v>
      </c>
      <c r="F1497" s="244" t="s">
        <v>1724</v>
      </c>
      <c r="G1497" s="241"/>
      <c r="H1497" s="245">
        <v>5.0999999999999996</v>
      </c>
      <c r="I1497" s="246"/>
      <c r="J1497" s="241"/>
      <c r="K1497" s="241"/>
      <c r="L1497" s="247"/>
      <c r="M1497" s="248"/>
      <c r="N1497" s="249"/>
      <c r="O1497" s="249"/>
      <c r="P1497" s="249"/>
      <c r="Q1497" s="249"/>
      <c r="R1497" s="249"/>
      <c r="S1497" s="249"/>
      <c r="T1497" s="250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1" t="s">
        <v>201</v>
      </c>
      <c r="AU1497" s="251" t="s">
        <v>85</v>
      </c>
      <c r="AV1497" s="13" t="s">
        <v>85</v>
      </c>
      <c r="AW1497" s="13" t="s">
        <v>32</v>
      </c>
      <c r="AX1497" s="13" t="s">
        <v>75</v>
      </c>
      <c r="AY1497" s="251" t="s">
        <v>192</v>
      </c>
    </row>
    <row r="1498" s="13" customFormat="1">
      <c r="A1498" s="13"/>
      <c r="B1498" s="240"/>
      <c r="C1498" s="241"/>
      <c r="D1498" s="242" t="s">
        <v>201</v>
      </c>
      <c r="E1498" s="243" t="s">
        <v>1</v>
      </c>
      <c r="F1498" s="244" t="s">
        <v>1725</v>
      </c>
      <c r="G1498" s="241"/>
      <c r="H1498" s="245">
        <v>3.8300000000000001</v>
      </c>
      <c r="I1498" s="246"/>
      <c r="J1498" s="241"/>
      <c r="K1498" s="241"/>
      <c r="L1498" s="247"/>
      <c r="M1498" s="248"/>
      <c r="N1498" s="249"/>
      <c r="O1498" s="249"/>
      <c r="P1498" s="249"/>
      <c r="Q1498" s="249"/>
      <c r="R1498" s="249"/>
      <c r="S1498" s="249"/>
      <c r="T1498" s="25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1" t="s">
        <v>201</v>
      </c>
      <c r="AU1498" s="251" t="s">
        <v>85</v>
      </c>
      <c r="AV1498" s="13" t="s">
        <v>85</v>
      </c>
      <c r="AW1498" s="13" t="s">
        <v>32</v>
      </c>
      <c r="AX1498" s="13" t="s">
        <v>75</v>
      </c>
      <c r="AY1498" s="251" t="s">
        <v>192</v>
      </c>
    </row>
    <row r="1499" s="13" customFormat="1">
      <c r="A1499" s="13"/>
      <c r="B1499" s="240"/>
      <c r="C1499" s="241"/>
      <c r="D1499" s="242" t="s">
        <v>201</v>
      </c>
      <c r="E1499" s="243" t="s">
        <v>1</v>
      </c>
      <c r="F1499" s="244" t="s">
        <v>1726</v>
      </c>
      <c r="G1499" s="241"/>
      <c r="H1499" s="245">
        <v>3.7799999999999998</v>
      </c>
      <c r="I1499" s="246"/>
      <c r="J1499" s="241"/>
      <c r="K1499" s="241"/>
      <c r="L1499" s="247"/>
      <c r="M1499" s="248"/>
      <c r="N1499" s="249"/>
      <c r="O1499" s="249"/>
      <c r="P1499" s="249"/>
      <c r="Q1499" s="249"/>
      <c r="R1499" s="249"/>
      <c r="S1499" s="249"/>
      <c r="T1499" s="250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1" t="s">
        <v>201</v>
      </c>
      <c r="AU1499" s="251" t="s">
        <v>85</v>
      </c>
      <c r="AV1499" s="13" t="s">
        <v>85</v>
      </c>
      <c r="AW1499" s="13" t="s">
        <v>32</v>
      </c>
      <c r="AX1499" s="13" t="s">
        <v>75</v>
      </c>
      <c r="AY1499" s="251" t="s">
        <v>192</v>
      </c>
    </row>
    <row r="1500" s="13" customFormat="1">
      <c r="A1500" s="13"/>
      <c r="B1500" s="240"/>
      <c r="C1500" s="241"/>
      <c r="D1500" s="242" t="s">
        <v>201</v>
      </c>
      <c r="E1500" s="243" t="s">
        <v>1</v>
      </c>
      <c r="F1500" s="244" t="s">
        <v>1727</v>
      </c>
      <c r="G1500" s="241"/>
      <c r="H1500" s="245">
        <v>15.84</v>
      </c>
      <c r="I1500" s="246"/>
      <c r="J1500" s="241"/>
      <c r="K1500" s="241"/>
      <c r="L1500" s="247"/>
      <c r="M1500" s="248"/>
      <c r="N1500" s="249"/>
      <c r="O1500" s="249"/>
      <c r="P1500" s="249"/>
      <c r="Q1500" s="249"/>
      <c r="R1500" s="249"/>
      <c r="S1500" s="249"/>
      <c r="T1500" s="250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1" t="s">
        <v>201</v>
      </c>
      <c r="AU1500" s="251" t="s">
        <v>85</v>
      </c>
      <c r="AV1500" s="13" t="s">
        <v>85</v>
      </c>
      <c r="AW1500" s="13" t="s">
        <v>32</v>
      </c>
      <c r="AX1500" s="13" t="s">
        <v>75</v>
      </c>
      <c r="AY1500" s="251" t="s">
        <v>192</v>
      </c>
    </row>
    <row r="1501" s="13" customFormat="1">
      <c r="A1501" s="13"/>
      <c r="B1501" s="240"/>
      <c r="C1501" s="241"/>
      <c r="D1501" s="242" t="s">
        <v>201</v>
      </c>
      <c r="E1501" s="243" t="s">
        <v>1</v>
      </c>
      <c r="F1501" s="244" t="s">
        <v>1728</v>
      </c>
      <c r="G1501" s="241"/>
      <c r="H1501" s="245">
        <v>15.449999999999999</v>
      </c>
      <c r="I1501" s="246"/>
      <c r="J1501" s="241"/>
      <c r="K1501" s="241"/>
      <c r="L1501" s="247"/>
      <c r="M1501" s="248"/>
      <c r="N1501" s="249"/>
      <c r="O1501" s="249"/>
      <c r="P1501" s="249"/>
      <c r="Q1501" s="249"/>
      <c r="R1501" s="249"/>
      <c r="S1501" s="249"/>
      <c r="T1501" s="250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1" t="s">
        <v>201</v>
      </c>
      <c r="AU1501" s="251" t="s">
        <v>85</v>
      </c>
      <c r="AV1501" s="13" t="s">
        <v>85</v>
      </c>
      <c r="AW1501" s="13" t="s">
        <v>32</v>
      </c>
      <c r="AX1501" s="13" t="s">
        <v>75</v>
      </c>
      <c r="AY1501" s="251" t="s">
        <v>192</v>
      </c>
    </row>
    <row r="1502" s="13" customFormat="1">
      <c r="A1502" s="13"/>
      <c r="B1502" s="240"/>
      <c r="C1502" s="241"/>
      <c r="D1502" s="242" t="s">
        <v>201</v>
      </c>
      <c r="E1502" s="243" t="s">
        <v>1</v>
      </c>
      <c r="F1502" s="244" t="s">
        <v>1729</v>
      </c>
      <c r="G1502" s="241"/>
      <c r="H1502" s="245">
        <v>4.8300000000000001</v>
      </c>
      <c r="I1502" s="246"/>
      <c r="J1502" s="241"/>
      <c r="K1502" s="241"/>
      <c r="L1502" s="247"/>
      <c r="M1502" s="248"/>
      <c r="N1502" s="249"/>
      <c r="O1502" s="249"/>
      <c r="P1502" s="249"/>
      <c r="Q1502" s="249"/>
      <c r="R1502" s="249"/>
      <c r="S1502" s="249"/>
      <c r="T1502" s="250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1" t="s">
        <v>201</v>
      </c>
      <c r="AU1502" s="251" t="s">
        <v>85</v>
      </c>
      <c r="AV1502" s="13" t="s">
        <v>85</v>
      </c>
      <c r="AW1502" s="13" t="s">
        <v>32</v>
      </c>
      <c r="AX1502" s="13" t="s">
        <v>75</v>
      </c>
      <c r="AY1502" s="251" t="s">
        <v>192</v>
      </c>
    </row>
    <row r="1503" s="13" customFormat="1">
      <c r="A1503" s="13"/>
      <c r="B1503" s="240"/>
      <c r="C1503" s="241"/>
      <c r="D1503" s="242" t="s">
        <v>201</v>
      </c>
      <c r="E1503" s="243" t="s">
        <v>1</v>
      </c>
      <c r="F1503" s="244" t="s">
        <v>1730</v>
      </c>
      <c r="G1503" s="241"/>
      <c r="H1503" s="245">
        <v>12.140000000000001</v>
      </c>
      <c r="I1503" s="246"/>
      <c r="J1503" s="241"/>
      <c r="K1503" s="241"/>
      <c r="L1503" s="247"/>
      <c r="M1503" s="248"/>
      <c r="N1503" s="249"/>
      <c r="O1503" s="249"/>
      <c r="P1503" s="249"/>
      <c r="Q1503" s="249"/>
      <c r="R1503" s="249"/>
      <c r="S1503" s="249"/>
      <c r="T1503" s="25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1" t="s">
        <v>201</v>
      </c>
      <c r="AU1503" s="251" t="s">
        <v>85</v>
      </c>
      <c r="AV1503" s="13" t="s">
        <v>85</v>
      </c>
      <c r="AW1503" s="13" t="s">
        <v>32</v>
      </c>
      <c r="AX1503" s="13" t="s">
        <v>75</v>
      </c>
      <c r="AY1503" s="251" t="s">
        <v>192</v>
      </c>
    </row>
    <row r="1504" s="13" customFormat="1">
      <c r="A1504" s="13"/>
      <c r="B1504" s="240"/>
      <c r="C1504" s="241"/>
      <c r="D1504" s="242" t="s">
        <v>201</v>
      </c>
      <c r="E1504" s="243" t="s">
        <v>1</v>
      </c>
      <c r="F1504" s="244" t="s">
        <v>1731</v>
      </c>
      <c r="G1504" s="241"/>
      <c r="H1504" s="245">
        <v>7.1699999999999999</v>
      </c>
      <c r="I1504" s="246"/>
      <c r="J1504" s="241"/>
      <c r="K1504" s="241"/>
      <c r="L1504" s="247"/>
      <c r="M1504" s="248"/>
      <c r="N1504" s="249"/>
      <c r="O1504" s="249"/>
      <c r="P1504" s="249"/>
      <c r="Q1504" s="249"/>
      <c r="R1504" s="249"/>
      <c r="S1504" s="249"/>
      <c r="T1504" s="250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1" t="s">
        <v>201</v>
      </c>
      <c r="AU1504" s="251" t="s">
        <v>85</v>
      </c>
      <c r="AV1504" s="13" t="s">
        <v>85</v>
      </c>
      <c r="AW1504" s="13" t="s">
        <v>32</v>
      </c>
      <c r="AX1504" s="13" t="s">
        <v>75</v>
      </c>
      <c r="AY1504" s="251" t="s">
        <v>192</v>
      </c>
    </row>
    <row r="1505" s="13" customFormat="1">
      <c r="A1505" s="13"/>
      <c r="B1505" s="240"/>
      <c r="C1505" s="241"/>
      <c r="D1505" s="242" t="s">
        <v>201</v>
      </c>
      <c r="E1505" s="243" t="s">
        <v>1</v>
      </c>
      <c r="F1505" s="244" t="s">
        <v>1732</v>
      </c>
      <c r="G1505" s="241"/>
      <c r="H1505" s="245">
        <v>5.8300000000000001</v>
      </c>
      <c r="I1505" s="246"/>
      <c r="J1505" s="241"/>
      <c r="K1505" s="241"/>
      <c r="L1505" s="247"/>
      <c r="M1505" s="248"/>
      <c r="N1505" s="249"/>
      <c r="O1505" s="249"/>
      <c r="P1505" s="249"/>
      <c r="Q1505" s="249"/>
      <c r="R1505" s="249"/>
      <c r="S1505" s="249"/>
      <c r="T1505" s="250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1" t="s">
        <v>201</v>
      </c>
      <c r="AU1505" s="251" t="s">
        <v>85</v>
      </c>
      <c r="AV1505" s="13" t="s">
        <v>85</v>
      </c>
      <c r="AW1505" s="13" t="s">
        <v>32</v>
      </c>
      <c r="AX1505" s="13" t="s">
        <v>75</v>
      </c>
      <c r="AY1505" s="251" t="s">
        <v>192</v>
      </c>
    </row>
    <row r="1506" s="14" customFormat="1">
      <c r="A1506" s="14"/>
      <c r="B1506" s="252"/>
      <c r="C1506" s="253"/>
      <c r="D1506" s="242" t="s">
        <v>201</v>
      </c>
      <c r="E1506" s="254" t="s">
        <v>1</v>
      </c>
      <c r="F1506" s="255" t="s">
        <v>204</v>
      </c>
      <c r="G1506" s="253"/>
      <c r="H1506" s="256">
        <v>107.51000000000001</v>
      </c>
      <c r="I1506" s="257"/>
      <c r="J1506" s="253"/>
      <c r="K1506" s="253"/>
      <c r="L1506" s="258"/>
      <c r="M1506" s="259"/>
      <c r="N1506" s="260"/>
      <c r="O1506" s="260"/>
      <c r="P1506" s="260"/>
      <c r="Q1506" s="260"/>
      <c r="R1506" s="260"/>
      <c r="S1506" s="260"/>
      <c r="T1506" s="261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2" t="s">
        <v>201</v>
      </c>
      <c r="AU1506" s="262" t="s">
        <v>85</v>
      </c>
      <c r="AV1506" s="14" t="s">
        <v>199</v>
      </c>
      <c r="AW1506" s="14" t="s">
        <v>32</v>
      </c>
      <c r="AX1506" s="14" t="s">
        <v>75</v>
      </c>
      <c r="AY1506" s="262" t="s">
        <v>192</v>
      </c>
    </row>
    <row r="1507" s="13" customFormat="1">
      <c r="A1507" s="13"/>
      <c r="B1507" s="240"/>
      <c r="C1507" s="241"/>
      <c r="D1507" s="242" t="s">
        <v>201</v>
      </c>
      <c r="E1507" s="243" t="s">
        <v>1</v>
      </c>
      <c r="F1507" s="244" t="s">
        <v>1739</v>
      </c>
      <c r="G1507" s="241"/>
      <c r="H1507" s="245">
        <v>112.886</v>
      </c>
      <c r="I1507" s="246"/>
      <c r="J1507" s="241"/>
      <c r="K1507" s="241"/>
      <c r="L1507" s="247"/>
      <c r="M1507" s="248"/>
      <c r="N1507" s="249"/>
      <c r="O1507" s="249"/>
      <c r="P1507" s="249"/>
      <c r="Q1507" s="249"/>
      <c r="R1507" s="249"/>
      <c r="S1507" s="249"/>
      <c r="T1507" s="250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1" t="s">
        <v>201</v>
      </c>
      <c r="AU1507" s="251" t="s">
        <v>85</v>
      </c>
      <c r="AV1507" s="13" t="s">
        <v>85</v>
      </c>
      <c r="AW1507" s="13" t="s">
        <v>32</v>
      </c>
      <c r="AX1507" s="13" t="s">
        <v>83</v>
      </c>
      <c r="AY1507" s="251" t="s">
        <v>192</v>
      </c>
    </row>
    <row r="1508" s="2" customFormat="1" ht="24.15" customHeight="1">
      <c r="A1508" s="39"/>
      <c r="B1508" s="40"/>
      <c r="C1508" s="284" t="s">
        <v>1740</v>
      </c>
      <c r="D1508" s="284" t="s">
        <v>311</v>
      </c>
      <c r="E1508" s="285" t="s">
        <v>1741</v>
      </c>
      <c r="F1508" s="286" t="s">
        <v>1742</v>
      </c>
      <c r="G1508" s="287" t="s">
        <v>197</v>
      </c>
      <c r="H1508" s="288">
        <v>94.5</v>
      </c>
      <c r="I1508" s="289"/>
      <c r="J1508" s="290">
        <f>ROUND(I1508*H1508,2)</f>
        <v>0</v>
      </c>
      <c r="K1508" s="286" t="s">
        <v>198</v>
      </c>
      <c r="L1508" s="291"/>
      <c r="M1508" s="292" t="s">
        <v>1</v>
      </c>
      <c r="N1508" s="293" t="s">
        <v>40</v>
      </c>
      <c r="O1508" s="92"/>
      <c r="P1508" s="236">
        <f>O1508*H1508</f>
        <v>0</v>
      </c>
      <c r="Q1508" s="236">
        <v>0.0097999999999999997</v>
      </c>
      <c r="R1508" s="236">
        <f>Q1508*H1508</f>
        <v>0.92609999999999992</v>
      </c>
      <c r="S1508" s="236">
        <v>0</v>
      </c>
      <c r="T1508" s="237">
        <f>S1508*H1508</f>
        <v>0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38" t="s">
        <v>394</v>
      </c>
      <c r="AT1508" s="238" t="s">
        <v>311</v>
      </c>
      <c r="AU1508" s="238" t="s">
        <v>85</v>
      </c>
      <c r="AY1508" s="18" t="s">
        <v>192</v>
      </c>
      <c r="BE1508" s="239">
        <f>IF(N1508="základní",J1508,0)</f>
        <v>0</v>
      </c>
      <c r="BF1508" s="239">
        <f>IF(N1508="snížená",J1508,0)</f>
        <v>0</v>
      </c>
      <c r="BG1508" s="239">
        <f>IF(N1508="zákl. přenesená",J1508,0)</f>
        <v>0</v>
      </c>
      <c r="BH1508" s="239">
        <f>IF(N1508="sníž. přenesená",J1508,0)</f>
        <v>0</v>
      </c>
      <c r="BI1508" s="239">
        <f>IF(N1508="nulová",J1508,0)</f>
        <v>0</v>
      </c>
      <c r="BJ1508" s="18" t="s">
        <v>83</v>
      </c>
      <c r="BK1508" s="239">
        <f>ROUND(I1508*H1508,2)</f>
        <v>0</v>
      </c>
      <c r="BL1508" s="18" t="s">
        <v>297</v>
      </c>
      <c r="BM1508" s="238" t="s">
        <v>1743</v>
      </c>
    </row>
    <row r="1509" s="16" customFormat="1">
      <c r="A1509" s="16"/>
      <c r="B1509" s="274"/>
      <c r="C1509" s="275"/>
      <c r="D1509" s="242" t="s">
        <v>201</v>
      </c>
      <c r="E1509" s="276" t="s">
        <v>1</v>
      </c>
      <c r="F1509" s="277" t="s">
        <v>1733</v>
      </c>
      <c r="G1509" s="275"/>
      <c r="H1509" s="276" t="s">
        <v>1</v>
      </c>
      <c r="I1509" s="278"/>
      <c r="J1509" s="275"/>
      <c r="K1509" s="275"/>
      <c r="L1509" s="279"/>
      <c r="M1509" s="280"/>
      <c r="N1509" s="281"/>
      <c r="O1509" s="281"/>
      <c r="P1509" s="281"/>
      <c r="Q1509" s="281"/>
      <c r="R1509" s="281"/>
      <c r="S1509" s="281"/>
      <c r="T1509" s="282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T1509" s="283" t="s">
        <v>201</v>
      </c>
      <c r="AU1509" s="283" t="s">
        <v>85</v>
      </c>
      <c r="AV1509" s="16" t="s">
        <v>83</v>
      </c>
      <c r="AW1509" s="16" t="s">
        <v>32</v>
      </c>
      <c r="AX1509" s="16" t="s">
        <v>75</v>
      </c>
      <c r="AY1509" s="283" t="s">
        <v>192</v>
      </c>
    </row>
    <row r="1510" s="13" customFormat="1">
      <c r="A1510" s="13"/>
      <c r="B1510" s="240"/>
      <c r="C1510" s="241"/>
      <c r="D1510" s="242" t="s">
        <v>201</v>
      </c>
      <c r="E1510" s="243" t="s">
        <v>1</v>
      </c>
      <c r="F1510" s="244" t="s">
        <v>1734</v>
      </c>
      <c r="G1510" s="241"/>
      <c r="H1510" s="245">
        <v>90</v>
      </c>
      <c r="I1510" s="246"/>
      <c r="J1510" s="241"/>
      <c r="K1510" s="241"/>
      <c r="L1510" s="247"/>
      <c r="M1510" s="248"/>
      <c r="N1510" s="249"/>
      <c r="O1510" s="249"/>
      <c r="P1510" s="249"/>
      <c r="Q1510" s="249"/>
      <c r="R1510" s="249"/>
      <c r="S1510" s="249"/>
      <c r="T1510" s="250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1" t="s">
        <v>201</v>
      </c>
      <c r="AU1510" s="251" t="s">
        <v>85</v>
      </c>
      <c r="AV1510" s="13" t="s">
        <v>85</v>
      </c>
      <c r="AW1510" s="13" t="s">
        <v>32</v>
      </c>
      <c r="AX1510" s="13" t="s">
        <v>75</v>
      </c>
      <c r="AY1510" s="251" t="s">
        <v>192</v>
      </c>
    </row>
    <row r="1511" s="14" customFormat="1">
      <c r="A1511" s="14"/>
      <c r="B1511" s="252"/>
      <c r="C1511" s="253"/>
      <c r="D1511" s="242" t="s">
        <v>201</v>
      </c>
      <c r="E1511" s="254" t="s">
        <v>1</v>
      </c>
      <c r="F1511" s="255" t="s">
        <v>204</v>
      </c>
      <c r="G1511" s="253"/>
      <c r="H1511" s="256">
        <v>90</v>
      </c>
      <c r="I1511" s="257"/>
      <c r="J1511" s="253"/>
      <c r="K1511" s="253"/>
      <c r="L1511" s="258"/>
      <c r="M1511" s="259"/>
      <c r="N1511" s="260"/>
      <c r="O1511" s="260"/>
      <c r="P1511" s="260"/>
      <c r="Q1511" s="260"/>
      <c r="R1511" s="260"/>
      <c r="S1511" s="260"/>
      <c r="T1511" s="261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2" t="s">
        <v>201</v>
      </c>
      <c r="AU1511" s="262" t="s">
        <v>85</v>
      </c>
      <c r="AV1511" s="14" t="s">
        <v>199</v>
      </c>
      <c r="AW1511" s="14" t="s">
        <v>32</v>
      </c>
      <c r="AX1511" s="14" t="s">
        <v>75</v>
      </c>
      <c r="AY1511" s="262" t="s">
        <v>192</v>
      </c>
    </row>
    <row r="1512" s="13" customFormat="1">
      <c r="A1512" s="13"/>
      <c r="B1512" s="240"/>
      <c r="C1512" s="241"/>
      <c r="D1512" s="242" t="s">
        <v>201</v>
      </c>
      <c r="E1512" s="243" t="s">
        <v>1</v>
      </c>
      <c r="F1512" s="244" t="s">
        <v>1744</v>
      </c>
      <c r="G1512" s="241"/>
      <c r="H1512" s="245">
        <v>94.5</v>
      </c>
      <c r="I1512" s="246"/>
      <c r="J1512" s="241"/>
      <c r="K1512" s="241"/>
      <c r="L1512" s="247"/>
      <c r="M1512" s="248"/>
      <c r="N1512" s="249"/>
      <c r="O1512" s="249"/>
      <c r="P1512" s="249"/>
      <c r="Q1512" s="249"/>
      <c r="R1512" s="249"/>
      <c r="S1512" s="249"/>
      <c r="T1512" s="250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1" t="s">
        <v>201</v>
      </c>
      <c r="AU1512" s="251" t="s">
        <v>85</v>
      </c>
      <c r="AV1512" s="13" t="s">
        <v>85</v>
      </c>
      <c r="AW1512" s="13" t="s">
        <v>32</v>
      </c>
      <c r="AX1512" s="13" t="s">
        <v>83</v>
      </c>
      <c r="AY1512" s="251" t="s">
        <v>192</v>
      </c>
    </row>
    <row r="1513" s="2" customFormat="1" ht="24.15" customHeight="1">
      <c r="A1513" s="39"/>
      <c r="B1513" s="40"/>
      <c r="C1513" s="227" t="s">
        <v>1745</v>
      </c>
      <c r="D1513" s="227" t="s">
        <v>194</v>
      </c>
      <c r="E1513" s="228" t="s">
        <v>1746</v>
      </c>
      <c r="F1513" s="229" t="s">
        <v>1747</v>
      </c>
      <c r="G1513" s="230" t="s">
        <v>197</v>
      </c>
      <c r="H1513" s="231">
        <v>90</v>
      </c>
      <c r="I1513" s="232"/>
      <c r="J1513" s="233">
        <f>ROUND(I1513*H1513,2)</f>
        <v>0</v>
      </c>
      <c r="K1513" s="229" t="s">
        <v>198</v>
      </c>
      <c r="L1513" s="45"/>
      <c r="M1513" s="234" t="s">
        <v>1</v>
      </c>
      <c r="N1513" s="235" t="s">
        <v>40</v>
      </c>
      <c r="O1513" s="92"/>
      <c r="P1513" s="236">
        <f>O1513*H1513</f>
        <v>0</v>
      </c>
      <c r="Q1513" s="236">
        <v>0</v>
      </c>
      <c r="R1513" s="236">
        <f>Q1513*H1513</f>
        <v>0</v>
      </c>
      <c r="S1513" s="236">
        <v>0</v>
      </c>
      <c r="T1513" s="237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38" t="s">
        <v>297</v>
      </c>
      <c r="AT1513" s="238" t="s">
        <v>194</v>
      </c>
      <c r="AU1513" s="238" t="s">
        <v>85</v>
      </c>
      <c r="AY1513" s="18" t="s">
        <v>192</v>
      </c>
      <c r="BE1513" s="239">
        <f>IF(N1513="základní",J1513,0)</f>
        <v>0</v>
      </c>
      <c r="BF1513" s="239">
        <f>IF(N1513="snížená",J1513,0)</f>
        <v>0</v>
      </c>
      <c r="BG1513" s="239">
        <f>IF(N1513="zákl. přenesená",J1513,0)</f>
        <v>0</v>
      </c>
      <c r="BH1513" s="239">
        <f>IF(N1513="sníž. přenesená",J1513,0)</f>
        <v>0</v>
      </c>
      <c r="BI1513" s="239">
        <f>IF(N1513="nulová",J1513,0)</f>
        <v>0</v>
      </c>
      <c r="BJ1513" s="18" t="s">
        <v>83</v>
      </c>
      <c r="BK1513" s="239">
        <f>ROUND(I1513*H1513,2)</f>
        <v>0</v>
      </c>
      <c r="BL1513" s="18" t="s">
        <v>297</v>
      </c>
      <c r="BM1513" s="238" t="s">
        <v>1748</v>
      </c>
    </row>
    <row r="1514" s="16" customFormat="1">
      <c r="A1514" s="16"/>
      <c r="B1514" s="274"/>
      <c r="C1514" s="275"/>
      <c r="D1514" s="242" t="s">
        <v>201</v>
      </c>
      <c r="E1514" s="276" t="s">
        <v>1</v>
      </c>
      <c r="F1514" s="277" t="s">
        <v>1733</v>
      </c>
      <c r="G1514" s="275"/>
      <c r="H1514" s="276" t="s">
        <v>1</v>
      </c>
      <c r="I1514" s="278"/>
      <c r="J1514" s="275"/>
      <c r="K1514" s="275"/>
      <c r="L1514" s="279"/>
      <c r="M1514" s="280"/>
      <c r="N1514" s="281"/>
      <c r="O1514" s="281"/>
      <c r="P1514" s="281"/>
      <c r="Q1514" s="281"/>
      <c r="R1514" s="281"/>
      <c r="S1514" s="281"/>
      <c r="T1514" s="282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T1514" s="283" t="s">
        <v>201</v>
      </c>
      <c r="AU1514" s="283" t="s">
        <v>85</v>
      </c>
      <c r="AV1514" s="16" t="s">
        <v>83</v>
      </c>
      <c r="AW1514" s="16" t="s">
        <v>32</v>
      </c>
      <c r="AX1514" s="16" t="s">
        <v>75</v>
      </c>
      <c r="AY1514" s="283" t="s">
        <v>192</v>
      </c>
    </row>
    <row r="1515" s="13" customFormat="1">
      <c r="A1515" s="13"/>
      <c r="B1515" s="240"/>
      <c r="C1515" s="241"/>
      <c r="D1515" s="242" t="s">
        <v>201</v>
      </c>
      <c r="E1515" s="243" t="s">
        <v>1</v>
      </c>
      <c r="F1515" s="244" t="s">
        <v>1734</v>
      </c>
      <c r="G1515" s="241"/>
      <c r="H1515" s="245">
        <v>90</v>
      </c>
      <c r="I1515" s="246"/>
      <c r="J1515" s="241"/>
      <c r="K1515" s="241"/>
      <c r="L1515" s="247"/>
      <c r="M1515" s="248"/>
      <c r="N1515" s="249"/>
      <c r="O1515" s="249"/>
      <c r="P1515" s="249"/>
      <c r="Q1515" s="249"/>
      <c r="R1515" s="249"/>
      <c r="S1515" s="249"/>
      <c r="T1515" s="250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1" t="s">
        <v>201</v>
      </c>
      <c r="AU1515" s="251" t="s">
        <v>85</v>
      </c>
      <c r="AV1515" s="13" t="s">
        <v>85</v>
      </c>
      <c r="AW1515" s="13" t="s">
        <v>32</v>
      </c>
      <c r="AX1515" s="13" t="s">
        <v>75</v>
      </c>
      <c r="AY1515" s="251" t="s">
        <v>192</v>
      </c>
    </row>
    <row r="1516" s="14" customFormat="1">
      <c r="A1516" s="14"/>
      <c r="B1516" s="252"/>
      <c r="C1516" s="253"/>
      <c r="D1516" s="242" t="s">
        <v>201</v>
      </c>
      <c r="E1516" s="254" t="s">
        <v>1</v>
      </c>
      <c r="F1516" s="255" t="s">
        <v>204</v>
      </c>
      <c r="G1516" s="253"/>
      <c r="H1516" s="256">
        <v>90</v>
      </c>
      <c r="I1516" s="257"/>
      <c r="J1516" s="253"/>
      <c r="K1516" s="253"/>
      <c r="L1516" s="258"/>
      <c r="M1516" s="259"/>
      <c r="N1516" s="260"/>
      <c r="O1516" s="260"/>
      <c r="P1516" s="260"/>
      <c r="Q1516" s="260"/>
      <c r="R1516" s="260"/>
      <c r="S1516" s="260"/>
      <c r="T1516" s="261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2" t="s">
        <v>201</v>
      </c>
      <c r="AU1516" s="262" t="s">
        <v>85</v>
      </c>
      <c r="AV1516" s="14" t="s">
        <v>199</v>
      </c>
      <c r="AW1516" s="14" t="s">
        <v>32</v>
      </c>
      <c r="AX1516" s="14" t="s">
        <v>83</v>
      </c>
      <c r="AY1516" s="262" t="s">
        <v>192</v>
      </c>
    </row>
    <row r="1517" s="2" customFormat="1" ht="24.15" customHeight="1">
      <c r="A1517" s="39"/>
      <c r="B1517" s="40"/>
      <c r="C1517" s="284" t="s">
        <v>1749</v>
      </c>
      <c r="D1517" s="284" t="s">
        <v>311</v>
      </c>
      <c r="E1517" s="285" t="s">
        <v>1750</v>
      </c>
      <c r="F1517" s="286" t="s">
        <v>1751</v>
      </c>
      <c r="G1517" s="287" t="s">
        <v>197</v>
      </c>
      <c r="H1517" s="288">
        <v>91.799999999999997</v>
      </c>
      <c r="I1517" s="289"/>
      <c r="J1517" s="290">
        <f>ROUND(I1517*H1517,2)</f>
        <v>0</v>
      </c>
      <c r="K1517" s="286" t="s">
        <v>198</v>
      </c>
      <c r="L1517" s="291"/>
      <c r="M1517" s="292" t="s">
        <v>1</v>
      </c>
      <c r="N1517" s="293" t="s">
        <v>40</v>
      </c>
      <c r="O1517" s="92"/>
      <c r="P1517" s="236">
        <f>O1517*H1517</f>
        <v>0</v>
      </c>
      <c r="Q1517" s="236">
        <v>0.0030000000000000001</v>
      </c>
      <c r="R1517" s="236">
        <f>Q1517*H1517</f>
        <v>0.27539999999999998</v>
      </c>
      <c r="S1517" s="236">
        <v>0</v>
      </c>
      <c r="T1517" s="237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8" t="s">
        <v>394</v>
      </c>
      <c r="AT1517" s="238" t="s">
        <v>311</v>
      </c>
      <c r="AU1517" s="238" t="s">
        <v>85</v>
      </c>
      <c r="AY1517" s="18" t="s">
        <v>192</v>
      </c>
      <c r="BE1517" s="239">
        <f>IF(N1517="základní",J1517,0)</f>
        <v>0</v>
      </c>
      <c r="BF1517" s="239">
        <f>IF(N1517="snížená",J1517,0)</f>
        <v>0</v>
      </c>
      <c r="BG1517" s="239">
        <f>IF(N1517="zákl. přenesená",J1517,0)</f>
        <v>0</v>
      </c>
      <c r="BH1517" s="239">
        <f>IF(N1517="sníž. přenesená",J1517,0)</f>
        <v>0</v>
      </c>
      <c r="BI1517" s="239">
        <f>IF(N1517="nulová",J1517,0)</f>
        <v>0</v>
      </c>
      <c r="BJ1517" s="18" t="s">
        <v>83</v>
      </c>
      <c r="BK1517" s="239">
        <f>ROUND(I1517*H1517,2)</f>
        <v>0</v>
      </c>
      <c r="BL1517" s="18" t="s">
        <v>297</v>
      </c>
      <c r="BM1517" s="238" t="s">
        <v>1752</v>
      </c>
    </row>
    <row r="1518" s="13" customFormat="1">
      <c r="A1518" s="13"/>
      <c r="B1518" s="240"/>
      <c r="C1518" s="241"/>
      <c r="D1518" s="242" t="s">
        <v>201</v>
      </c>
      <c r="E1518" s="243" t="s">
        <v>1</v>
      </c>
      <c r="F1518" s="244" t="s">
        <v>1753</v>
      </c>
      <c r="G1518" s="241"/>
      <c r="H1518" s="245">
        <v>91.799999999999997</v>
      </c>
      <c r="I1518" s="246"/>
      <c r="J1518" s="241"/>
      <c r="K1518" s="241"/>
      <c r="L1518" s="247"/>
      <c r="M1518" s="248"/>
      <c r="N1518" s="249"/>
      <c r="O1518" s="249"/>
      <c r="P1518" s="249"/>
      <c r="Q1518" s="249"/>
      <c r="R1518" s="249"/>
      <c r="S1518" s="249"/>
      <c r="T1518" s="250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1" t="s">
        <v>201</v>
      </c>
      <c r="AU1518" s="251" t="s">
        <v>85</v>
      </c>
      <c r="AV1518" s="13" t="s">
        <v>85</v>
      </c>
      <c r="AW1518" s="13" t="s">
        <v>32</v>
      </c>
      <c r="AX1518" s="13" t="s">
        <v>83</v>
      </c>
      <c r="AY1518" s="251" t="s">
        <v>192</v>
      </c>
    </row>
    <row r="1519" s="2" customFormat="1" ht="24.15" customHeight="1">
      <c r="A1519" s="39"/>
      <c r="B1519" s="40"/>
      <c r="C1519" s="227" t="s">
        <v>1754</v>
      </c>
      <c r="D1519" s="227" t="s">
        <v>194</v>
      </c>
      <c r="E1519" s="228" t="s">
        <v>1755</v>
      </c>
      <c r="F1519" s="229" t="s">
        <v>1756</v>
      </c>
      <c r="G1519" s="230" t="s">
        <v>282</v>
      </c>
      <c r="H1519" s="231">
        <v>12.48</v>
      </c>
      <c r="I1519" s="232"/>
      <c r="J1519" s="233">
        <f>ROUND(I1519*H1519,2)</f>
        <v>0</v>
      </c>
      <c r="K1519" s="229" t="s">
        <v>198</v>
      </c>
      <c r="L1519" s="45"/>
      <c r="M1519" s="234" t="s">
        <v>1</v>
      </c>
      <c r="N1519" s="235" t="s">
        <v>40</v>
      </c>
      <c r="O1519" s="92"/>
      <c r="P1519" s="236">
        <f>O1519*H1519</f>
        <v>0</v>
      </c>
      <c r="Q1519" s="236">
        <v>0.020899999999999998</v>
      </c>
      <c r="R1519" s="236">
        <f>Q1519*H1519</f>
        <v>0.26083200000000001</v>
      </c>
      <c r="S1519" s="236">
        <v>0</v>
      </c>
      <c r="T1519" s="237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8" t="s">
        <v>297</v>
      </c>
      <c r="AT1519" s="238" t="s">
        <v>194</v>
      </c>
      <c r="AU1519" s="238" t="s">
        <v>85</v>
      </c>
      <c r="AY1519" s="18" t="s">
        <v>192</v>
      </c>
      <c r="BE1519" s="239">
        <f>IF(N1519="základní",J1519,0)</f>
        <v>0</v>
      </c>
      <c r="BF1519" s="239">
        <f>IF(N1519="snížená",J1519,0)</f>
        <v>0</v>
      </c>
      <c r="BG1519" s="239">
        <f>IF(N1519="zákl. přenesená",J1519,0)</f>
        <v>0</v>
      </c>
      <c r="BH1519" s="239">
        <f>IF(N1519="sníž. přenesená",J1519,0)</f>
        <v>0</v>
      </c>
      <c r="BI1519" s="239">
        <f>IF(N1519="nulová",J1519,0)</f>
        <v>0</v>
      </c>
      <c r="BJ1519" s="18" t="s">
        <v>83</v>
      </c>
      <c r="BK1519" s="239">
        <f>ROUND(I1519*H1519,2)</f>
        <v>0</v>
      </c>
      <c r="BL1519" s="18" t="s">
        <v>297</v>
      </c>
      <c r="BM1519" s="238" t="s">
        <v>1757</v>
      </c>
    </row>
    <row r="1520" s="13" customFormat="1">
      <c r="A1520" s="13"/>
      <c r="B1520" s="240"/>
      <c r="C1520" s="241"/>
      <c r="D1520" s="242" t="s">
        <v>201</v>
      </c>
      <c r="E1520" s="243" t="s">
        <v>1</v>
      </c>
      <c r="F1520" s="244" t="s">
        <v>1758</v>
      </c>
      <c r="G1520" s="241"/>
      <c r="H1520" s="245">
        <v>12.48</v>
      </c>
      <c r="I1520" s="246"/>
      <c r="J1520" s="241"/>
      <c r="K1520" s="241"/>
      <c r="L1520" s="247"/>
      <c r="M1520" s="248"/>
      <c r="N1520" s="249"/>
      <c r="O1520" s="249"/>
      <c r="P1520" s="249"/>
      <c r="Q1520" s="249"/>
      <c r="R1520" s="249"/>
      <c r="S1520" s="249"/>
      <c r="T1520" s="250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1" t="s">
        <v>201</v>
      </c>
      <c r="AU1520" s="251" t="s">
        <v>85</v>
      </c>
      <c r="AV1520" s="13" t="s">
        <v>85</v>
      </c>
      <c r="AW1520" s="13" t="s">
        <v>32</v>
      </c>
      <c r="AX1520" s="13" t="s">
        <v>83</v>
      </c>
      <c r="AY1520" s="251" t="s">
        <v>192</v>
      </c>
    </row>
    <row r="1521" s="2" customFormat="1" ht="33" customHeight="1">
      <c r="A1521" s="39"/>
      <c r="B1521" s="40"/>
      <c r="C1521" s="227" t="s">
        <v>1759</v>
      </c>
      <c r="D1521" s="227" t="s">
        <v>194</v>
      </c>
      <c r="E1521" s="228" t="s">
        <v>1760</v>
      </c>
      <c r="F1521" s="229" t="s">
        <v>1761</v>
      </c>
      <c r="G1521" s="230" t="s">
        <v>300</v>
      </c>
      <c r="H1521" s="231">
        <v>4</v>
      </c>
      <c r="I1521" s="232"/>
      <c r="J1521" s="233">
        <f>ROUND(I1521*H1521,2)</f>
        <v>0</v>
      </c>
      <c r="K1521" s="229" t="s">
        <v>198</v>
      </c>
      <c r="L1521" s="45"/>
      <c r="M1521" s="234" t="s">
        <v>1</v>
      </c>
      <c r="N1521" s="235" t="s">
        <v>40</v>
      </c>
      <c r="O1521" s="92"/>
      <c r="P1521" s="236">
        <f>O1521*H1521</f>
        <v>0</v>
      </c>
      <c r="Q1521" s="236">
        <v>0.00044000000000000002</v>
      </c>
      <c r="R1521" s="236">
        <f>Q1521*H1521</f>
        <v>0.0017600000000000001</v>
      </c>
      <c r="S1521" s="236">
        <v>0</v>
      </c>
      <c r="T1521" s="237">
        <f>S1521*H1521</f>
        <v>0</v>
      </c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R1521" s="238" t="s">
        <v>297</v>
      </c>
      <c r="AT1521" s="238" t="s">
        <v>194</v>
      </c>
      <c r="AU1521" s="238" t="s">
        <v>85</v>
      </c>
      <c r="AY1521" s="18" t="s">
        <v>192</v>
      </c>
      <c r="BE1521" s="239">
        <f>IF(N1521="základní",J1521,0)</f>
        <v>0</v>
      </c>
      <c r="BF1521" s="239">
        <f>IF(N1521="snížená",J1521,0)</f>
        <v>0</v>
      </c>
      <c r="BG1521" s="239">
        <f>IF(N1521="zákl. přenesená",J1521,0)</f>
        <v>0</v>
      </c>
      <c r="BH1521" s="239">
        <f>IF(N1521="sníž. přenesená",J1521,0)</f>
        <v>0</v>
      </c>
      <c r="BI1521" s="239">
        <f>IF(N1521="nulová",J1521,0)</f>
        <v>0</v>
      </c>
      <c r="BJ1521" s="18" t="s">
        <v>83</v>
      </c>
      <c r="BK1521" s="239">
        <f>ROUND(I1521*H1521,2)</f>
        <v>0</v>
      </c>
      <c r="BL1521" s="18" t="s">
        <v>297</v>
      </c>
      <c r="BM1521" s="238" t="s">
        <v>1762</v>
      </c>
    </row>
    <row r="1522" s="13" customFormat="1">
      <c r="A1522" s="13"/>
      <c r="B1522" s="240"/>
      <c r="C1522" s="241"/>
      <c r="D1522" s="242" t="s">
        <v>201</v>
      </c>
      <c r="E1522" s="243" t="s">
        <v>1</v>
      </c>
      <c r="F1522" s="244" t="s">
        <v>1763</v>
      </c>
      <c r="G1522" s="241"/>
      <c r="H1522" s="245">
        <v>4</v>
      </c>
      <c r="I1522" s="246"/>
      <c r="J1522" s="241"/>
      <c r="K1522" s="241"/>
      <c r="L1522" s="247"/>
      <c r="M1522" s="248"/>
      <c r="N1522" s="249"/>
      <c r="O1522" s="249"/>
      <c r="P1522" s="249"/>
      <c r="Q1522" s="249"/>
      <c r="R1522" s="249"/>
      <c r="S1522" s="249"/>
      <c r="T1522" s="250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1" t="s">
        <v>201</v>
      </c>
      <c r="AU1522" s="251" t="s">
        <v>85</v>
      </c>
      <c r="AV1522" s="13" t="s">
        <v>85</v>
      </c>
      <c r="AW1522" s="13" t="s">
        <v>32</v>
      </c>
      <c r="AX1522" s="13" t="s">
        <v>83</v>
      </c>
      <c r="AY1522" s="251" t="s">
        <v>192</v>
      </c>
    </row>
    <row r="1523" s="2" customFormat="1" ht="24.15" customHeight="1">
      <c r="A1523" s="39"/>
      <c r="B1523" s="40"/>
      <c r="C1523" s="284" t="s">
        <v>1764</v>
      </c>
      <c r="D1523" s="284" t="s">
        <v>311</v>
      </c>
      <c r="E1523" s="285" t="s">
        <v>1765</v>
      </c>
      <c r="F1523" s="286" t="s">
        <v>1766</v>
      </c>
      <c r="G1523" s="287" t="s">
        <v>300</v>
      </c>
      <c r="H1523" s="288">
        <v>4</v>
      </c>
      <c r="I1523" s="289"/>
      <c r="J1523" s="290">
        <f>ROUND(I1523*H1523,2)</f>
        <v>0</v>
      </c>
      <c r="K1523" s="286" t="s">
        <v>198</v>
      </c>
      <c r="L1523" s="291"/>
      <c r="M1523" s="292" t="s">
        <v>1</v>
      </c>
      <c r="N1523" s="293" t="s">
        <v>40</v>
      </c>
      <c r="O1523" s="92"/>
      <c r="P1523" s="236">
        <f>O1523*H1523</f>
        <v>0</v>
      </c>
      <c r="Q1523" s="236">
        <v>0.0061999999999999998</v>
      </c>
      <c r="R1523" s="236">
        <f>Q1523*H1523</f>
        <v>0.024799999999999999</v>
      </c>
      <c r="S1523" s="236">
        <v>0</v>
      </c>
      <c r="T1523" s="237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8" t="s">
        <v>394</v>
      </c>
      <c r="AT1523" s="238" t="s">
        <v>311</v>
      </c>
      <c r="AU1523" s="238" t="s">
        <v>85</v>
      </c>
      <c r="AY1523" s="18" t="s">
        <v>192</v>
      </c>
      <c r="BE1523" s="239">
        <f>IF(N1523="základní",J1523,0)</f>
        <v>0</v>
      </c>
      <c r="BF1523" s="239">
        <f>IF(N1523="snížená",J1523,0)</f>
        <v>0</v>
      </c>
      <c r="BG1523" s="239">
        <f>IF(N1523="zákl. přenesená",J1523,0)</f>
        <v>0</v>
      </c>
      <c r="BH1523" s="239">
        <f>IF(N1523="sníž. přenesená",J1523,0)</f>
        <v>0</v>
      </c>
      <c r="BI1523" s="239">
        <f>IF(N1523="nulová",J1523,0)</f>
        <v>0</v>
      </c>
      <c r="BJ1523" s="18" t="s">
        <v>83</v>
      </c>
      <c r="BK1523" s="239">
        <f>ROUND(I1523*H1523,2)</f>
        <v>0</v>
      </c>
      <c r="BL1523" s="18" t="s">
        <v>297</v>
      </c>
      <c r="BM1523" s="238" t="s">
        <v>1767</v>
      </c>
    </row>
    <row r="1524" s="2" customFormat="1" ht="24.15" customHeight="1">
      <c r="A1524" s="39"/>
      <c r="B1524" s="40"/>
      <c r="C1524" s="227" t="s">
        <v>1768</v>
      </c>
      <c r="D1524" s="227" t="s">
        <v>194</v>
      </c>
      <c r="E1524" s="228" t="s">
        <v>1769</v>
      </c>
      <c r="F1524" s="229" t="s">
        <v>1770</v>
      </c>
      <c r="G1524" s="230" t="s">
        <v>247</v>
      </c>
      <c r="H1524" s="231">
        <v>4.585</v>
      </c>
      <c r="I1524" s="232"/>
      <c r="J1524" s="233">
        <f>ROUND(I1524*H1524,2)</f>
        <v>0</v>
      </c>
      <c r="K1524" s="229" t="s">
        <v>198</v>
      </c>
      <c r="L1524" s="45"/>
      <c r="M1524" s="234" t="s">
        <v>1</v>
      </c>
      <c r="N1524" s="235" t="s">
        <v>40</v>
      </c>
      <c r="O1524" s="92"/>
      <c r="P1524" s="236">
        <f>O1524*H1524</f>
        <v>0</v>
      </c>
      <c r="Q1524" s="236">
        <v>0</v>
      </c>
      <c r="R1524" s="236">
        <f>Q1524*H1524</f>
        <v>0</v>
      </c>
      <c r="S1524" s="236">
        <v>0</v>
      </c>
      <c r="T1524" s="237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38" t="s">
        <v>297</v>
      </c>
      <c r="AT1524" s="238" t="s">
        <v>194</v>
      </c>
      <c r="AU1524" s="238" t="s">
        <v>85</v>
      </c>
      <c r="AY1524" s="18" t="s">
        <v>192</v>
      </c>
      <c r="BE1524" s="239">
        <f>IF(N1524="základní",J1524,0)</f>
        <v>0</v>
      </c>
      <c r="BF1524" s="239">
        <f>IF(N1524="snížená",J1524,0)</f>
        <v>0</v>
      </c>
      <c r="BG1524" s="239">
        <f>IF(N1524="zákl. přenesená",J1524,0)</f>
        <v>0</v>
      </c>
      <c r="BH1524" s="239">
        <f>IF(N1524="sníž. přenesená",J1524,0)</f>
        <v>0</v>
      </c>
      <c r="BI1524" s="239">
        <f>IF(N1524="nulová",J1524,0)</f>
        <v>0</v>
      </c>
      <c r="BJ1524" s="18" t="s">
        <v>83</v>
      </c>
      <c r="BK1524" s="239">
        <f>ROUND(I1524*H1524,2)</f>
        <v>0</v>
      </c>
      <c r="BL1524" s="18" t="s">
        <v>297</v>
      </c>
      <c r="BM1524" s="238" t="s">
        <v>1771</v>
      </c>
    </row>
    <row r="1525" s="12" customFormat="1" ht="22.8" customHeight="1">
      <c r="A1525" s="12"/>
      <c r="B1525" s="211"/>
      <c r="C1525" s="212"/>
      <c r="D1525" s="213" t="s">
        <v>74</v>
      </c>
      <c r="E1525" s="225" t="s">
        <v>1772</v>
      </c>
      <c r="F1525" s="225" t="s">
        <v>1773</v>
      </c>
      <c r="G1525" s="212"/>
      <c r="H1525" s="212"/>
      <c r="I1525" s="215"/>
      <c r="J1525" s="226">
        <f>BK1525</f>
        <v>0</v>
      </c>
      <c r="K1525" s="212"/>
      <c r="L1525" s="217"/>
      <c r="M1525" s="218"/>
      <c r="N1525" s="219"/>
      <c r="O1525" s="219"/>
      <c r="P1525" s="220">
        <f>SUM(P1526:P1543)</f>
        <v>0</v>
      </c>
      <c r="Q1525" s="219"/>
      <c r="R1525" s="220">
        <f>SUM(R1526:R1543)</f>
        <v>0.18371073999999998</v>
      </c>
      <c r="S1525" s="219"/>
      <c r="T1525" s="221">
        <f>SUM(T1526:T1543)</f>
        <v>0</v>
      </c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R1525" s="222" t="s">
        <v>85</v>
      </c>
      <c r="AT1525" s="223" t="s">
        <v>74</v>
      </c>
      <c r="AU1525" s="223" t="s">
        <v>83</v>
      </c>
      <c r="AY1525" s="222" t="s">
        <v>192</v>
      </c>
      <c r="BK1525" s="224">
        <f>SUM(BK1526:BK1543)</f>
        <v>0</v>
      </c>
    </row>
    <row r="1526" s="2" customFormat="1" ht="33" customHeight="1">
      <c r="A1526" s="39"/>
      <c r="B1526" s="40"/>
      <c r="C1526" s="227" t="s">
        <v>1774</v>
      </c>
      <c r="D1526" s="227" t="s">
        <v>194</v>
      </c>
      <c r="E1526" s="228" t="s">
        <v>1775</v>
      </c>
      <c r="F1526" s="229" t="s">
        <v>1776</v>
      </c>
      <c r="G1526" s="230" t="s">
        <v>282</v>
      </c>
      <c r="H1526" s="231">
        <v>84.465999999999994</v>
      </c>
      <c r="I1526" s="232"/>
      <c r="J1526" s="233">
        <f>ROUND(I1526*H1526,2)</f>
        <v>0</v>
      </c>
      <c r="K1526" s="229" t="s">
        <v>198</v>
      </c>
      <c r="L1526" s="45"/>
      <c r="M1526" s="234" t="s">
        <v>1</v>
      </c>
      <c r="N1526" s="235" t="s">
        <v>40</v>
      </c>
      <c r="O1526" s="92"/>
      <c r="P1526" s="236">
        <f>O1526*H1526</f>
        <v>0</v>
      </c>
      <c r="Q1526" s="236">
        <v>0.00189</v>
      </c>
      <c r="R1526" s="236">
        <f>Q1526*H1526</f>
        <v>0.15964073999999998</v>
      </c>
      <c r="S1526" s="236">
        <v>0</v>
      </c>
      <c r="T1526" s="237">
        <f>S1526*H1526</f>
        <v>0</v>
      </c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R1526" s="238" t="s">
        <v>297</v>
      </c>
      <c r="AT1526" s="238" t="s">
        <v>194</v>
      </c>
      <c r="AU1526" s="238" t="s">
        <v>85</v>
      </c>
      <c r="AY1526" s="18" t="s">
        <v>192</v>
      </c>
      <c r="BE1526" s="239">
        <f>IF(N1526="základní",J1526,0)</f>
        <v>0</v>
      </c>
      <c r="BF1526" s="239">
        <f>IF(N1526="snížená",J1526,0)</f>
        <v>0</v>
      </c>
      <c r="BG1526" s="239">
        <f>IF(N1526="zákl. přenesená",J1526,0)</f>
        <v>0</v>
      </c>
      <c r="BH1526" s="239">
        <f>IF(N1526="sníž. přenesená",J1526,0)</f>
        <v>0</v>
      </c>
      <c r="BI1526" s="239">
        <f>IF(N1526="nulová",J1526,0)</f>
        <v>0</v>
      </c>
      <c r="BJ1526" s="18" t="s">
        <v>83</v>
      </c>
      <c r="BK1526" s="239">
        <f>ROUND(I1526*H1526,2)</f>
        <v>0</v>
      </c>
      <c r="BL1526" s="18" t="s">
        <v>297</v>
      </c>
      <c r="BM1526" s="238" t="s">
        <v>1777</v>
      </c>
    </row>
    <row r="1527" s="13" customFormat="1">
      <c r="A1527" s="13"/>
      <c r="B1527" s="240"/>
      <c r="C1527" s="241"/>
      <c r="D1527" s="242" t="s">
        <v>201</v>
      </c>
      <c r="E1527" s="243" t="s">
        <v>1</v>
      </c>
      <c r="F1527" s="244" t="s">
        <v>1778</v>
      </c>
      <c r="G1527" s="241"/>
      <c r="H1527" s="245">
        <v>84.465999999999994</v>
      </c>
      <c r="I1527" s="246"/>
      <c r="J1527" s="241"/>
      <c r="K1527" s="241"/>
      <c r="L1527" s="247"/>
      <c r="M1527" s="248"/>
      <c r="N1527" s="249"/>
      <c r="O1527" s="249"/>
      <c r="P1527" s="249"/>
      <c r="Q1527" s="249"/>
      <c r="R1527" s="249"/>
      <c r="S1527" s="249"/>
      <c r="T1527" s="250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1" t="s">
        <v>201</v>
      </c>
      <c r="AU1527" s="251" t="s">
        <v>85</v>
      </c>
      <c r="AV1527" s="13" t="s">
        <v>85</v>
      </c>
      <c r="AW1527" s="13" t="s">
        <v>32</v>
      </c>
      <c r="AX1527" s="13" t="s">
        <v>75</v>
      </c>
      <c r="AY1527" s="251" t="s">
        <v>192</v>
      </c>
    </row>
    <row r="1528" s="14" customFormat="1">
      <c r="A1528" s="14"/>
      <c r="B1528" s="252"/>
      <c r="C1528" s="253"/>
      <c r="D1528" s="242" t="s">
        <v>201</v>
      </c>
      <c r="E1528" s="254" t="s">
        <v>1</v>
      </c>
      <c r="F1528" s="255" t="s">
        <v>204</v>
      </c>
      <c r="G1528" s="253"/>
      <c r="H1528" s="256">
        <v>84.465999999999994</v>
      </c>
      <c r="I1528" s="257"/>
      <c r="J1528" s="253"/>
      <c r="K1528" s="253"/>
      <c r="L1528" s="258"/>
      <c r="M1528" s="259"/>
      <c r="N1528" s="260"/>
      <c r="O1528" s="260"/>
      <c r="P1528" s="260"/>
      <c r="Q1528" s="260"/>
      <c r="R1528" s="260"/>
      <c r="S1528" s="260"/>
      <c r="T1528" s="261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2" t="s">
        <v>201</v>
      </c>
      <c r="AU1528" s="262" t="s">
        <v>85</v>
      </c>
      <c r="AV1528" s="14" t="s">
        <v>199</v>
      </c>
      <c r="AW1528" s="14" t="s">
        <v>32</v>
      </c>
      <c r="AX1528" s="14" t="s">
        <v>83</v>
      </c>
      <c r="AY1528" s="262" t="s">
        <v>192</v>
      </c>
    </row>
    <row r="1529" s="2" customFormat="1" ht="33" customHeight="1">
      <c r="A1529" s="39"/>
      <c r="B1529" s="40"/>
      <c r="C1529" s="227" t="s">
        <v>1779</v>
      </c>
      <c r="D1529" s="227" t="s">
        <v>194</v>
      </c>
      <c r="E1529" s="228" t="s">
        <v>1780</v>
      </c>
      <c r="F1529" s="229" t="s">
        <v>1781</v>
      </c>
      <c r="G1529" s="230" t="s">
        <v>300</v>
      </c>
      <c r="H1529" s="231">
        <v>11</v>
      </c>
      <c r="I1529" s="232"/>
      <c r="J1529" s="233">
        <f>ROUND(I1529*H1529,2)</f>
        <v>0</v>
      </c>
      <c r="K1529" s="229" t="s">
        <v>198</v>
      </c>
      <c r="L1529" s="45"/>
      <c r="M1529" s="234" t="s">
        <v>1</v>
      </c>
      <c r="N1529" s="235" t="s">
        <v>40</v>
      </c>
      <c r="O1529" s="92"/>
      <c r="P1529" s="236">
        <f>O1529*H1529</f>
        <v>0</v>
      </c>
      <c r="Q1529" s="236">
        <v>0</v>
      </c>
      <c r="R1529" s="236">
        <f>Q1529*H1529</f>
        <v>0</v>
      </c>
      <c r="S1529" s="236">
        <v>0</v>
      </c>
      <c r="T1529" s="237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38" t="s">
        <v>297</v>
      </c>
      <c r="AT1529" s="238" t="s">
        <v>194</v>
      </c>
      <c r="AU1529" s="238" t="s">
        <v>85</v>
      </c>
      <c r="AY1529" s="18" t="s">
        <v>192</v>
      </c>
      <c r="BE1529" s="239">
        <f>IF(N1529="základní",J1529,0)</f>
        <v>0</v>
      </c>
      <c r="BF1529" s="239">
        <f>IF(N1529="snížená",J1529,0)</f>
        <v>0</v>
      </c>
      <c r="BG1529" s="239">
        <f>IF(N1529="zákl. přenesená",J1529,0)</f>
        <v>0</v>
      </c>
      <c r="BH1529" s="239">
        <f>IF(N1529="sníž. přenesená",J1529,0)</f>
        <v>0</v>
      </c>
      <c r="BI1529" s="239">
        <f>IF(N1529="nulová",J1529,0)</f>
        <v>0</v>
      </c>
      <c r="BJ1529" s="18" t="s">
        <v>83</v>
      </c>
      <c r="BK1529" s="239">
        <f>ROUND(I1529*H1529,2)</f>
        <v>0</v>
      </c>
      <c r="BL1529" s="18" t="s">
        <v>297</v>
      </c>
      <c r="BM1529" s="238" t="s">
        <v>1782</v>
      </c>
    </row>
    <row r="1530" s="13" customFormat="1">
      <c r="A1530" s="13"/>
      <c r="B1530" s="240"/>
      <c r="C1530" s="241"/>
      <c r="D1530" s="242" t="s">
        <v>201</v>
      </c>
      <c r="E1530" s="243" t="s">
        <v>1</v>
      </c>
      <c r="F1530" s="244" t="s">
        <v>1783</v>
      </c>
      <c r="G1530" s="241"/>
      <c r="H1530" s="245">
        <v>11</v>
      </c>
      <c r="I1530" s="246"/>
      <c r="J1530" s="241"/>
      <c r="K1530" s="241"/>
      <c r="L1530" s="247"/>
      <c r="M1530" s="248"/>
      <c r="N1530" s="249"/>
      <c r="O1530" s="249"/>
      <c r="P1530" s="249"/>
      <c r="Q1530" s="249"/>
      <c r="R1530" s="249"/>
      <c r="S1530" s="249"/>
      <c r="T1530" s="250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1" t="s">
        <v>201</v>
      </c>
      <c r="AU1530" s="251" t="s">
        <v>85</v>
      </c>
      <c r="AV1530" s="13" t="s">
        <v>85</v>
      </c>
      <c r="AW1530" s="13" t="s">
        <v>32</v>
      </c>
      <c r="AX1530" s="13" t="s">
        <v>83</v>
      </c>
      <c r="AY1530" s="251" t="s">
        <v>192</v>
      </c>
    </row>
    <row r="1531" s="2" customFormat="1" ht="24.15" customHeight="1">
      <c r="A1531" s="39"/>
      <c r="B1531" s="40"/>
      <c r="C1531" s="227" t="s">
        <v>1784</v>
      </c>
      <c r="D1531" s="227" t="s">
        <v>194</v>
      </c>
      <c r="E1531" s="228" t="s">
        <v>1785</v>
      </c>
      <c r="F1531" s="229" t="s">
        <v>1786</v>
      </c>
      <c r="G1531" s="230" t="s">
        <v>282</v>
      </c>
      <c r="H1531" s="231">
        <v>29</v>
      </c>
      <c r="I1531" s="232"/>
      <c r="J1531" s="233">
        <f>ROUND(I1531*H1531,2)</f>
        <v>0</v>
      </c>
      <c r="K1531" s="229" t="s">
        <v>198</v>
      </c>
      <c r="L1531" s="45"/>
      <c r="M1531" s="234" t="s">
        <v>1</v>
      </c>
      <c r="N1531" s="235" t="s">
        <v>40</v>
      </c>
      <c r="O1531" s="92"/>
      <c r="P1531" s="236">
        <f>O1531*H1531</f>
        <v>0</v>
      </c>
      <c r="Q1531" s="236">
        <v>0.00083000000000000001</v>
      </c>
      <c r="R1531" s="236">
        <f>Q1531*H1531</f>
        <v>0.024070000000000001</v>
      </c>
      <c r="S1531" s="236">
        <v>0</v>
      </c>
      <c r="T1531" s="237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8" t="s">
        <v>297</v>
      </c>
      <c r="AT1531" s="238" t="s">
        <v>194</v>
      </c>
      <c r="AU1531" s="238" t="s">
        <v>85</v>
      </c>
      <c r="AY1531" s="18" t="s">
        <v>192</v>
      </c>
      <c r="BE1531" s="239">
        <f>IF(N1531="základní",J1531,0)</f>
        <v>0</v>
      </c>
      <c r="BF1531" s="239">
        <f>IF(N1531="snížená",J1531,0)</f>
        <v>0</v>
      </c>
      <c r="BG1531" s="239">
        <f>IF(N1531="zákl. přenesená",J1531,0)</f>
        <v>0</v>
      </c>
      <c r="BH1531" s="239">
        <f>IF(N1531="sníž. přenesená",J1531,0)</f>
        <v>0</v>
      </c>
      <c r="BI1531" s="239">
        <f>IF(N1531="nulová",J1531,0)</f>
        <v>0</v>
      </c>
      <c r="BJ1531" s="18" t="s">
        <v>83</v>
      </c>
      <c r="BK1531" s="239">
        <f>ROUND(I1531*H1531,2)</f>
        <v>0</v>
      </c>
      <c r="BL1531" s="18" t="s">
        <v>297</v>
      </c>
      <c r="BM1531" s="238" t="s">
        <v>1787</v>
      </c>
    </row>
    <row r="1532" s="13" customFormat="1">
      <c r="A1532" s="13"/>
      <c r="B1532" s="240"/>
      <c r="C1532" s="241"/>
      <c r="D1532" s="242" t="s">
        <v>201</v>
      </c>
      <c r="E1532" s="243" t="s">
        <v>1</v>
      </c>
      <c r="F1532" s="244" t="s">
        <v>1788</v>
      </c>
      <c r="G1532" s="241"/>
      <c r="H1532" s="245">
        <v>4</v>
      </c>
      <c r="I1532" s="246"/>
      <c r="J1532" s="241"/>
      <c r="K1532" s="241"/>
      <c r="L1532" s="247"/>
      <c r="M1532" s="248"/>
      <c r="N1532" s="249"/>
      <c r="O1532" s="249"/>
      <c r="P1532" s="249"/>
      <c r="Q1532" s="249"/>
      <c r="R1532" s="249"/>
      <c r="S1532" s="249"/>
      <c r="T1532" s="25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1" t="s">
        <v>201</v>
      </c>
      <c r="AU1532" s="251" t="s">
        <v>85</v>
      </c>
      <c r="AV1532" s="13" t="s">
        <v>85</v>
      </c>
      <c r="AW1532" s="13" t="s">
        <v>32</v>
      </c>
      <c r="AX1532" s="13" t="s">
        <v>75</v>
      </c>
      <c r="AY1532" s="251" t="s">
        <v>192</v>
      </c>
    </row>
    <row r="1533" s="13" customFormat="1">
      <c r="A1533" s="13"/>
      <c r="B1533" s="240"/>
      <c r="C1533" s="241"/>
      <c r="D1533" s="242" t="s">
        <v>201</v>
      </c>
      <c r="E1533" s="243" t="s">
        <v>1</v>
      </c>
      <c r="F1533" s="244" t="s">
        <v>1789</v>
      </c>
      <c r="G1533" s="241"/>
      <c r="H1533" s="245">
        <v>1</v>
      </c>
      <c r="I1533" s="246"/>
      <c r="J1533" s="241"/>
      <c r="K1533" s="241"/>
      <c r="L1533" s="247"/>
      <c r="M1533" s="248"/>
      <c r="N1533" s="249"/>
      <c r="O1533" s="249"/>
      <c r="P1533" s="249"/>
      <c r="Q1533" s="249"/>
      <c r="R1533" s="249"/>
      <c r="S1533" s="249"/>
      <c r="T1533" s="250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1" t="s">
        <v>201</v>
      </c>
      <c r="AU1533" s="251" t="s">
        <v>85</v>
      </c>
      <c r="AV1533" s="13" t="s">
        <v>85</v>
      </c>
      <c r="AW1533" s="13" t="s">
        <v>32</v>
      </c>
      <c r="AX1533" s="13" t="s">
        <v>75</v>
      </c>
      <c r="AY1533" s="251" t="s">
        <v>192</v>
      </c>
    </row>
    <row r="1534" s="13" customFormat="1">
      <c r="A1534" s="13"/>
      <c r="B1534" s="240"/>
      <c r="C1534" s="241"/>
      <c r="D1534" s="242" t="s">
        <v>201</v>
      </c>
      <c r="E1534" s="243" t="s">
        <v>1</v>
      </c>
      <c r="F1534" s="244" t="s">
        <v>1790</v>
      </c>
      <c r="G1534" s="241"/>
      <c r="H1534" s="245">
        <v>22.5</v>
      </c>
      <c r="I1534" s="246"/>
      <c r="J1534" s="241"/>
      <c r="K1534" s="241"/>
      <c r="L1534" s="247"/>
      <c r="M1534" s="248"/>
      <c r="N1534" s="249"/>
      <c r="O1534" s="249"/>
      <c r="P1534" s="249"/>
      <c r="Q1534" s="249"/>
      <c r="R1534" s="249"/>
      <c r="S1534" s="249"/>
      <c r="T1534" s="250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1" t="s">
        <v>201</v>
      </c>
      <c r="AU1534" s="251" t="s">
        <v>85</v>
      </c>
      <c r="AV1534" s="13" t="s">
        <v>85</v>
      </c>
      <c r="AW1534" s="13" t="s">
        <v>32</v>
      </c>
      <c r="AX1534" s="13" t="s">
        <v>75</v>
      </c>
      <c r="AY1534" s="251" t="s">
        <v>192</v>
      </c>
    </row>
    <row r="1535" s="13" customFormat="1">
      <c r="A1535" s="13"/>
      <c r="B1535" s="240"/>
      <c r="C1535" s="241"/>
      <c r="D1535" s="242" t="s">
        <v>201</v>
      </c>
      <c r="E1535" s="243" t="s">
        <v>1</v>
      </c>
      <c r="F1535" s="244" t="s">
        <v>1791</v>
      </c>
      <c r="G1535" s="241"/>
      <c r="H1535" s="245">
        <v>1.5</v>
      </c>
      <c r="I1535" s="246"/>
      <c r="J1535" s="241"/>
      <c r="K1535" s="241"/>
      <c r="L1535" s="247"/>
      <c r="M1535" s="248"/>
      <c r="N1535" s="249"/>
      <c r="O1535" s="249"/>
      <c r="P1535" s="249"/>
      <c r="Q1535" s="249"/>
      <c r="R1535" s="249"/>
      <c r="S1535" s="249"/>
      <c r="T1535" s="250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1" t="s">
        <v>201</v>
      </c>
      <c r="AU1535" s="251" t="s">
        <v>85</v>
      </c>
      <c r="AV1535" s="13" t="s">
        <v>85</v>
      </c>
      <c r="AW1535" s="13" t="s">
        <v>32</v>
      </c>
      <c r="AX1535" s="13" t="s">
        <v>75</v>
      </c>
      <c r="AY1535" s="251" t="s">
        <v>192</v>
      </c>
    </row>
    <row r="1536" s="14" customFormat="1">
      <c r="A1536" s="14"/>
      <c r="B1536" s="252"/>
      <c r="C1536" s="253"/>
      <c r="D1536" s="242" t="s">
        <v>201</v>
      </c>
      <c r="E1536" s="254" t="s">
        <v>1</v>
      </c>
      <c r="F1536" s="255" t="s">
        <v>204</v>
      </c>
      <c r="G1536" s="253"/>
      <c r="H1536" s="256">
        <v>29</v>
      </c>
      <c r="I1536" s="257"/>
      <c r="J1536" s="253"/>
      <c r="K1536" s="253"/>
      <c r="L1536" s="258"/>
      <c r="M1536" s="259"/>
      <c r="N1536" s="260"/>
      <c r="O1536" s="260"/>
      <c r="P1536" s="260"/>
      <c r="Q1536" s="260"/>
      <c r="R1536" s="260"/>
      <c r="S1536" s="260"/>
      <c r="T1536" s="261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2" t="s">
        <v>201</v>
      </c>
      <c r="AU1536" s="262" t="s">
        <v>85</v>
      </c>
      <c r="AV1536" s="14" t="s">
        <v>199</v>
      </c>
      <c r="AW1536" s="14" t="s">
        <v>32</v>
      </c>
      <c r="AX1536" s="14" t="s">
        <v>83</v>
      </c>
      <c r="AY1536" s="262" t="s">
        <v>192</v>
      </c>
    </row>
    <row r="1537" s="2" customFormat="1" ht="24.15" customHeight="1">
      <c r="A1537" s="39"/>
      <c r="B1537" s="40"/>
      <c r="C1537" s="227" t="s">
        <v>1792</v>
      </c>
      <c r="D1537" s="227" t="s">
        <v>194</v>
      </c>
      <c r="E1537" s="228" t="s">
        <v>1793</v>
      </c>
      <c r="F1537" s="229" t="s">
        <v>1794</v>
      </c>
      <c r="G1537" s="230" t="s">
        <v>300</v>
      </c>
      <c r="H1537" s="231">
        <v>26</v>
      </c>
      <c r="I1537" s="232"/>
      <c r="J1537" s="233">
        <f>ROUND(I1537*H1537,2)</f>
        <v>0</v>
      </c>
      <c r="K1537" s="229" t="s">
        <v>198</v>
      </c>
      <c r="L1537" s="45"/>
      <c r="M1537" s="234" t="s">
        <v>1</v>
      </c>
      <c r="N1537" s="235" t="s">
        <v>40</v>
      </c>
      <c r="O1537" s="92"/>
      <c r="P1537" s="236">
        <f>O1537*H1537</f>
        <v>0</v>
      </c>
      <c r="Q1537" s="236">
        <v>0</v>
      </c>
      <c r="R1537" s="236">
        <f>Q1537*H1537</f>
        <v>0</v>
      </c>
      <c r="S1537" s="236">
        <v>0</v>
      </c>
      <c r="T1537" s="237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8" t="s">
        <v>297</v>
      </c>
      <c r="AT1537" s="238" t="s">
        <v>194</v>
      </c>
      <c r="AU1537" s="238" t="s">
        <v>85</v>
      </c>
      <c r="AY1537" s="18" t="s">
        <v>192</v>
      </c>
      <c r="BE1537" s="239">
        <f>IF(N1537="základní",J1537,0)</f>
        <v>0</v>
      </c>
      <c r="BF1537" s="239">
        <f>IF(N1537="snížená",J1537,0)</f>
        <v>0</v>
      </c>
      <c r="BG1537" s="239">
        <f>IF(N1537="zákl. přenesená",J1537,0)</f>
        <v>0</v>
      </c>
      <c r="BH1537" s="239">
        <f>IF(N1537="sníž. přenesená",J1537,0)</f>
        <v>0</v>
      </c>
      <c r="BI1537" s="239">
        <f>IF(N1537="nulová",J1537,0)</f>
        <v>0</v>
      </c>
      <c r="BJ1537" s="18" t="s">
        <v>83</v>
      </c>
      <c r="BK1537" s="239">
        <f>ROUND(I1537*H1537,2)</f>
        <v>0</v>
      </c>
      <c r="BL1537" s="18" t="s">
        <v>297</v>
      </c>
      <c r="BM1537" s="238" t="s">
        <v>1795</v>
      </c>
    </row>
    <row r="1538" s="13" customFormat="1">
      <c r="A1538" s="13"/>
      <c r="B1538" s="240"/>
      <c r="C1538" s="241"/>
      <c r="D1538" s="242" t="s">
        <v>201</v>
      </c>
      <c r="E1538" s="243" t="s">
        <v>1</v>
      </c>
      <c r="F1538" s="244" t="s">
        <v>1796</v>
      </c>
      <c r="G1538" s="241"/>
      <c r="H1538" s="245">
        <v>4</v>
      </c>
      <c r="I1538" s="246"/>
      <c r="J1538" s="241"/>
      <c r="K1538" s="241"/>
      <c r="L1538" s="247"/>
      <c r="M1538" s="248"/>
      <c r="N1538" s="249"/>
      <c r="O1538" s="249"/>
      <c r="P1538" s="249"/>
      <c r="Q1538" s="249"/>
      <c r="R1538" s="249"/>
      <c r="S1538" s="249"/>
      <c r="T1538" s="250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1" t="s">
        <v>201</v>
      </c>
      <c r="AU1538" s="251" t="s">
        <v>85</v>
      </c>
      <c r="AV1538" s="13" t="s">
        <v>85</v>
      </c>
      <c r="AW1538" s="13" t="s">
        <v>32</v>
      </c>
      <c r="AX1538" s="13" t="s">
        <v>75</v>
      </c>
      <c r="AY1538" s="251" t="s">
        <v>192</v>
      </c>
    </row>
    <row r="1539" s="13" customFormat="1">
      <c r="A1539" s="13"/>
      <c r="B1539" s="240"/>
      <c r="C1539" s="241"/>
      <c r="D1539" s="242" t="s">
        <v>201</v>
      </c>
      <c r="E1539" s="243" t="s">
        <v>1</v>
      </c>
      <c r="F1539" s="244" t="s">
        <v>1797</v>
      </c>
      <c r="G1539" s="241"/>
      <c r="H1539" s="245">
        <v>2</v>
      </c>
      <c r="I1539" s="246"/>
      <c r="J1539" s="241"/>
      <c r="K1539" s="241"/>
      <c r="L1539" s="247"/>
      <c r="M1539" s="248"/>
      <c r="N1539" s="249"/>
      <c r="O1539" s="249"/>
      <c r="P1539" s="249"/>
      <c r="Q1539" s="249"/>
      <c r="R1539" s="249"/>
      <c r="S1539" s="249"/>
      <c r="T1539" s="250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1" t="s">
        <v>201</v>
      </c>
      <c r="AU1539" s="251" t="s">
        <v>85</v>
      </c>
      <c r="AV1539" s="13" t="s">
        <v>85</v>
      </c>
      <c r="AW1539" s="13" t="s">
        <v>32</v>
      </c>
      <c r="AX1539" s="13" t="s">
        <v>75</v>
      </c>
      <c r="AY1539" s="251" t="s">
        <v>192</v>
      </c>
    </row>
    <row r="1540" s="13" customFormat="1">
      <c r="A1540" s="13"/>
      <c r="B1540" s="240"/>
      <c r="C1540" s="241"/>
      <c r="D1540" s="242" t="s">
        <v>201</v>
      </c>
      <c r="E1540" s="243" t="s">
        <v>1</v>
      </c>
      <c r="F1540" s="244" t="s">
        <v>1798</v>
      </c>
      <c r="G1540" s="241"/>
      <c r="H1540" s="245">
        <v>18</v>
      </c>
      <c r="I1540" s="246"/>
      <c r="J1540" s="241"/>
      <c r="K1540" s="241"/>
      <c r="L1540" s="247"/>
      <c r="M1540" s="248"/>
      <c r="N1540" s="249"/>
      <c r="O1540" s="249"/>
      <c r="P1540" s="249"/>
      <c r="Q1540" s="249"/>
      <c r="R1540" s="249"/>
      <c r="S1540" s="249"/>
      <c r="T1540" s="250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1" t="s">
        <v>201</v>
      </c>
      <c r="AU1540" s="251" t="s">
        <v>85</v>
      </c>
      <c r="AV1540" s="13" t="s">
        <v>85</v>
      </c>
      <c r="AW1540" s="13" t="s">
        <v>32</v>
      </c>
      <c r="AX1540" s="13" t="s">
        <v>75</v>
      </c>
      <c r="AY1540" s="251" t="s">
        <v>192</v>
      </c>
    </row>
    <row r="1541" s="13" customFormat="1">
      <c r="A1541" s="13"/>
      <c r="B1541" s="240"/>
      <c r="C1541" s="241"/>
      <c r="D1541" s="242" t="s">
        <v>201</v>
      </c>
      <c r="E1541" s="243" t="s">
        <v>1</v>
      </c>
      <c r="F1541" s="244" t="s">
        <v>1799</v>
      </c>
      <c r="G1541" s="241"/>
      <c r="H1541" s="245">
        <v>2</v>
      </c>
      <c r="I1541" s="246"/>
      <c r="J1541" s="241"/>
      <c r="K1541" s="241"/>
      <c r="L1541" s="247"/>
      <c r="M1541" s="248"/>
      <c r="N1541" s="249"/>
      <c r="O1541" s="249"/>
      <c r="P1541" s="249"/>
      <c r="Q1541" s="249"/>
      <c r="R1541" s="249"/>
      <c r="S1541" s="249"/>
      <c r="T1541" s="250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1" t="s">
        <v>201</v>
      </c>
      <c r="AU1541" s="251" t="s">
        <v>85</v>
      </c>
      <c r="AV1541" s="13" t="s">
        <v>85</v>
      </c>
      <c r="AW1541" s="13" t="s">
        <v>32</v>
      </c>
      <c r="AX1541" s="13" t="s">
        <v>75</v>
      </c>
      <c r="AY1541" s="251" t="s">
        <v>192</v>
      </c>
    </row>
    <row r="1542" s="14" customFormat="1">
      <c r="A1542" s="14"/>
      <c r="B1542" s="252"/>
      <c r="C1542" s="253"/>
      <c r="D1542" s="242" t="s">
        <v>201</v>
      </c>
      <c r="E1542" s="254" t="s">
        <v>1</v>
      </c>
      <c r="F1542" s="255" t="s">
        <v>204</v>
      </c>
      <c r="G1542" s="253"/>
      <c r="H1542" s="256">
        <v>26</v>
      </c>
      <c r="I1542" s="257"/>
      <c r="J1542" s="253"/>
      <c r="K1542" s="253"/>
      <c r="L1542" s="258"/>
      <c r="M1542" s="259"/>
      <c r="N1542" s="260"/>
      <c r="O1542" s="260"/>
      <c r="P1542" s="260"/>
      <c r="Q1542" s="260"/>
      <c r="R1542" s="260"/>
      <c r="S1542" s="260"/>
      <c r="T1542" s="261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2" t="s">
        <v>201</v>
      </c>
      <c r="AU1542" s="262" t="s">
        <v>85</v>
      </c>
      <c r="AV1542" s="14" t="s">
        <v>199</v>
      </c>
      <c r="AW1542" s="14" t="s">
        <v>32</v>
      </c>
      <c r="AX1542" s="14" t="s">
        <v>83</v>
      </c>
      <c r="AY1542" s="262" t="s">
        <v>192</v>
      </c>
    </row>
    <row r="1543" s="2" customFormat="1" ht="24.15" customHeight="1">
      <c r="A1543" s="39"/>
      <c r="B1543" s="40"/>
      <c r="C1543" s="227" t="s">
        <v>1800</v>
      </c>
      <c r="D1543" s="227" t="s">
        <v>194</v>
      </c>
      <c r="E1543" s="228" t="s">
        <v>1801</v>
      </c>
      <c r="F1543" s="229" t="s">
        <v>1802</v>
      </c>
      <c r="G1543" s="230" t="s">
        <v>247</v>
      </c>
      <c r="H1543" s="231">
        <v>0.184</v>
      </c>
      <c r="I1543" s="232"/>
      <c r="J1543" s="233">
        <f>ROUND(I1543*H1543,2)</f>
        <v>0</v>
      </c>
      <c r="K1543" s="229" t="s">
        <v>198</v>
      </c>
      <c r="L1543" s="45"/>
      <c r="M1543" s="234" t="s">
        <v>1</v>
      </c>
      <c r="N1543" s="235" t="s">
        <v>40</v>
      </c>
      <c r="O1543" s="92"/>
      <c r="P1543" s="236">
        <f>O1543*H1543</f>
        <v>0</v>
      </c>
      <c r="Q1543" s="236">
        <v>0</v>
      </c>
      <c r="R1543" s="236">
        <f>Q1543*H1543</f>
        <v>0</v>
      </c>
      <c r="S1543" s="236">
        <v>0</v>
      </c>
      <c r="T1543" s="237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8" t="s">
        <v>297</v>
      </c>
      <c r="AT1543" s="238" t="s">
        <v>194</v>
      </c>
      <c r="AU1543" s="238" t="s">
        <v>85</v>
      </c>
      <c r="AY1543" s="18" t="s">
        <v>192</v>
      </c>
      <c r="BE1543" s="239">
        <f>IF(N1543="základní",J1543,0)</f>
        <v>0</v>
      </c>
      <c r="BF1543" s="239">
        <f>IF(N1543="snížená",J1543,0)</f>
        <v>0</v>
      </c>
      <c r="BG1543" s="239">
        <f>IF(N1543="zákl. přenesená",J1543,0)</f>
        <v>0</v>
      </c>
      <c r="BH1543" s="239">
        <f>IF(N1543="sníž. přenesená",J1543,0)</f>
        <v>0</v>
      </c>
      <c r="BI1543" s="239">
        <f>IF(N1543="nulová",J1543,0)</f>
        <v>0</v>
      </c>
      <c r="BJ1543" s="18" t="s">
        <v>83</v>
      </c>
      <c r="BK1543" s="239">
        <f>ROUND(I1543*H1543,2)</f>
        <v>0</v>
      </c>
      <c r="BL1543" s="18" t="s">
        <v>297</v>
      </c>
      <c r="BM1543" s="238" t="s">
        <v>1803</v>
      </c>
    </row>
    <row r="1544" s="12" customFormat="1" ht="22.8" customHeight="1">
      <c r="A1544" s="12"/>
      <c r="B1544" s="211"/>
      <c r="C1544" s="212"/>
      <c r="D1544" s="213" t="s">
        <v>74</v>
      </c>
      <c r="E1544" s="225" t="s">
        <v>1804</v>
      </c>
      <c r="F1544" s="225" t="s">
        <v>1805</v>
      </c>
      <c r="G1544" s="212"/>
      <c r="H1544" s="212"/>
      <c r="I1544" s="215"/>
      <c r="J1544" s="226">
        <f>BK1544</f>
        <v>0</v>
      </c>
      <c r="K1544" s="212"/>
      <c r="L1544" s="217"/>
      <c r="M1544" s="218"/>
      <c r="N1544" s="219"/>
      <c r="O1544" s="219"/>
      <c r="P1544" s="220">
        <f>SUM(P1545:P1827)</f>
        <v>0</v>
      </c>
      <c r="Q1544" s="219"/>
      <c r="R1544" s="220">
        <f>SUM(R1545:R1827)</f>
        <v>2.2878267499999994</v>
      </c>
      <c r="S1544" s="219"/>
      <c r="T1544" s="221">
        <f>SUM(T1545:T1827)</f>
        <v>0</v>
      </c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R1544" s="222" t="s">
        <v>85</v>
      </c>
      <c r="AT1544" s="223" t="s">
        <v>74</v>
      </c>
      <c r="AU1544" s="223" t="s">
        <v>83</v>
      </c>
      <c r="AY1544" s="222" t="s">
        <v>192</v>
      </c>
      <c r="BK1544" s="224">
        <f>SUM(BK1545:BK1827)</f>
        <v>0</v>
      </c>
    </row>
    <row r="1545" s="2" customFormat="1" ht="16.5" customHeight="1">
      <c r="A1545" s="39"/>
      <c r="B1545" s="40"/>
      <c r="C1545" s="227" t="s">
        <v>1806</v>
      </c>
      <c r="D1545" s="227" t="s">
        <v>194</v>
      </c>
      <c r="E1545" s="228" t="s">
        <v>1807</v>
      </c>
      <c r="F1545" s="229" t="s">
        <v>1808</v>
      </c>
      <c r="G1545" s="230" t="s">
        <v>197</v>
      </c>
      <c r="H1545" s="231">
        <v>87.959999999999994</v>
      </c>
      <c r="I1545" s="232"/>
      <c r="J1545" s="233">
        <f>ROUND(I1545*H1545,2)</f>
        <v>0</v>
      </c>
      <c r="K1545" s="229" t="s">
        <v>198</v>
      </c>
      <c r="L1545" s="45"/>
      <c r="M1545" s="234" t="s">
        <v>1</v>
      </c>
      <c r="N1545" s="235" t="s">
        <v>40</v>
      </c>
      <c r="O1545" s="92"/>
      <c r="P1545" s="236">
        <f>O1545*H1545</f>
        <v>0</v>
      </c>
      <c r="Q1545" s="236">
        <v>0</v>
      </c>
      <c r="R1545" s="236">
        <f>Q1545*H1545</f>
        <v>0</v>
      </c>
      <c r="S1545" s="236">
        <v>0</v>
      </c>
      <c r="T1545" s="237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38" t="s">
        <v>297</v>
      </c>
      <c r="AT1545" s="238" t="s">
        <v>194</v>
      </c>
      <c r="AU1545" s="238" t="s">
        <v>85</v>
      </c>
      <c r="AY1545" s="18" t="s">
        <v>192</v>
      </c>
      <c r="BE1545" s="239">
        <f>IF(N1545="základní",J1545,0)</f>
        <v>0</v>
      </c>
      <c r="BF1545" s="239">
        <f>IF(N1545="snížená",J1545,0)</f>
        <v>0</v>
      </c>
      <c r="BG1545" s="239">
        <f>IF(N1545="zákl. přenesená",J1545,0)</f>
        <v>0</v>
      </c>
      <c r="BH1545" s="239">
        <f>IF(N1545="sníž. přenesená",J1545,0)</f>
        <v>0</v>
      </c>
      <c r="BI1545" s="239">
        <f>IF(N1545="nulová",J1545,0)</f>
        <v>0</v>
      </c>
      <c r="BJ1545" s="18" t="s">
        <v>83</v>
      </c>
      <c r="BK1545" s="239">
        <f>ROUND(I1545*H1545,2)</f>
        <v>0</v>
      </c>
      <c r="BL1545" s="18" t="s">
        <v>297</v>
      </c>
      <c r="BM1545" s="238" t="s">
        <v>1809</v>
      </c>
    </row>
    <row r="1546" s="16" customFormat="1">
      <c r="A1546" s="16"/>
      <c r="B1546" s="274"/>
      <c r="C1546" s="275"/>
      <c r="D1546" s="242" t="s">
        <v>201</v>
      </c>
      <c r="E1546" s="276" t="s">
        <v>1</v>
      </c>
      <c r="F1546" s="277" t="s">
        <v>1810</v>
      </c>
      <c r="G1546" s="275"/>
      <c r="H1546" s="276" t="s">
        <v>1</v>
      </c>
      <c r="I1546" s="278"/>
      <c r="J1546" s="275"/>
      <c r="K1546" s="275"/>
      <c r="L1546" s="279"/>
      <c r="M1546" s="280"/>
      <c r="N1546" s="281"/>
      <c r="O1546" s="281"/>
      <c r="P1546" s="281"/>
      <c r="Q1546" s="281"/>
      <c r="R1546" s="281"/>
      <c r="S1546" s="281"/>
      <c r="T1546" s="282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83" t="s">
        <v>201</v>
      </c>
      <c r="AU1546" s="283" t="s">
        <v>85</v>
      </c>
      <c r="AV1546" s="16" t="s">
        <v>83</v>
      </c>
      <c r="AW1546" s="16" t="s">
        <v>32</v>
      </c>
      <c r="AX1546" s="16" t="s">
        <v>75</v>
      </c>
      <c r="AY1546" s="283" t="s">
        <v>192</v>
      </c>
    </row>
    <row r="1547" s="13" customFormat="1">
      <c r="A1547" s="13"/>
      <c r="B1547" s="240"/>
      <c r="C1547" s="241"/>
      <c r="D1547" s="242" t="s">
        <v>201</v>
      </c>
      <c r="E1547" s="243" t="s">
        <v>1</v>
      </c>
      <c r="F1547" s="244" t="s">
        <v>1674</v>
      </c>
      <c r="G1547" s="241"/>
      <c r="H1547" s="245">
        <v>11.699999999999999</v>
      </c>
      <c r="I1547" s="246"/>
      <c r="J1547" s="241"/>
      <c r="K1547" s="241"/>
      <c r="L1547" s="247"/>
      <c r="M1547" s="248"/>
      <c r="N1547" s="249"/>
      <c r="O1547" s="249"/>
      <c r="P1547" s="249"/>
      <c r="Q1547" s="249"/>
      <c r="R1547" s="249"/>
      <c r="S1547" s="249"/>
      <c r="T1547" s="250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1" t="s">
        <v>201</v>
      </c>
      <c r="AU1547" s="251" t="s">
        <v>85</v>
      </c>
      <c r="AV1547" s="13" t="s">
        <v>85</v>
      </c>
      <c r="AW1547" s="13" t="s">
        <v>32</v>
      </c>
      <c r="AX1547" s="13" t="s">
        <v>75</v>
      </c>
      <c r="AY1547" s="251" t="s">
        <v>192</v>
      </c>
    </row>
    <row r="1548" s="13" customFormat="1">
      <c r="A1548" s="13"/>
      <c r="B1548" s="240"/>
      <c r="C1548" s="241"/>
      <c r="D1548" s="242" t="s">
        <v>201</v>
      </c>
      <c r="E1548" s="243" t="s">
        <v>1</v>
      </c>
      <c r="F1548" s="244" t="s">
        <v>1675</v>
      </c>
      <c r="G1548" s="241"/>
      <c r="H1548" s="245">
        <v>34.539999999999999</v>
      </c>
      <c r="I1548" s="246"/>
      <c r="J1548" s="241"/>
      <c r="K1548" s="241"/>
      <c r="L1548" s="247"/>
      <c r="M1548" s="248"/>
      <c r="N1548" s="249"/>
      <c r="O1548" s="249"/>
      <c r="P1548" s="249"/>
      <c r="Q1548" s="249"/>
      <c r="R1548" s="249"/>
      <c r="S1548" s="249"/>
      <c r="T1548" s="250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1" t="s">
        <v>201</v>
      </c>
      <c r="AU1548" s="251" t="s">
        <v>85</v>
      </c>
      <c r="AV1548" s="13" t="s">
        <v>85</v>
      </c>
      <c r="AW1548" s="13" t="s">
        <v>32</v>
      </c>
      <c r="AX1548" s="13" t="s">
        <v>75</v>
      </c>
      <c r="AY1548" s="251" t="s">
        <v>192</v>
      </c>
    </row>
    <row r="1549" s="13" customFormat="1">
      <c r="A1549" s="13"/>
      <c r="B1549" s="240"/>
      <c r="C1549" s="241"/>
      <c r="D1549" s="242" t="s">
        <v>201</v>
      </c>
      <c r="E1549" s="243" t="s">
        <v>1</v>
      </c>
      <c r="F1549" s="244" t="s">
        <v>1676</v>
      </c>
      <c r="G1549" s="241"/>
      <c r="H1549" s="245">
        <v>32.380000000000003</v>
      </c>
      <c r="I1549" s="246"/>
      <c r="J1549" s="241"/>
      <c r="K1549" s="241"/>
      <c r="L1549" s="247"/>
      <c r="M1549" s="248"/>
      <c r="N1549" s="249"/>
      <c r="O1549" s="249"/>
      <c r="P1549" s="249"/>
      <c r="Q1549" s="249"/>
      <c r="R1549" s="249"/>
      <c r="S1549" s="249"/>
      <c r="T1549" s="250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1" t="s">
        <v>201</v>
      </c>
      <c r="AU1549" s="251" t="s">
        <v>85</v>
      </c>
      <c r="AV1549" s="13" t="s">
        <v>85</v>
      </c>
      <c r="AW1549" s="13" t="s">
        <v>32</v>
      </c>
      <c r="AX1549" s="13" t="s">
        <v>75</v>
      </c>
      <c r="AY1549" s="251" t="s">
        <v>192</v>
      </c>
    </row>
    <row r="1550" s="13" customFormat="1">
      <c r="A1550" s="13"/>
      <c r="B1550" s="240"/>
      <c r="C1550" s="241"/>
      <c r="D1550" s="242" t="s">
        <v>201</v>
      </c>
      <c r="E1550" s="243" t="s">
        <v>1</v>
      </c>
      <c r="F1550" s="244" t="s">
        <v>1677</v>
      </c>
      <c r="G1550" s="241"/>
      <c r="H1550" s="245">
        <v>9.3399999999999999</v>
      </c>
      <c r="I1550" s="246"/>
      <c r="J1550" s="241"/>
      <c r="K1550" s="241"/>
      <c r="L1550" s="247"/>
      <c r="M1550" s="248"/>
      <c r="N1550" s="249"/>
      <c r="O1550" s="249"/>
      <c r="P1550" s="249"/>
      <c r="Q1550" s="249"/>
      <c r="R1550" s="249"/>
      <c r="S1550" s="249"/>
      <c r="T1550" s="250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1" t="s">
        <v>201</v>
      </c>
      <c r="AU1550" s="251" t="s">
        <v>85</v>
      </c>
      <c r="AV1550" s="13" t="s">
        <v>85</v>
      </c>
      <c r="AW1550" s="13" t="s">
        <v>32</v>
      </c>
      <c r="AX1550" s="13" t="s">
        <v>75</v>
      </c>
      <c r="AY1550" s="251" t="s">
        <v>192</v>
      </c>
    </row>
    <row r="1551" s="14" customFormat="1">
      <c r="A1551" s="14"/>
      <c r="B1551" s="252"/>
      <c r="C1551" s="253"/>
      <c r="D1551" s="242" t="s">
        <v>201</v>
      </c>
      <c r="E1551" s="254" t="s">
        <v>1</v>
      </c>
      <c r="F1551" s="255" t="s">
        <v>204</v>
      </c>
      <c r="G1551" s="253"/>
      <c r="H1551" s="256">
        <v>87.959999999999994</v>
      </c>
      <c r="I1551" s="257"/>
      <c r="J1551" s="253"/>
      <c r="K1551" s="253"/>
      <c r="L1551" s="258"/>
      <c r="M1551" s="259"/>
      <c r="N1551" s="260"/>
      <c r="O1551" s="260"/>
      <c r="P1551" s="260"/>
      <c r="Q1551" s="260"/>
      <c r="R1551" s="260"/>
      <c r="S1551" s="260"/>
      <c r="T1551" s="261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2" t="s">
        <v>201</v>
      </c>
      <c r="AU1551" s="262" t="s">
        <v>85</v>
      </c>
      <c r="AV1551" s="14" t="s">
        <v>199</v>
      </c>
      <c r="AW1551" s="14" t="s">
        <v>32</v>
      </c>
      <c r="AX1551" s="14" t="s">
        <v>83</v>
      </c>
      <c r="AY1551" s="262" t="s">
        <v>192</v>
      </c>
    </row>
    <row r="1552" s="2" customFormat="1" ht="16.5" customHeight="1">
      <c r="A1552" s="39"/>
      <c r="B1552" s="40"/>
      <c r="C1552" s="284" t="s">
        <v>1811</v>
      </c>
      <c r="D1552" s="284" t="s">
        <v>311</v>
      </c>
      <c r="E1552" s="285" t="s">
        <v>1812</v>
      </c>
      <c r="F1552" s="286" t="s">
        <v>1813</v>
      </c>
      <c r="G1552" s="287" t="s">
        <v>1814</v>
      </c>
      <c r="H1552" s="288">
        <v>175.91999999999999</v>
      </c>
      <c r="I1552" s="289"/>
      <c r="J1552" s="290">
        <f>ROUND(I1552*H1552,2)</f>
        <v>0</v>
      </c>
      <c r="K1552" s="286" t="s">
        <v>301</v>
      </c>
      <c r="L1552" s="291"/>
      <c r="M1552" s="292" t="s">
        <v>1</v>
      </c>
      <c r="N1552" s="293" t="s">
        <v>40</v>
      </c>
      <c r="O1552" s="92"/>
      <c r="P1552" s="236">
        <f>O1552*H1552</f>
        <v>0</v>
      </c>
      <c r="Q1552" s="236">
        <v>0</v>
      </c>
      <c r="R1552" s="236">
        <f>Q1552*H1552</f>
        <v>0</v>
      </c>
      <c r="S1552" s="236">
        <v>0</v>
      </c>
      <c r="T1552" s="237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38" t="s">
        <v>394</v>
      </c>
      <c r="AT1552" s="238" t="s">
        <v>311</v>
      </c>
      <c r="AU1552" s="238" t="s">
        <v>85</v>
      </c>
      <c r="AY1552" s="18" t="s">
        <v>192</v>
      </c>
      <c r="BE1552" s="239">
        <f>IF(N1552="základní",J1552,0)</f>
        <v>0</v>
      </c>
      <c r="BF1552" s="239">
        <f>IF(N1552="snížená",J1552,0)</f>
        <v>0</v>
      </c>
      <c r="BG1552" s="239">
        <f>IF(N1552="zákl. přenesená",J1552,0)</f>
        <v>0</v>
      </c>
      <c r="BH1552" s="239">
        <f>IF(N1552="sníž. přenesená",J1552,0)</f>
        <v>0</v>
      </c>
      <c r="BI1552" s="239">
        <f>IF(N1552="nulová",J1552,0)</f>
        <v>0</v>
      </c>
      <c r="BJ1552" s="18" t="s">
        <v>83</v>
      </c>
      <c r="BK1552" s="239">
        <f>ROUND(I1552*H1552,2)</f>
        <v>0</v>
      </c>
      <c r="BL1552" s="18" t="s">
        <v>297</v>
      </c>
      <c r="BM1552" s="238" t="s">
        <v>1815</v>
      </c>
    </row>
    <row r="1553" s="16" customFormat="1">
      <c r="A1553" s="16"/>
      <c r="B1553" s="274"/>
      <c r="C1553" s="275"/>
      <c r="D1553" s="242" t="s">
        <v>201</v>
      </c>
      <c r="E1553" s="276" t="s">
        <v>1</v>
      </c>
      <c r="F1553" s="277" t="s">
        <v>1673</v>
      </c>
      <c r="G1553" s="275"/>
      <c r="H1553" s="276" t="s">
        <v>1</v>
      </c>
      <c r="I1553" s="278"/>
      <c r="J1553" s="275"/>
      <c r="K1553" s="275"/>
      <c r="L1553" s="279"/>
      <c r="M1553" s="280"/>
      <c r="N1553" s="281"/>
      <c r="O1553" s="281"/>
      <c r="P1553" s="281"/>
      <c r="Q1553" s="281"/>
      <c r="R1553" s="281"/>
      <c r="S1553" s="281"/>
      <c r="T1553" s="282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T1553" s="283" t="s">
        <v>201</v>
      </c>
      <c r="AU1553" s="283" t="s">
        <v>85</v>
      </c>
      <c r="AV1553" s="16" t="s">
        <v>83</v>
      </c>
      <c r="AW1553" s="16" t="s">
        <v>32</v>
      </c>
      <c r="AX1553" s="16" t="s">
        <v>75</v>
      </c>
      <c r="AY1553" s="283" t="s">
        <v>192</v>
      </c>
    </row>
    <row r="1554" s="13" customFormat="1">
      <c r="A1554" s="13"/>
      <c r="B1554" s="240"/>
      <c r="C1554" s="241"/>
      <c r="D1554" s="242" t="s">
        <v>201</v>
      </c>
      <c r="E1554" s="243" t="s">
        <v>1</v>
      </c>
      <c r="F1554" s="244" t="s">
        <v>1674</v>
      </c>
      <c r="G1554" s="241"/>
      <c r="H1554" s="245">
        <v>11.699999999999999</v>
      </c>
      <c r="I1554" s="246"/>
      <c r="J1554" s="241"/>
      <c r="K1554" s="241"/>
      <c r="L1554" s="247"/>
      <c r="M1554" s="248"/>
      <c r="N1554" s="249"/>
      <c r="O1554" s="249"/>
      <c r="P1554" s="249"/>
      <c r="Q1554" s="249"/>
      <c r="R1554" s="249"/>
      <c r="S1554" s="249"/>
      <c r="T1554" s="250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1" t="s">
        <v>201</v>
      </c>
      <c r="AU1554" s="251" t="s">
        <v>85</v>
      </c>
      <c r="AV1554" s="13" t="s">
        <v>85</v>
      </c>
      <c r="AW1554" s="13" t="s">
        <v>32</v>
      </c>
      <c r="AX1554" s="13" t="s">
        <v>75</v>
      </c>
      <c r="AY1554" s="251" t="s">
        <v>192</v>
      </c>
    </row>
    <row r="1555" s="13" customFormat="1">
      <c r="A1555" s="13"/>
      <c r="B1555" s="240"/>
      <c r="C1555" s="241"/>
      <c r="D1555" s="242" t="s">
        <v>201</v>
      </c>
      <c r="E1555" s="243" t="s">
        <v>1</v>
      </c>
      <c r="F1555" s="244" t="s">
        <v>1675</v>
      </c>
      <c r="G1555" s="241"/>
      <c r="H1555" s="245">
        <v>34.539999999999999</v>
      </c>
      <c r="I1555" s="246"/>
      <c r="J1555" s="241"/>
      <c r="K1555" s="241"/>
      <c r="L1555" s="247"/>
      <c r="M1555" s="248"/>
      <c r="N1555" s="249"/>
      <c r="O1555" s="249"/>
      <c r="P1555" s="249"/>
      <c r="Q1555" s="249"/>
      <c r="R1555" s="249"/>
      <c r="S1555" s="249"/>
      <c r="T1555" s="250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1" t="s">
        <v>201</v>
      </c>
      <c r="AU1555" s="251" t="s">
        <v>85</v>
      </c>
      <c r="AV1555" s="13" t="s">
        <v>85</v>
      </c>
      <c r="AW1555" s="13" t="s">
        <v>32</v>
      </c>
      <c r="AX1555" s="13" t="s">
        <v>75</v>
      </c>
      <c r="AY1555" s="251" t="s">
        <v>192</v>
      </c>
    </row>
    <row r="1556" s="13" customFormat="1">
      <c r="A1556" s="13"/>
      <c r="B1556" s="240"/>
      <c r="C1556" s="241"/>
      <c r="D1556" s="242" t="s">
        <v>201</v>
      </c>
      <c r="E1556" s="243" t="s">
        <v>1</v>
      </c>
      <c r="F1556" s="244" t="s">
        <v>1676</v>
      </c>
      <c r="G1556" s="241"/>
      <c r="H1556" s="245">
        <v>32.380000000000003</v>
      </c>
      <c r="I1556" s="246"/>
      <c r="J1556" s="241"/>
      <c r="K1556" s="241"/>
      <c r="L1556" s="247"/>
      <c r="M1556" s="248"/>
      <c r="N1556" s="249"/>
      <c r="O1556" s="249"/>
      <c r="P1556" s="249"/>
      <c r="Q1556" s="249"/>
      <c r="R1556" s="249"/>
      <c r="S1556" s="249"/>
      <c r="T1556" s="250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1" t="s">
        <v>201</v>
      </c>
      <c r="AU1556" s="251" t="s">
        <v>85</v>
      </c>
      <c r="AV1556" s="13" t="s">
        <v>85</v>
      </c>
      <c r="AW1556" s="13" t="s">
        <v>32</v>
      </c>
      <c r="AX1556" s="13" t="s">
        <v>75</v>
      </c>
      <c r="AY1556" s="251" t="s">
        <v>192</v>
      </c>
    </row>
    <row r="1557" s="13" customFormat="1">
      <c r="A1557" s="13"/>
      <c r="B1557" s="240"/>
      <c r="C1557" s="241"/>
      <c r="D1557" s="242" t="s">
        <v>201</v>
      </c>
      <c r="E1557" s="243" t="s">
        <v>1</v>
      </c>
      <c r="F1557" s="244" t="s">
        <v>1677</v>
      </c>
      <c r="G1557" s="241"/>
      <c r="H1557" s="245">
        <v>9.3399999999999999</v>
      </c>
      <c r="I1557" s="246"/>
      <c r="J1557" s="241"/>
      <c r="K1557" s="241"/>
      <c r="L1557" s="247"/>
      <c r="M1557" s="248"/>
      <c r="N1557" s="249"/>
      <c r="O1557" s="249"/>
      <c r="P1557" s="249"/>
      <c r="Q1557" s="249"/>
      <c r="R1557" s="249"/>
      <c r="S1557" s="249"/>
      <c r="T1557" s="250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1" t="s">
        <v>201</v>
      </c>
      <c r="AU1557" s="251" t="s">
        <v>85</v>
      </c>
      <c r="AV1557" s="13" t="s">
        <v>85</v>
      </c>
      <c r="AW1557" s="13" t="s">
        <v>32</v>
      </c>
      <c r="AX1557" s="13" t="s">
        <v>75</v>
      </c>
      <c r="AY1557" s="251" t="s">
        <v>192</v>
      </c>
    </row>
    <row r="1558" s="15" customFormat="1">
      <c r="A1558" s="15"/>
      <c r="B1558" s="263"/>
      <c r="C1558" s="264"/>
      <c r="D1558" s="242" t="s">
        <v>201</v>
      </c>
      <c r="E1558" s="265" t="s">
        <v>1</v>
      </c>
      <c r="F1558" s="266" t="s">
        <v>211</v>
      </c>
      <c r="G1558" s="264"/>
      <c r="H1558" s="267">
        <v>87.959999999999994</v>
      </c>
      <c r="I1558" s="268"/>
      <c r="J1558" s="264"/>
      <c r="K1558" s="264"/>
      <c r="L1558" s="269"/>
      <c r="M1558" s="270"/>
      <c r="N1558" s="271"/>
      <c r="O1558" s="271"/>
      <c r="P1558" s="271"/>
      <c r="Q1558" s="271"/>
      <c r="R1558" s="271"/>
      <c r="S1558" s="271"/>
      <c r="T1558" s="272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73" t="s">
        <v>201</v>
      </c>
      <c r="AU1558" s="273" t="s">
        <v>85</v>
      </c>
      <c r="AV1558" s="15" t="s">
        <v>212</v>
      </c>
      <c r="AW1558" s="15" t="s">
        <v>32</v>
      </c>
      <c r="AX1558" s="15" t="s">
        <v>75</v>
      </c>
      <c r="AY1558" s="273" t="s">
        <v>192</v>
      </c>
    </row>
    <row r="1559" s="16" customFormat="1">
      <c r="A1559" s="16"/>
      <c r="B1559" s="274"/>
      <c r="C1559" s="275"/>
      <c r="D1559" s="242" t="s">
        <v>201</v>
      </c>
      <c r="E1559" s="276" t="s">
        <v>1</v>
      </c>
      <c r="F1559" s="277" t="s">
        <v>1816</v>
      </c>
      <c r="G1559" s="275"/>
      <c r="H1559" s="276" t="s">
        <v>1</v>
      </c>
      <c r="I1559" s="278"/>
      <c r="J1559" s="275"/>
      <c r="K1559" s="275"/>
      <c r="L1559" s="279"/>
      <c r="M1559" s="280"/>
      <c r="N1559" s="281"/>
      <c r="O1559" s="281"/>
      <c r="P1559" s="281"/>
      <c r="Q1559" s="281"/>
      <c r="R1559" s="281"/>
      <c r="S1559" s="281"/>
      <c r="T1559" s="282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T1559" s="283" t="s">
        <v>201</v>
      </c>
      <c r="AU1559" s="283" t="s">
        <v>85</v>
      </c>
      <c r="AV1559" s="16" t="s">
        <v>83</v>
      </c>
      <c r="AW1559" s="16" t="s">
        <v>32</v>
      </c>
      <c r="AX1559" s="16" t="s">
        <v>75</v>
      </c>
      <c r="AY1559" s="283" t="s">
        <v>192</v>
      </c>
    </row>
    <row r="1560" s="16" customFormat="1">
      <c r="A1560" s="16"/>
      <c r="B1560" s="274"/>
      <c r="C1560" s="275"/>
      <c r="D1560" s="242" t="s">
        <v>201</v>
      </c>
      <c r="E1560" s="276" t="s">
        <v>1</v>
      </c>
      <c r="F1560" s="277" t="s">
        <v>1679</v>
      </c>
      <c r="G1560" s="275"/>
      <c r="H1560" s="276" t="s">
        <v>1</v>
      </c>
      <c r="I1560" s="278"/>
      <c r="J1560" s="275"/>
      <c r="K1560" s="275"/>
      <c r="L1560" s="279"/>
      <c r="M1560" s="280"/>
      <c r="N1560" s="281"/>
      <c r="O1560" s="281"/>
      <c r="P1560" s="281"/>
      <c r="Q1560" s="281"/>
      <c r="R1560" s="281"/>
      <c r="S1560" s="281"/>
      <c r="T1560" s="282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T1560" s="283" t="s">
        <v>201</v>
      </c>
      <c r="AU1560" s="283" t="s">
        <v>85</v>
      </c>
      <c r="AV1560" s="16" t="s">
        <v>83</v>
      </c>
      <c r="AW1560" s="16" t="s">
        <v>32</v>
      </c>
      <c r="AX1560" s="16" t="s">
        <v>75</v>
      </c>
      <c r="AY1560" s="283" t="s">
        <v>192</v>
      </c>
    </row>
    <row r="1561" s="13" customFormat="1">
      <c r="A1561" s="13"/>
      <c r="B1561" s="240"/>
      <c r="C1561" s="241"/>
      <c r="D1561" s="242" t="s">
        <v>201</v>
      </c>
      <c r="E1561" s="243" t="s">
        <v>1</v>
      </c>
      <c r="F1561" s="244" t="s">
        <v>1680</v>
      </c>
      <c r="G1561" s="241"/>
      <c r="H1561" s="245">
        <v>175.91999999999999</v>
      </c>
      <c r="I1561" s="246"/>
      <c r="J1561" s="241"/>
      <c r="K1561" s="241"/>
      <c r="L1561" s="247"/>
      <c r="M1561" s="248"/>
      <c r="N1561" s="249"/>
      <c r="O1561" s="249"/>
      <c r="P1561" s="249"/>
      <c r="Q1561" s="249"/>
      <c r="R1561" s="249"/>
      <c r="S1561" s="249"/>
      <c r="T1561" s="250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1" t="s">
        <v>201</v>
      </c>
      <c r="AU1561" s="251" t="s">
        <v>85</v>
      </c>
      <c r="AV1561" s="13" t="s">
        <v>85</v>
      </c>
      <c r="AW1561" s="13" t="s">
        <v>32</v>
      </c>
      <c r="AX1561" s="13" t="s">
        <v>83</v>
      </c>
      <c r="AY1561" s="251" t="s">
        <v>192</v>
      </c>
    </row>
    <row r="1562" s="2" customFormat="1" ht="16.5" customHeight="1">
      <c r="A1562" s="39"/>
      <c r="B1562" s="40"/>
      <c r="C1562" s="284" t="s">
        <v>1817</v>
      </c>
      <c r="D1562" s="284" t="s">
        <v>311</v>
      </c>
      <c r="E1562" s="285" t="s">
        <v>1818</v>
      </c>
      <c r="F1562" s="286" t="s">
        <v>1819</v>
      </c>
      <c r="G1562" s="287" t="s">
        <v>300</v>
      </c>
      <c r="H1562" s="288">
        <v>186.47499999999999</v>
      </c>
      <c r="I1562" s="289"/>
      <c r="J1562" s="290">
        <f>ROUND(I1562*H1562,2)</f>
        <v>0</v>
      </c>
      <c r="K1562" s="286" t="s">
        <v>301</v>
      </c>
      <c r="L1562" s="291"/>
      <c r="M1562" s="292" t="s">
        <v>1</v>
      </c>
      <c r="N1562" s="293" t="s">
        <v>40</v>
      </c>
      <c r="O1562" s="92"/>
      <c r="P1562" s="236">
        <f>O1562*H1562</f>
        <v>0</v>
      </c>
      <c r="Q1562" s="236">
        <v>0</v>
      </c>
      <c r="R1562" s="236">
        <f>Q1562*H1562</f>
        <v>0</v>
      </c>
      <c r="S1562" s="236">
        <v>0</v>
      </c>
      <c r="T1562" s="237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38" t="s">
        <v>394</v>
      </c>
      <c r="AT1562" s="238" t="s">
        <v>311</v>
      </c>
      <c r="AU1562" s="238" t="s">
        <v>85</v>
      </c>
      <c r="AY1562" s="18" t="s">
        <v>192</v>
      </c>
      <c r="BE1562" s="239">
        <f>IF(N1562="základní",J1562,0)</f>
        <v>0</v>
      </c>
      <c r="BF1562" s="239">
        <f>IF(N1562="snížená",J1562,0)</f>
        <v>0</v>
      </c>
      <c r="BG1562" s="239">
        <f>IF(N1562="zákl. přenesená",J1562,0)</f>
        <v>0</v>
      </c>
      <c r="BH1562" s="239">
        <f>IF(N1562="sníž. přenesená",J1562,0)</f>
        <v>0</v>
      </c>
      <c r="BI1562" s="239">
        <f>IF(N1562="nulová",J1562,0)</f>
        <v>0</v>
      </c>
      <c r="BJ1562" s="18" t="s">
        <v>83</v>
      </c>
      <c r="BK1562" s="239">
        <f>ROUND(I1562*H1562,2)</f>
        <v>0</v>
      </c>
      <c r="BL1562" s="18" t="s">
        <v>297</v>
      </c>
      <c r="BM1562" s="238" t="s">
        <v>1820</v>
      </c>
    </row>
    <row r="1563" s="13" customFormat="1">
      <c r="A1563" s="13"/>
      <c r="B1563" s="240"/>
      <c r="C1563" s="241"/>
      <c r="D1563" s="242" t="s">
        <v>201</v>
      </c>
      <c r="E1563" s="243" t="s">
        <v>1</v>
      </c>
      <c r="F1563" s="244" t="s">
        <v>1821</v>
      </c>
      <c r="G1563" s="241"/>
      <c r="H1563" s="245">
        <v>186.47499999999999</v>
      </c>
      <c r="I1563" s="246"/>
      <c r="J1563" s="241"/>
      <c r="K1563" s="241"/>
      <c r="L1563" s="247"/>
      <c r="M1563" s="248"/>
      <c r="N1563" s="249"/>
      <c r="O1563" s="249"/>
      <c r="P1563" s="249"/>
      <c r="Q1563" s="249"/>
      <c r="R1563" s="249"/>
      <c r="S1563" s="249"/>
      <c r="T1563" s="250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1" t="s">
        <v>201</v>
      </c>
      <c r="AU1563" s="251" t="s">
        <v>85</v>
      </c>
      <c r="AV1563" s="13" t="s">
        <v>85</v>
      </c>
      <c r="AW1563" s="13" t="s">
        <v>32</v>
      </c>
      <c r="AX1563" s="13" t="s">
        <v>83</v>
      </c>
      <c r="AY1563" s="251" t="s">
        <v>192</v>
      </c>
    </row>
    <row r="1564" s="2" customFormat="1" ht="16.5" customHeight="1">
      <c r="A1564" s="39"/>
      <c r="B1564" s="40"/>
      <c r="C1564" s="284" t="s">
        <v>1822</v>
      </c>
      <c r="D1564" s="284" t="s">
        <v>311</v>
      </c>
      <c r="E1564" s="285" t="s">
        <v>1823</v>
      </c>
      <c r="F1564" s="286" t="s">
        <v>1824</v>
      </c>
      <c r="G1564" s="287" t="s">
        <v>1825</v>
      </c>
      <c r="H1564" s="288">
        <v>10</v>
      </c>
      <c r="I1564" s="289"/>
      <c r="J1564" s="290">
        <f>ROUND(I1564*H1564,2)</f>
        <v>0</v>
      </c>
      <c r="K1564" s="286" t="s">
        <v>301</v>
      </c>
      <c r="L1564" s="291"/>
      <c r="M1564" s="292" t="s">
        <v>1</v>
      </c>
      <c r="N1564" s="293" t="s">
        <v>40</v>
      </c>
      <c r="O1564" s="92"/>
      <c r="P1564" s="236">
        <f>O1564*H1564</f>
        <v>0</v>
      </c>
      <c r="Q1564" s="236">
        <v>0</v>
      </c>
      <c r="R1564" s="236">
        <f>Q1564*H1564</f>
        <v>0</v>
      </c>
      <c r="S1564" s="236">
        <v>0</v>
      </c>
      <c r="T1564" s="237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38" t="s">
        <v>394</v>
      </c>
      <c r="AT1564" s="238" t="s">
        <v>311</v>
      </c>
      <c r="AU1564" s="238" t="s">
        <v>85</v>
      </c>
      <c r="AY1564" s="18" t="s">
        <v>192</v>
      </c>
      <c r="BE1564" s="239">
        <f>IF(N1564="základní",J1564,0)</f>
        <v>0</v>
      </c>
      <c r="BF1564" s="239">
        <f>IF(N1564="snížená",J1564,0)</f>
        <v>0</v>
      </c>
      <c r="BG1564" s="239">
        <f>IF(N1564="zákl. přenesená",J1564,0)</f>
        <v>0</v>
      </c>
      <c r="BH1564" s="239">
        <f>IF(N1564="sníž. přenesená",J1564,0)</f>
        <v>0</v>
      </c>
      <c r="BI1564" s="239">
        <f>IF(N1564="nulová",J1564,0)</f>
        <v>0</v>
      </c>
      <c r="BJ1564" s="18" t="s">
        <v>83</v>
      </c>
      <c r="BK1564" s="239">
        <f>ROUND(I1564*H1564,2)</f>
        <v>0</v>
      </c>
      <c r="BL1564" s="18" t="s">
        <v>297</v>
      </c>
      <c r="BM1564" s="238" t="s">
        <v>1826</v>
      </c>
    </row>
    <row r="1565" s="2" customFormat="1" ht="24.15" customHeight="1">
      <c r="A1565" s="39"/>
      <c r="B1565" s="40"/>
      <c r="C1565" s="284" t="s">
        <v>1827</v>
      </c>
      <c r="D1565" s="284" t="s">
        <v>311</v>
      </c>
      <c r="E1565" s="285" t="s">
        <v>1828</v>
      </c>
      <c r="F1565" s="286" t="s">
        <v>1829</v>
      </c>
      <c r="G1565" s="287" t="s">
        <v>197</v>
      </c>
      <c r="H1565" s="288">
        <v>114.348</v>
      </c>
      <c r="I1565" s="289"/>
      <c r="J1565" s="290">
        <f>ROUND(I1565*H1565,2)</f>
        <v>0</v>
      </c>
      <c r="K1565" s="286" t="s">
        <v>301</v>
      </c>
      <c r="L1565" s="291"/>
      <c r="M1565" s="292" t="s">
        <v>1</v>
      </c>
      <c r="N1565" s="293" t="s">
        <v>40</v>
      </c>
      <c r="O1565" s="92"/>
      <c r="P1565" s="236">
        <f>O1565*H1565</f>
        <v>0</v>
      </c>
      <c r="Q1565" s="236">
        <v>0</v>
      </c>
      <c r="R1565" s="236">
        <f>Q1565*H1565</f>
        <v>0</v>
      </c>
      <c r="S1565" s="236">
        <v>0</v>
      </c>
      <c r="T1565" s="237">
        <f>S1565*H1565</f>
        <v>0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38" t="s">
        <v>394</v>
      </c>
      <c r="AT1565" s="238" t="s">
        <v>311</v>
      </c>
      <c r="AU1565" s="238" t="s">
        <v>85</v>
      </c>
      <c r="AY1565" s="18" t="s">
        <v>192</v>
      </c>
      <c r="BE1565" s="239">
        <f>IF(N1565="základní",J1565,0)</f>
        <v>0</v>
      </c>
      <c r="BF1565" s="239">
        <f>IF(N1565="snížená",J1565,0)</f>
        <v>0</v>
      </c>
      <c r="BG1565" s="239">
        <f>IF(N1565="zákl. přenesená",J1565,0)</f>
        <v>0</v>
      </c>
      <c r="BH1565" s="239">
        <f>IF(N1565="sníž. přenesená",J1565,0)</f>
        <v>0</v>
      </c>
      <c r="BI1565" s="239">
        <f>IF(N1565="nulová",J1565,0)</f>
        <v>0</v>
      </c>
      <c r="BJ1565" s="18" t="s">
        <v>83</v>
      </c>
      <c r="BK1565" s="239">
        <f>ROUND(I1565*H1565,2)</f>
        <v>0</v>
      </c>
      <c r="BL1565" s="18" t="s">
        <v>297</v>
      </c>
      <c r="BM1565" s="238" t="s">
        <v>1830</v>
      </c>
    </row>
    <row r="1566" s="13" customFormat="1">
      <c r="A1566" s="13"/>
      <c r="B1566" s="240"/>
      <c r="C1566" s="241"/>
      <c r="D1566" s="242" t="s">
        <v>201</v>
      </c>
      <c r="E1566" s="243" t="s">
        <v>1</v>
      </c>
      <c r="F1566" s="244" t="s">
        <v>1831</v>
      </c>
      <c r="G1566" s="241"/>
      <c r="H1566" s="245">
        <v>87.959999999999994</v>
      </c>
      <c r="I1566" s="246"/>
      <c r="J1566" s="241"/>
      <c r="K1566" s="241"/>
      <c r="L1566" s="247"/>
      <c r="M1566" s="248"/>
      <c r="N1566" s="249"/>
      <c r="O1566" s="249"/>
      <c r="P1566" s="249"/>
      <c r="Q1566" s="249"/>
      <c r="R1566" s="249"/>
      <c r="S1566" s="249"/>
      <c r="T1566" s="250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1" t="s">
        <v>201</v>
      </c>
      <c r="AU1566" s="251" t="s">
        <v>85</v>
      </c>
      <c r="AV1566" s="13" t="s">
        <v>85</v>
      </c>
      <c r="AW1566" s="13" t="s">
        <v>32</v>
      </c>
      <c r="AX1566" s="13" t="s">
        <v>75</v>
      </c>
      <c r="AY1566" s="251" t="s">
        <v>192</v>
      </c>
    </row>
    <row r="1567" s="13" customFormat="1">
      <c r="A1567" s="13"/>
      <c r="B1567" s="240"/>
      <c r="C1567" s="241"/>
      <c r="D1567" s="242" t="s">
        <v>201</v>
      </c>
      <c r="E1567" s="243" t="s">
        <v>1</v>
      </c>
      <c r="F1567" s="244" t="s">
        <v>1832</v>
      </c>
      <c r="G1567" s="241"/>
      <c r="H1567" s="245">
        <v>114.348</v>
      </c>
      <c r="I1567" s="246"/>
      <c r="J1567" s="241"/>
      <c r="K1567" s="241"/>
      <c r="L1567" s="247"/>
      <c r="M1567" s="248"/>
      <c r="N1567" s="249"/>
      <c r="O1567" s="249"/>
      <c r="P1567" s="249"/>
      <c r="Q1567" s="249"/>
      <c r="R1567" s="249"/>
      <c r="S1567" s="249"/>
      <c r="T1567" s="250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1" t="s">
        <v>201</v>
      </c>
      <c r="AU1567" s="251" t="s">
        <v>85</v>
      </c>
      <c r="AV1567" s="13" t="s">
        <v>85</v>
      </c>
      <c r="AW1567" s="13" t="s">
        <v>32</v>
      </c>
      <c r="AX1567" s="13" t="s">
        <v>83</v>
      </c>
      <c r="AY1567" s="251" t="s">
        <v>192</v>
      </c>
    </row>
    <row r="1568" s="2" customFormat="1" ht="21.75" customHeight="1">
      <c r="A1568" s="39"/>
      <c r="B1568" s="40"/>
      <c r="C1568" s="284" t="s">
        <v>1833</v>
      </c>
      <c r="D1568" s="284" t="s">
        <v>311</v>
      </c>
      <c r="E1568" s="285" t="s">
        <v>1834</v>
      </c>
      <c r="F1568" s="286" t="s">
        <v>1835</v>
      </c>
      <c r="G1568" s="287" t="s">
        <v>282</v>
      </c>
      <c r="H1568" s="288">
        <v>27.530000000000001</v>
      </c>
      <c r="I1568" s="289"/>
      <c r="J1568" s="290">
        <f>ROUND(I1568*H1568,2)</f>
        <v>0</v>
      </c>
      <c r="K1568" s="286" t="s">
        <v>301</v>
      </c>
      <c r="L1568" s="291"/>
      <c r="M1568" s="292" t="s">
        <v>1</v>
      </c>
      <c r="N1568" s="293" t="s">
        <v>40</v>
      </c>
      <c r="O1568" s="92"/>
      <c r="P1568" s="236">
        <f>O1568*H1568</f>
        <v>0</v>
      </c>
      <c r="Q1568" s="236">
        <v>0</v>
      </c>
      <c r="R1568" s="236">
        <f>Q1568*H1568</f>
        <v>0</v>
      </c>
      <c r="S1568" s="236">
        <v>0</v>
      </c>
      <c r="T1568" s="237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38" t="s">
        <v>394</v>
      </c>
      <c r="AT1568" s="238" t="s">
        <v>311</v>
      </c>
      <c r="AU1568" s="238" t="s">
        <v>85</v>
      </c>
      <c r="AY1568" s="18" t="s">
        <v>192</v>
      </c>
      <c r="BE1568" s="239">
        <f>IF(N1568="základní",J1568,0)</f>
        <v>0</v>
      </c>
      <c r="BF1568" s="239">
        <f>IF(N1568="snížená",J1568,0)</f>
        <v>0</v>
      </c>
      <c r="BG1568" s="239">
        <f>IF(N1568="zákl. přenesená",J1568,0)</f>
        <v>0</v>
      </c>
      <c r="BH1568" s="239">
        <f>IF(N1568="sníž. přenesená",J1568,0)</f>
        <v>0</v>
      </c>
      <c r="BI1568" s="239">
        <f>IF(N1568="nulová",J1568,0)</f>
        <v>0</v>
      </c>
      <c r="BJ1568" s="18" t="s">
        <v>83</v>
      </c>
      <c r="BK1568" s="239">
        <f>ROUND(I1568*H1568,2)</f>
        <v>0</v>
      </c>
      <c r="BL1568" s="18" t="s">
        <v>297</v>
      </c>
      <c r="BM1568" s="238" t="s">
        <v>1836</v>
      </c>
    </row>
    <row r="1569" s="13" customFormat="1">
      <c r="A1569" s="13"/>
      <c r="B1569" s="240"/>
      <c r="C1569" s="241"/>
      <c r="D1569" s="242" t="s">
        <v>201</v>
      </c>
      <c r="E1569" s="243" t="s">
        <v>1</v>
      </c>
      <c r="F1569" s="244" t="s">
        <v>1837</v>
      </c>
      <c r="G1569" s="241"/>
      <c r="H1569" s="245">
        <v>27.530000000000001</v>
      </c>
      <c r="I1569" s="246"/>
      <c r="J1569" s="241"/>
      <c r="K1569" s="241"/>
      <c r="L1569" s="247"/>
      <c r="M1569" s="248"/>
      <c r="N1569" s="249"/>
      <c r="O1569" s="249"/>
      <c r="P1569" s="249"/>
      <c r="Q1569" s="249"/>
      <c r="R1569" s="249"/>
      <c r="S1569" s="249"/>
      <c r="T1569" s="250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1" t="s">
        <v>201</v>
      </c>
      <c r="AU1569" s="251" t="s">
        <v>85</v>
      </c>
      <c r="AV1569" s="13" t="s">
        <v>85</v>
      </c>
      <c r="AW1569" s="13" t="s">
        <v>32</v>
      </c>
      <c r="AX1569" s="13" t="s">
        <v>83</v>
      </c>
      <c r="AY1569" s="251" t="s">
        <v>192</v>
      </c>
    </row>
    <row r="1570" s="2" customFormat="1" ht="24.15" customHeight="1">
      <c r="A1570" s="39"/>
      <c r="B1570" s="40"/>
      <c r="C1570" s="284" t="s">
        <v>1838</v>
      </c>
      <c r="D1570" s="284" t="s">
        <v>311</v>
      </c>
      <c r="E1570" s="285" t="s">
        <v>1839</v>
      </c>
      <c r="F1570" s="286" t="s">
        <v>1840</v>
      </c>
      <c r="G1570" s="287" t="s">
        <v>368</v>
      </c>
      <c r="H1570" s="288">
        <v>5</v>
      </c>
      <c r="I1570" s="289"/>
      <c r="J1570" s="290">
        <f>ROUND(I1570*H1570,2)</f>
        <v>0</v>
      </c>
      <c r="K1570" s="286" t="s">
        <v>198</v>
      </c>
      <c r="L1570" s="291"/>
      <c r="M1570" s="292" t="s">
        <v>1</v>
      </c>
      <c r="N1570" s="293" t="s">
        <v>40</v>
      </c>
      <c r="O1570" s="92"/>
      <c r="P1570" s="236">
        <f>O1570*H1570</f>
        <v>0</v>
      </c>
      <c r="Q1570" s="236">
        <v>0.00027999999999999998</v>
      </c>
      <c r="R1570" s="236">
        <f>Q1570*H1570</f>
        <v>0.0013999999999999998</v>
      </c>
      <c r="S1570" s="236">
        <v>0</v>
      </c>
      <c r="T1570" s="237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8" t="s">
        <v>394</v>
      </c>
      <c r="AT1570" s="238" t="s">
        <v>311</v>
      </c>
      <c r="AU1570" s="238" t="s">
        <v>85</v>
      </c>
      <c r="AY1570" s="18" t="s">
        <v>192</v>
      </c>
      <c r="BE1570" s="239">
        <f>IF(N1570="základní",J1570,0)</f>
        <v>0</v>
      </c>
      <c r="BF1570" s="239">
        <f>IF(N1570="snížená",J1570,0)</f>
        <v>0</v>
      </c>
      <c r="BG1570" s="239">
        <f>IF(N1570="zákl. přenesená",J1570,0)</f>
        <v>0</v>
      </c>
      <c r="BH1570" s="239">
        <f>IF(N1570="sníž. přenesená",J1570,0)</f>
        <v>0</v>
      </c>
      <c r="BI1570" s="239">
        <f>IF(N1570="nulová",J1570,0)</f>
        <v>0</v>
      </c>
      <c r="BJ1570" s="18" t="s">
        <v>83</v>
      </c>
      <c r="BK1570" s="239">
        <f>ROUND(I1570*H1570,2)</f>
        <v>0</v>
      </c>
      <c r="BL1570" s="18" t="s">
        <v>297</v>
      </c>
      <c r="BM1570" s="238" t="s">
        <v>1841</v>
      </c>
    </row>
    <row r="1571" s="2" customFormat="1" ht="24.15" customHeight="1">
      <c r="A1571" s="39"/>
      <c r="B1571" s="40"/>
      <c r="C1571" s="227" t="s">
        <v>1842</v>
      </c>
      <c r="D1571" s="227" t="s">
        <v>194</v>
      </c>
      <c r="E1571" s="228" t="s">
        <v>1843</v>
      </c>
      <c r="F1571" s="229" t="s">
        <v>1844</v>
      </c>
      <c r="G1571" s="230" t="s">
        <v>300</v>
      </c>
      <c r="H1571" s="231">
        <v>9</v>
      </c>
      <c r="I1571" s="232"/>
      <c r="J1571" s="233">
        <f>ROUND(I1571*H1571,2)</f>
        <v>0</v>
      </c>
      <c r="K1571" s="229" t="s">
        <v>198</v>
      </c>
      <c r="L1571" s="45"/>
      <c r="M1571" s="234" t="s">
        <v>1</v>
      </c>
      <c r="N1571" s="235" t="s">
        <v>40</v>
      </c>
      <c r="O1571" s="92"/>
      <c r="P1571" s="236">
        <f>O1571*H1571</f>
        <v>0</v>
      </c>
      <c r="Q1571" s="236">
        <v>0</v>
      </c>
      <c r="R1571" s="236">
        <f>Q1571*H1571</f>
        <v>0</v>
      </c>
      <c r="S1571" s="236">
        <v>0</v>
      </c>
      <c r="T1571" s="237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38" t="s">
        <v>297</v>
      </c>
      <c r="AT1571" s="238" t="s">
        <v>194</v>
      </c>
      <c r="AU1571" s="238" t="s">
        <v>85</v>
      </c>
      <c r="AY1571" s="18" t="s">
        <v>192</v>
      </c>
      <c r="BE1571" s="239">
        <f>IF(N1571="základní",J1571,0)</f>
        <v>0</v>
      </c>
      <c r="BF1571" s="239">
        <f>IF(N1571="snížená",J1571,0)</f>
        <v>0</v>
      </c>
      <c r="BG1571" s="239">
        <f>IF(N1571="zákl. přenesená",J1571,0)</f>
        <v>0</v>
      </c>
      <c r="BH1571" s="239">
        <f>IF(N1571="sníž. přenesená",J1571,0)</f>
        <v>0</v>
      </c>
      <c r="BI1571" s="239">
        <f>IF(N1571="nulová",J1571,0)</f>
        <v>0</v>
      </c>
      <c r="BJ1571" s="18" t="s">
        <v>83</v>
      </c>
      <c r="BK1571" s="239">
        <f>ROUND(I1571*H1571,2)</f>
        <v>0</v>
      </c>
      <c r="BL1571" s="18" t="s">
        <v>297</v>
      </c>
      <c r="BM1571" s="238" t="s">
        <v>1845</v>
      </c>
    </row>
    <row r="1572" s="16" customFormat="1">
      <c r="A1572" s="16"/>
      <c r="B1572" s="274"/>
      <c r="C1572" s="275"/>
      <c r="D1572" s="242" t="s">
        <v>201</v>
      </c>
      <c r="E1572" s="276" t="s">
        <v>1</v>
      </c>
      <c r="F1572" s="277" t="s">
        <v>1493</v>
      </c>
      <c r="G1572" s="275"/>
      <c r="H1572" s="276" t="s">
        <v>1</v>
      </c>
      <c r="I1572" s="278"/>
      <c r="J1572" s="275"/>
      <c r="K1572" s="275"/>
      <c r="L1572" s="279"/>
      <c r="M1572" s="280"/>
      <c r="N1572" s="281"/>
      <c r="O1572" s="281"/>
      <c r="P1572" s="281"/>
      <c r="Q1572" s="281"/>
      <c r="R1572" s="281"/>
      <c r="S1572" s="281"/>
      <c r="T1572" s="282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T1572" s="283" t="s">
        <v>201</v>
      </c>
      <c r="AU1572" s="283" t="s">
        <v>85</v>
      </c>
      <c r="AV1572" s="16" t="s">
        <v>83</v>
      </c>
      <c r="AW1572" s="16" t="s">
        <v>32</v>
      </c>
      <c r="AX1572" s="16" t="s">
        <v>75</v>
      </c>
      <c r="AY1572" s="283" t="s">
        <v>192</v>
      </c>
    </row>
    <row r="1573" s="13" customFormat="1">
      <c r="A1573" s="13"/>
      <c r="B1573" s="240"/>
      <c r="C1573" s="241"/>
      <c r="D1573" s="242" t="s">
        <v>201</v>
      </c>
      <c r="E1573" s="243" t="s">
        <v>1</v>
      </c>
      <c r="F1573" s="244" t="s">
        <v>1846</v>
      </c>
      <c r="G1573" s="241"/>
      <c r="H1573" s="245">
        <v>1</v>
      </c>
      <c r="I1573" s="246"/>
      <c r="J1573" s="241"/>
      <c r="K1573" s="241"/>
      <c r="L1573" s="247"/>
      <c r="M1573" s="248"/>
      <c r="N1573" s="249"/>
      <c r="O1573" s="249"/>
      <c r="P1573" s="249"/>
      <c r="Q1573" s="249"/>
      <c r="R1573" s="249"/>
      <c r="S1573" s="249"/>
      <c r="T1573" s="250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1" t="s">
        <v>201</v>
      </c>
      <c r="AU1573" s="251" t="s">
        <v>85</v>
      </c>
      <c r="AV1573" s="13" t="s">
        <v>85</v>
      </c>
      <c r="AW1573" s="13" t="s">
        <v>32</v>
      </c>
      <c r="AX1573" s="13" t="s">
        <v>75</v>
      </c>
      <c r="AY1573" s="251" t="s">
        <v>192</v>
      </c>
    </row>
    <row r="1574" s="13" customFormat="1">
      <c r="A1574" s="13"/>
      <c r="B1574" s="240"/>
      <c r="C1574" s="241"/>
      <c r="D1574" s="242" t="s">
        <v>201</v>
      </c>
      <c r="E1574" s="243" t="s">
        <v>1</v>
      </c>
      <c r="F1574" s="244" t="s">
        <v>1847</v>
      </c>
      <c r="G1574" s="241"/>
      <c r="H1574" s="245">
        <v>1</v>
      </c>
      <c r="I1574" s="246"/>
      <c r="J1574" s="241"/>
      <c r="K1574" s="241"/>
      <c r="L1574" s="247"/>
      <c r="M1574" s="248"/>
      <c r="N1574" s="249"/>
      <c r="O1574" s="249"/>
      <c r="P1574" s="249"/>
      <c r="Q1574" s="249"/>
      <c r="R1574" s="249"/>
      <c r="S1574" s="249"/>
      <c r="T1574" s="250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1" t="s">
        <v>201</v>
      </c>
      <c r="AU1574" s="251" t="s">
        <v>85</v>
      </c>
      <c r="AV1574" s="13" t="s">
        <v>85</v>
      </c>
      <c r="AW1574" s="13" t="s">
        <v>32</v>
      </c>
      <c r="AX1574" s="13" t="s">
        <v>75</v>
      </c>
      <c r="AY1574" s="251" t="s">
        <v>192</v>
      </c>
    </row>
    <row r="1575" s="13" customFormat="1">
      <c r="A1575" s="13"/>
      <c r="B1575" s="240"/>
      <c r="C1575" s="241"/>
      <c r="D1575" s="242" t="s">
        <v>201</v>
      </c>
      <c r="E1575" s="243" t="s">
        <v>1</v>
      </c>
      <c r="F1575" s="244" t="s">
        <v>1848</v>
      </c>
      <c r="G1575" s="241"/>
      <c r="H1575" s="245">
        <v>1</v>
      </c>
      <c r="I1575" s="246"/>
      <c r="J1575" s="241"/>
      <c r="K1575" s="241"/>
      <c r="L1575" s="247"/>
      <c r="M1575" s="248"/>
      <c r="N1575" s="249"/>
      <c r="O1575" s="249"/>
      <c r="P1575" s="249"/>
      <c r="Q1575" s="249"/>
      <c r="R1575" s="249"/>
      <c r="S1575" s="249"/>
      <c r="T1575" s="250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1" t="s">
        <v>201</v>
      </c>
      <c r="AU1575" s="251" t="s">
        <v>85</v>
      </c>
      <c r="AV1575" s="13" t="s">
        <v>85</v>
      </c>
      <c r="AW1575" s="13" t="s">
        <v>32</v>
      </c>
      <c r="AX1575" s="13" t="s">
        <v>75</v>
      </c>
      <c r="AY1575" s="251" t="s">
        <v>192</v>
      </c>
    </row>
    <row r="1576" s="13" customFormat="1">
      <c r="A1576" s="13"/>
      <c r="B1576" s="240"/>
      <c r="C1576" s="241"/>
      <c r="D1576" s="242" t="s">
        <v>201</v>
      </c>
      <c r="E1576" s="243" t="s">
        <v>1</v>
      </c>
      <c r="F1576" s="244" t="s">
        <v>1849</v>
      </c>
      <c r="G1576" s="241"/>
      <c r="H1576" s="245">
        <v>1</v>
      </c>
      <c r="I1576" s="246"/>
      <c r="J1576" s="241"/>
      <c r="K1576" s="241"/>
      <c r="L1576" s="247"/>
      <c r="M1576" s="248"/>
      <c r="N1576" s="249"/>
      <c r="O1576" s="249"/>
      <c r="P1576" s="249"/>
      <c r="Q1576" s="249"/>
      <c r="R1576" s="249"/>
      <c r="S1576" s="249"/>
      <c r="T1576" s="250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1" t="s">
        <v>201</v>
      </c>
      <c r="AU1576" s="251" t="s">
        <v>85</v>
      </c>
      <c r="AV1576" s="13" t="s">
        <v>85</v>
      </c>
      <c r="AW1576" s="13" t="s">
        <v>32</v>
      </c>
      <c r="AX1576" s="13" t="s">
        <v>75</v>
      </c>
      <c r="AY1576" s="251" t="s">
        <v>192</v>
      </c>
    </row>
    <row r="1577" s="13" customFormat="1">
      <c r="A1577" s="13"/>
      <c r="B1577" s="240"/>
      <c r="C1577" s="241"/>
      <c r="D1577" s="242" t="s">
        <v>201</v>
      </c>
      <c r="E1577" s="243" t="s">
        <v>1</v>
      </c>
      <c r="F1577" s="244" t="s">
        <v>1850</v>
      </c>
      <c r="G1577" s="241"/>
      <c r="H1577" s="245">
        <v>1</v>
      </c>
      <c r="I1577" s="246"/>
      <c r="J1577" s="241"/>
      <c r="K1577" s="241"/>
      <c r="L1577" s="247"/>
      <c r="M1577" s="248"/>
      <c r="N1577" s="249"/>
      <c r="O1577" s="249"/>
      <c r="P1577" s="249"/>
      <c r="Q1577" s="249"/>
      <c r="R1577" s="249"/>
      <c r="S1577" s="249"/>
      <c r="T1577" s="250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1" t="s">
        <v>201</v>
      </c>
      <c r="AU1577" s="251" t="s">
        <v>85</v>
      </c>
      <c r="AV1577" s="13" t="s">
        <v>85</v>
      </c>
      <c r="AW1577" s="13" t="s">
        <v>32</v>
      </c>
      <c r="AX1577" s="13" t="s">
        <v>75</v>
      </c>
      <c r="AY1577" s="251" t="s">
        <v>192</v>
      </c>
    </row>
    <row r="1578" s="13" customFormat="1">
      <c r="A1578" s="13"/>
      <c r="B1578" s="240"/>
      <c r="C1578" s="241"/>
      <c r="D1578" s="242" t="s">
        <v>201</v>
      </c>
      <c r="E1578" s="243" t="s">
        <v>1</v>
      </c>
      <c r="F1578" s="244" t="s">
        <v>1851</v>
      </c>
      <c r="G1578" s="241"/>
      <c r="H1578" s="245">
        <v>1</v>
      </c>
      <c r="I1578" s="246"/>
      <c r="J1578" s="241"/>
      <c r="K1578" s="241"/>
      <c r="L1578" s="247"/>
      <c r="M1578" s="248"/>
      <c r="N1578" s="249"/>
      <c r="O1578" s="249"/>
      <c r="P1578" s="249"/>
      <c r="Q1578" s="249"/>
      <c r="R1578" s="249"/>
      <c r="S1578" s="249"/>
      <c r="T1578" s="250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1" t="s">
        <v>201</v>
      </c>
      <c r="AU1578" s="251" t="s">
        <v>85</v>
      </c>
      <c r="AV1578" s="13" t="s">
        <v>85</v>
      </c>
      <c r="AW1578" s="13" t="s">
        <v>32</v>
      </c>
      <c r="AX1578" s="13" t="s">
        <v>75</v>
      </c>
      <c r="AY1578" s="251" t="s">
        <v>192</v>
      </c>
    </row>
    <row r="1579" s="13" customFormat="1">
      <c r="A1579" s="13"/>
      <c r="B1579" s="240"/>
      <c r="C1579" s="241"/>
      <c r="D1579" s="242" t="s">
        <v>201</v>
      </c>
      <c r="E1579" s="243" t="s">
        <v>1</v>
      </c>
      <c r="F1579" s="244" t="s">
        <v>1852</v>
      </c>
      <c r="G1579" s="241"/>
      <c r="H1579" s="245">
        <v>1</v>
      </c>
      <c r="I1579" s="246"/>
      <c r="J1579" s="241"/>
      <c r="K1579" s="241"/>
      <c r="L1579" s="247"/>
      <c r="M1579" s="248"/>
      <c r="N1579" s="249"/>
      <c r="O1579" s="249"/>
      <c r="P1579" s="249"/>
      <c r="Q1579" s="249"/>
      <c r="R1579" s="249"/>
      <c r="S1579" s="249"/>
      <c r="T1579" s="250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1" t="s">
        <v>201</v>
      </c>
      <c r="AU1579" s="251" t="s">
        <v>85</v>
      </c>
      <c r="AV1579" s="13" t="s">
        <v>85</v>
      </c>
      <c r="AW1579" s="13" t="s">
        <v>32</v>
      </c>
      <c r="AX1579" s="13" t="s">
        <v>75</v>
      </c>
      <c r="AY1579" s="251" t="s">
        <v>192</v>
      </c>
    </row>
    <row r="1580" s="13" customFormat="1">
      <c r="A1580" s="13"/>
      <c r="B1580" s="240"/>
      <c r="C1580" s="241"/>
      <c r="D1580" s="242" t="s">
        <v>201</v>
      </c>
      <c r="E1580" s="243" t="s">
        <v>1</v>
      </c>
      <c r="F1580" s="244" t="s">
        <v>1853</v>
      </c>
      <c r="G1580" s="241"/>
      <c r="H1580" s="245">
        <v>1</v>
      </c>
      <c r="I1580" s="246"/>
      <c r="J1580" s="241"/>
      <c r="K1580" s="241"/>
      <c r="L1580" s="247"/>
      <c r="M1580" s="248"/>
      <c r="N1580" s="249"/>
      <c r="O1580" s="249"/>
      <c r="P1580" s="249"/>
      <c r="Q1580" s="249"/>
      <c r="R1580" s="249"/>
      <c r="S1580" s="249"/>
      <c r="T1580" s="250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1" t="s">
        <v>201</v>
      </c>
      <c r="AU1580" s="251" t="s">
        <v>85</v>
      </c>
      <c r="AV1580" s="13" t="s">
        <v>85</v>
      </c>
      <c r="AW1580" s="13" t="s">
        <v>32</v>
      </c>
      <c r="AX1580" s="13" t="s">
        <v>75</v>
      </c>
      <c r="AY1580" s="251" t="s">
        <v>192</v>
      </c>
    </row>
    <row r="1581" s="13" customFormat="1">
      <c r="A1581" s="13"/>
      <c r="B1581" s="240"/>
      <c r="C1581" s="241"/>
      <c r="D1581" s="242" t="s">
        <v>201</v>
      </c>
      <c r="E1581" s="243" t="s">
        <v>1</v>
      </c>
      <c r="F1581" s="244" t="s">
        <v>1854</v>
      </c>
      <c r="G1581" s="241"/>
      <c r="H1581" s="245">
        <v>1</v>
      </c>
      <c r="I1581" s="246"/>
      <c r="J1581" s="241"/>
      <c r="K1581" s="241"/>
      <c r="L1581" s="247"/>
      <c r="M1581" s="248"/>
      <c r="N1581" s="249"/>
      <c r="O1581" s="249"/>
      <c r="P1581" s="249"/>
      <c r="Q1581" s="249"/>
      <c r="R1581" s="249"/>
      <c r="S1581" s="249"/>
      <c r="T1581" s="250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1" t="s">
        <v>201</v>
      </c>
      <c r="AU1581" s="251" t="s">
        <v>85</v>
      </c>
      <c r="AV1581" s="13" t="s">
        <v>85</v>
      </c>
      <c r="AW1581" s="13" t="s">
        <v>32</v>
      </c>
      <c r="AX1581" s="13" t="s">
        <v>75</v>
      </c>
      <c r="AY1581" s="251" t="s">
        <v>192</v>
      </c>
    </row>
    <row r="1582" s="14" customFormat="1">
      <c r="A1582" s="14"/>
      <c r="B1582" s="252"/>
      <c r="C1582" s="253"/>
      <c r="D1582" s="242" t="s">
        <v>201</v>
      </c>
      <c r="E1582" s="254" t="s">
        <v>1</v>
      </c>
      <c r="F1582" s="255" t="s">
        <v>204</v>
      </c>
      <c r="G1582" s="253"/>
      <c r="H1582" s="256">
        <v>9</v>
      </c>
      <c r="I1582" s="257"/>
      <c r="J1582" s="253"/>
      <c r="K1582" s="253"/>
      <c r="L1582" s="258"/>
      <c r="M1582" s="259"/>
      <c r="N1582" s="260"/>
      <c r="O1582" s="260"/>
      <c r="P1582" s="260"/>
      <c r="Q1582" s="260"/>
      <c r="R1582" s="260"/>
      <c r="S1582" s="260"/>
      <c r="T1582" s="261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2" t="s">
        <v>201</v>
      </c>
      <c r="AU1582" s="262" t="s">
        <v>85</v>
      </c>
      <c r="AV1582" s="14" t="s">
        <v>199</v>
      </c>
      <c r="AW1582" s="14" t="s">
        <v>32</v>
      </c>
      <c r="AX1582" s="14" t="s">
        <v>83</v>
      </c>
      <c r="AY1582" s="262" t="s">
        <v>192</v>
      </c>
    </row>
    <row r="1583" s="2" customFormat="1" ht="24.15" customHeight="1">
      <c r="A1583" s="39"/>
      <c r="B1583" s="40"/>
      <c r="C1583" s="284" t="s">
        <v>1855</v>
      </c>
      <c r="D1583" s="284" t="s">
        <v>311</v>
      </c>
      <c r="E1583" s="285" t="s">
        <v>1856</v>
      </c>
      <c r="F1583" s="286" t="s">
        <v>1857</v>
      </c>
      <c r="G1583" s="287" t="s">
        <v>300</v>
      </c>
      <c r="H1583" s="288">
        <v>6</v>
      </c>
      <c r="I1583" s="289"/>
      <c r="J1583" s="290">
        <f>ROUND(I1583*H1583,2)</f>
        <v>0</v>
      </c>
      <c r="K1583" s="286" t="s">
        <v>198</v>
      </c>
      <c r="L1583" s="291"/>
      <c r="M1583" s="292" t="s">
        <v>1</v>
      </c>
      <c r="N1583" s="293" t="s">
        <v>40</v>
      </c>
      <c r="O1583" s="92"/>
      <c r="P1583" s="236">
        <f>O1583*H1583</f>
        <v>0</v>
      </c>
      <c r="Q1583" s="236">
        <v>0.0195</v>
      </c>
      <c r="R1583" s="236">
        <f>Q1583*H1583</f>
        <v>0.11699999999999999</v>
      </c>
      <c r="S1583" s="236">
        <v>0</v>
      </c>
      <c r="T1583" s="237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38" t="s">
        <v>394</v>
      </c>
      <c r="AT1583" s="238" t="s">
        <v>311</v>
      </c>
      <c r="AU1583" s="238" t="s">
        <v>85</v>
      </c>
      <c r="AY1583" s="18" t="s">
        <v>192</v>
      </c>
      <c r="BE1583" s="239">
        <f>IF(N1583="základní",J1583,0)</f>
        <v>0</v>
      </c>
      <c r="BF1583" s="239">
        <f>IF(N1583="snížená",J1583,0)</f>
        <v>0</v>
      </c>
      <c r="BG1583" s="239">
        <f>IF(N1583="zákl. přenesená",J1583,0)</f>
        <v>0</v>
      </c>
      <c r="BH1583" s="239">
        <f>IF(N1583="sníž. přenesená",J1583,0)</f>
        <v>0</v>
      </c>
      <c r="BI1583" s="239">
        <f>IF(N1583="nulová",J1583,0)</f>
        <v>0</v>
      </c>
      <c r="BJ1583" s="18" t="s">
        <v>83</v>
      </c>
      <c r="BK1583" s="239">
        <f>ROUND(I1583*H1583,2)</f>
        <v>0</v>
      </c>
      <c r="BL1583" s="18" t="s">
        <v>297</v>
      </c>
      <c r="BM1583" s="238" t="s">
        <v>1858</v>
      </c>
    </row>
    <row r="1584" s="16" customFormat="1">
      <c r="A1584" s="16"/>
      <c r="B1584" s="274"/>
      <c r="C1584" s="275"/>
      <c r="D1584" s="242" t="s">
        <v>201</v>
      </c>
      <c r="E1584" s="276" t="s">
        <v>1</v>
      </c>
      <c r="F1584" s="277" t="s">
        <v>1493</v>
      </c>
      <c r="G1584" s="275"/>
      <c r="H1584" s="276" t="s">
        <v>1</v>
      </c>
      <c r="I1584" s="278"/>
      <c r="J1584" s="275"/>
      <c r="K1584" s="275"/>
      <c r="L1584" s="279"/>
      <c r="M1584" s="280"/>
      <c r="N1584" s="281"/>
      <c r="O1584" s="281"/>
      <c r="P1584" s="281"/>
      <c r="Q1584" s="281"/>
      <c r="R1584" s="281"/>
      <c r="S1584" s="281"/>
      <c r="T1584" s="282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T1584" s="283" t="s">
        <v>201</v>
      </c>
      <c r="AU1584" s="283" t="s">
        <v>85</v>
      </c>
      <c r="AV1584" s="16" t="s">
        <v>83</v>
      </c>
      <c r="AW1584" s="16" t="s">
        <v>32</v>
      </c>
      <c r="AX1584" s="16" t="s">
        <v>75</v>
      </c>
      <c r="AY1584" s="283" t="s">
        <v>192</v>
      </c>
    </row>
    <row r="1585" s="13" customFormat="1">
      <c r="A1585" s="13"/>
      <c r="B1585" s="240"/>
      <c r="C1585" s="241"/>
      <c r="D1585" s="242" t="s">
        <v>201</v>
      </c>
      <c r="E1585" s="243" t="s">
        <v>1</v>
      </c>
      <c r="F1585" s="244" t="s">
        <v>1846</v>
      </c>
      <c r="G1585" s="241"/>
      <c r="H1585" s="245">
        <v>1</v>
      </c>
      <c r="I1585" s="246"/>
      <c r="J1585" s="241"/>
      <c r="K1585" s="241"/>
      <c r="L1585" s="247"/>
      <c r="M1585" s="248"/>
      <c r="N1585" s="249"/>
      <c r="O1585" s="249"/>
      <c r="P1585" s="249"/>
      <c r="Q1585" s="249"/>
      <c r="R1585" s="249"/>
      <c r="S1585" s="249"/>
      <c r="T1585" s="250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1" t="s">
        <v>201</v>
      </c>
      <c r="AU1585" s="251" t="s">
        <v>85</v>
      </c>
      <c r="AV1585" s="13" t="s">
        <v>85</v>
      </c>
      <c r="AW1585" s="13" t="s">
        <v>32</v>
      </c>
      <c r="AX1585" s="13" t="s">
        <v>75</v>
      </c>
      <c r="AY1585" s="251" t="s">
        <v>192</v>
      </c>
    </row>
    <row r="1586" s="13" customFormat="1">
      <c r="A1586" s="13"/>
      <c r="B1586" s="240"/>
      <c r="C1586" s="241"/>
      <c r="D1586" s="242" t="s">
        <v>201</v>
      </c>
      <c r="E1586" s="243" t="s">
        <v>1</v>
      </c>
      <c r="F1586" s="244" t="s">
        <v>1847</v>
      </c>
      <c r="G1586" s="241"/>
      <c r="H1586" s="245">
        <v>1</v>
      </c>
      <c r="I1586" s="246"/>
      <c r="J1586" s="241"/>
      <c r="K1586" s="241"/>
      <c r="L1586" s="247"/>
      <c r="M1586" s="248"/>
      <c r="N1586" s="249"/>
      <c r="O1586" s="249"/>
      <c r="P1586" s="249"/>
      <c r="Q1586" s="249"/>
      <c r="R1586" s="249"/>
      <c r="S1586" s="249"/>
      <c r="T1586" s="250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1" t="s">
        <v>201</v>
      </c>
      <c r="AU1586" s="251" t="s">
        <v>85</v>
      </c>
      <c r="AV1586" s="13" t="s">
        <v>85</v>
      </c>
      <c r="AW1586" s="13" t="s">
        <v>32</v>
      </c>
      <c r="AX1586" s="13" t="s">
        <v>75</v>
      </c>
      <c r="AY1586" s="251" t="s">
        <v>192</v>
      </c>
    </row>
    <row r="1587" s="13" customFormat="1">
      <c r="A1587" s="13"/>
      <c r="B1587" s="240"/>
      <c r="C1587" s="241"/>
      <c r="D1587" s="242" t="s">
        <v>201</v>
      </c>
      <c r="E1587" s="243" t="s">
        <v>1</v>
      </c>
      <c r="F1587" s="244" t="s">
        <v>1849</v>
      </c>
      <c r="G1587" s="241"/>
      <c r="H1587" s="245">
        <v>1</v>
      </c>
      <c r="I1587" s="246"/>
      <c r="J1587" s="241"/>
      <c r="K1587" s="241"/>
      <c r="L1587" s="247"/>
      <c r="M1587" s="248"/>
      <c r="N1587" s="249"/>
      <c r="O1587" s="249"/>
      <c r="P1587" s="249"/>
      <c r="Q1587" s="249"/>
      <c r="R1587" s="249"/>
      <c r="S1587" s="249"/>
      <c r="T1587" s="250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1" t="s">
        <v>201</v>
      </c>
      <c r="AU1587" s="251" t="s">
        <v>85</v>
      </c>
      <c r="AV1587" s="13" t="s">
        <v>85</v>
      </c>
      <c r="AW1587" s="13" t="s">
        <v>32</v>
      </c>
      <c r="AX1587" s="13" t="s">
        <v>75</v>
      </c>
      <c r="AY1587" s="251" t="s">
        <v>192</v>
      </c>
    </row>
    <row r="1588" s="13" customFormat="1">
      <c r="A1588" s="13"/>
      <c r="B1588" s="240"/>
      <c r="C1588" s="241"/>
      <c r="D1588" s="242" t="s">
        <v>201</v>
      </c>
      <c r="E1588" s="243" t="s">
        <v>1</v>
      </c>
      <c r="F1588" s="244" t="s">
        <v>1850</v>
      </c>
      <c r="G1588" s="241"/>
      <c r="H1588" s="245">
        <v>1</v>
      </c>
      <c r="I1588" s="246"/>
      <c r="J1588" s="241"/>
      <c r="K1588" s="241"/>
      <c r="L1588" s="247"/>
      <c r="M1588" s="248"/>
      <c r="N1588" s="249"/>
      <c r="O1588" s="249"/>
      <c r="P1588" s="249"/>
      <c r="Q1588" s="249"/>
      <c r="R1588" s="249"/>
      <c r="S1588" s="249"/>
      <c r="T1588" s="250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1" t="s">
        <v>201</v>
      </c>
      <c r="AU1588" s="251" t="s">
        <v>85</v>
      </c>
      <c r="AV1588" s="13" t="s">
        <v>85</v>
      </c>
      <c r="AW1588" s="13" t="s">
        <v>32</v>
      </c>
      <c r="AX1588" s="13" t="s">
        <v>75</v>
      </c>
      <c r="AY1588" s="251" t="s">
        <v>192</v>
      </c>
    </row>
    <row r="1589" s="13" customFormat="1">
      <c r="A1589" s="13"/>
      <c r="B1589" s="240"/>
      <c r="C1589" s="241"/>
      <c r="D1589" s="242" t="s">
        <v>201</v>
      </c>
      <c r="E1589" s="243" t="s">
        <v>1</v>
      </c>
      <c r="F1589" s="244" t="s">
        <v>1851</v>
      </c>
      <c r="G1589" s="241"/>
      <c r="H1589" s="245">
        <v>1</v>
      </c>
      <c r="I1589" s="246"/>
      <c r="J1589" s="241"/>
      <c r="K1589" s="241"/>
      <c r="L1589" s="247"/>
      <c r="M1589" s="248"/>
      <c r="N1589" s="249"/>
      <c r="O1589" s="249"/>
      <c r="P1589" s="249"/>
      <c r="Q1589" s="249"/>
      <c r="R1589" s="249"/>
      <c r="S1589" s="249"/>
      <c r="T1589" s="250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1" t="s">
        <v>201</v>
      </c>
      <c r="AU1589" s="251" t="s">
        <v>85</v>
      </c>
      <c r="AV1589" s="13" t="s">
        <v>85</v>
      </c>
      <c r="AW1589" s="13" t="s">
        <v>32</v>
      </c>
      <c r="AX1589" s="13" t="s">
        <v>75</v>
      </c>
      <c r="AY1589" s="251" t="s">
        <v>192</v>
      </c>
    </row>
    <row r="1590" s="13" customFormat="1">
      <c r="A1590" s="13"/>
      <c r="B1590" s="240"/>
      <c r="C1590" s="241"/>
      <c r="D1590" s="242" t="s">
        <v>201</v>
      </c>
      <c r="E1590" s="243" t="s">
        <v>1</v>
      </c>
      <c r="F1590" s="244" t="s">
        <v>1852</v>
      </c>
      <c r="G1590" s="241"/>
      <c r="H1590" s="245">
        <v>1</v>
      </c>
      <c r="I1590" s="246"/>
      <c r="J1590" s="241"/>
      <c r="K1590" s="241"/>
      <c r="L1590" s="247"/>
      <c r="M1590" s="248"/>
      <c r="N1590" s="249"/>
      <c r="O1590" s="249"/>
      <c r="P1590" s="249"/>
      <c r="Q1590" s="249"/>
      <c r="R1590" s="249"/>
      <c r="S1590" s="249"/>
      <c r="T1590" s="250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1" t="s">
        <v>201</v>
      </c>
      <c r="AU1590" s="251" t="s">
        <v>85</v>
      </c>
      <c r="AV1590" s="13" t="s">
        <v>85</v>
      </c>
      <c r="AW1590" s="13" t="s">
        <v>32</v>
      </c>
      <c r="AX1590" s="13" t="s">
        <v>75</v>
      </c>
      <c r="AY1590" s="251" t="s">
        <v>192</v>
      </c>
    </row>
    <row r="1591" s="14" customFormat="1">
      <c r="A1591" s="14"/>
      <c r="B1591" s="252"/>
      <c r="C1591" s="253"/>
      <c r="D1591" s="242" t="s">
        <v>201</v>
      </c>
      <c r="E1591" s="254" t="s">
        <v>1</v>
      </c>
      <c r="F1591" s="255" t="s">
        <v>204</v>
      </c>
      <c r="G1591" s="253"/>
      <c r="H1591" s="256">
        <v>6</v>
      </c>
      <c r="I1591" s="257"/>
      <c r="J1591" s="253"/>
      <c r="K1591" s="253"/>
      <c r="L1591" s="258"/>
      <c r="M1591" s="259"/>
      <c r="N1591" s="260"/>
      <c r="O1591" s="260"/>
      <c r="P1591" s="260"/>
      <c r="Q1591" s="260"/>
      <c r="R1591" s="260"/>
      <c r="S1591" s="260"/>
      <c r="T1591" s="261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62" t="s">
        <v>201</v>
      </c>
      <c r="AU1591" s="262" t="s">
        <v>85</v>
      </c>
      <c r="AV1591" s="14" t="s">
        <v>199</v>
      </c>
      <c r="AW1591" s="14" t="s">
        <v>32</v>
      </c>
      <c r="AX1591" s="14" t="s">
        <v>83</v>
      </c>
      <c r="AY1591" s="262" t="s">
        <v>192</v>
      </c>
    </row>
    <row r="1592" s="2" customFormat="1" ht="24.15" customHeight="1">
      <c r="A1592" s="39"/>
      <c r="B1592" s="40"/>
      <c r="C1592" s="284" t="s">
        <v>1859</v>
      </c>
      <c r="D1592" s="284" t="s">
        <v>311</v>
      </c>
      <c r="E1592" s="285" t="s">
        <v>1860</v>
      </c>
      <c r="F1592" s="286" t="s">
        <v>1861</v>
      </c>
      <c r="G1592" s="287" t="s">
        <v>300</v>
      </c>
      <c r="H1592" s="288">
        <v>3</v>
      </c>
      <c r="I1592" s="289"/>
      <c r="J1592" s="290">
        <f>ROUND(I1592*H1592,2)</f>
        <v>0</v>
      </c>
      <c r="K1592" s="286" t="s">
        <v>198</v>
      </c>
      <c r="L1592" s="291"/>
      <c r="M1592" s="292" t="s">
        <v>1</v>
      </c>
      <c r="N1592" s="293" t="s">
        <v>40</v>
      </c>
      <c r="O1592" s="92"/>
      <c r="P1592" s="236">
        <f>O1592*H1592</f>
        <v>0</v>
      </c>
      <c r="Q1592" s="236">
        <v>0.017500000000000002</v>
      </c>
      <c r="R1592" s="236">
        <f>Q1592*H1592</f>
        <v>0.052500000000000005</v>
      </c>
      <c r="S1592" s="236">
        <v>0</v>
      </c>
      <c r="T1592" s="237">
        <f>S1592*H1592</f>
        <v>0</v>
      </c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R1592" s="238" t="s">
        <v>394</v>
      </c>
      <c r="AT1592" s="238" t="s">
        <v>311</v>
      </c>
      <c r="AU1592" s="238" t="s">
        <v>85</v>
      </c>
      <c r="AY1592" s="18" t="s">
        <v>192</v>
      </c>
      <c r="BE1592" s="239">
        <f>IF(N1592="základní",J1592,0)</f>
        <v>0</v>
      </c>
      <c r="BF1592" s="239">
        <f>IF(N1592="snížená",J1592,0)</f>
        <v>0</v>
      </c>
      <c r="BG1592" s="239">
        <f>IF(N1592="zákl. přenesená",J1592,0)</f>
        <v>0</v>
      </c>
      <c r="BH1592" s="239">
        <f>IF(N1592="sníž. přenesená",J1592,0)</f>
        <v>0</v>
      </c>
      <c r="BI1592" s="239">
        <f>IF(N1592="nulová",J1592,0)</f>
        <v>0</v>
      </c>
      <c r="BJ1592" s="18" t="s">
        <v>83</v>
      </c>
      <c r="BK1592" s="239">
        <f>ROUND(I1592*H1592,2)</f>
        <v>0</v>
      </c>
      <c r="BL1592" s="18" t="s">
        <v>297</v>
      </c>
      <c r="BM1592" s="238" t="s">
        <v>1862</v>
      </c>
    </row>
    <row r="1593" s="16" customFormat="1">
      <c r="A1593" s="16"/>
      <c r="B1593" s="274"/>
      <c r="C1593" s="275"/>
      <c r="D1593" s="242" t="s">
        <v>201</v>
      </c>
      <c r="E1593" s="276" t="s">
        <v>1</v>
      </c>
      <c r="F1593" s="277" t="s">
        <v>1493</v>
      </c>
      <c r="G1593" s="275"/>
      <c r="H1593" s="276" t="s">
        <v>1</v>
      </c>
      <c r="I1593" s="278"/>
      <c r="J1593" s="275"/>
      <c r="K1593" s="275"/>
      <c r="L1593" s="279"/>
      <c r="M1593" s="280"/>
      <c r="N1593" s="281"/>
      <c r="O1593" s="281"/>
      <c r="P1593" s="281"/>
      <c r="Q1593" s="281"/>
      <c r="R1593" s="281"/>
      <c r="S1593" s="281"/>
      <c r="T1593" s="282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T1593" s="283" t="s">
        <v>201</v>
      </c>
      <c r="AU1593" s="283" t="s">
        <v>85</v>
      </c>
      <c r="AV1593" s="16" t="s">
        <v>83</v>
      </c>
      <c r="AW1593" s="16" t="s">
        <v>32</v>
      </c>
      <c r="AX1593" s="16" t="s">
        <v>75</v>
      </c>
      <c r="AY1593" s="283" t="s">
        <v>192</v>
      </c>
    </row>
    <row r="1594" s="13" customFormat="1">
      <c r="A1594" s="13"/>
      <c r="B1594" s="240"/>
      <c r="C1594" s="241"/>
      <c r="D1594" s="242" t="s">
        <v>201</v>
      </c>
      <c r="E1594" s="243" t="s">
        <v>1</v>
      </c>
      <c r="F1594" s="244" t="s">
        <v>1848</v>
      </c>
      <c r="G1594" s="241"/>
      <c r="H1594" s="245">
        <v>1</v>
      </c>
      <c r="I1594" s="246"/>
      <c r="J1594" s="241"/>
      <c r="K1594" s="241"/>
      <c r="L1594" s="247"/>
      <c r="M1594" s="248"/>
      <c r="N1594" s="249"/>
      <c r="O1594" s="249"/>
      <c r="P1594" s="249"/>
      <c r="Q1594" s="249"/>
      <c r="R1594" s="249"/>
      <c r="S1594" s="249"/>
      <c r="T1594" s="250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1" t="s">
        <v>201</v>
      </c>
      <c r="AU1594" s="251" t="s">
        <v>85</v>
      </c>
      <c r="AV1594" s="13" t="s">
        <v>85</v>
      </c>
      <c r="AW1594" s="13" t="s">
        <v>32</v>
      </c>
      <c r="AX1594" s="13" t="s">
        <v>75</v>
      </c>
      <c r="AY1594" s="251" t="s">
        <v>192</v>
      </c>
    </row>
    <row r="1595" s="13" customFormat="1">
      <c r="A1595" s="13"/>
      <c r="B1595" s="240"/>
      <c r="C1595" s="241"/>
      <c r="D1595" s="242" t="s">
        <v>201</v>
      </c>
      <c r="E1595" s="243" t="s">
        <v>1</v>
      </c>
      <c r="F1595" s="244" t="s">
        <v>1853</v>
      </c>
      <c r="G1595" s="241"/>
      <c r="H1595" s="245">
        <v>1</v>
      </c>
      <c r="I1595" s="246"/>
      <c r="J1595" s="241"/>
      <c r="K1595" s="241"/>
      <c r="L1595" s="247"/>
      <c r="M1595" s="248"/>
      <c r="N1595" s="249"/>
      <c r="O1595" s="249"/>
      <c r="P1595" s="249"/>
      <c r="Q1595" s="249"/>
      <c r="R1595" s="249"/>
      <c r="S1595" s="249"/>
      <c r="T1595" s="250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1" t="s">
        <v>201</v>
      </c>
      <c r="AU1595" s="251" t="s">
        <v>85</v>
      </c>
      <c r="AV1595" s="13" t="s">
        <v>85</v>
      </c>
      <c r="AW1595" s="13" t="s">
        <v>32</v>
      </c>
      <c r="AX1595" s="13" t="s">
        <v>75</v>
      </c>
      <c r="AY1595" s="251" t="s">
        <v>192</v>
      </c>
    </row>
    <row r="1596" s="13" customFormat="1">
      <c r="A1596" s="13"/>
      <c r="B1596" s="240"/>
      <c r="C1596" s="241"/>
      <c r="D1596" s="242" t="s">
        <v>201</v>
      </c>
      <c r="E1596" s="243" t="s">
        <v>1</v>
      </c>
      <c r="F1596" s="244" t="s">
        <v>1854</v>
      </c>
      <c r="G1596" s="241"/>
      <c r="H1596" s="245">
        <v>1</v>
      </c>
      <c r="I1596" s="246"/>
      <c r="J1596" s="241"/>
      <c r="K1596" s="241"/>
      <c r="L1596" s="247"/>
      <c r="M1596" s="248"/>
      <c r="N1596" s="249"/>
      <c r="O1596" s="249"/>
      <c r="P1596" s="249"/>
      <c r="Q1596" s="249"/>
      <c r="R1596" s="249"/>
      <c r="S1596" s="249"/>
      <c r="T1596" s="250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1" t="s">
        <v>201</v>
      </c>
      <c r="AU1596" s="251" t="s">
        <v>85</v>
      </c>
      <c r="AV1596" s="13" t="s">
        <v>85</v>
      </c>
      <c r="AW1596" s="13" t="s">
        <v>32</v>
      </c>
      <c r="AX1596" s="13" t="s">
        <v>75</v>
      </c>
      <c r="AY1596" s="251" t="s">
        <v>192</v>
      </c>
    </row>
    <row r="1597" s="14" customFormat="1">
      <c r="A1597" s="14"/>
      <c r="B1597" s="252"/>
      <c r="C1597" s="253"/>
      <c r="D1597" s="242" t="s">
        <v>201</v>
      </c>
      <c r="E1597" s="254" t="s">
        <v>1</v>
      </c>
      <c r="F1597" s="255" t="s">
        <v>204</v>
      </c>
      <c r="G1597" s="253"/>
      <c r="H1597" s="256">
        <v>3</v>
      </c>
      <c r="I1597" s="257"/>
      <c r="J1597" s="253"/>
      <c r="K1597" s="253"/>
      <c r="L1597" s="258"/>
      <c r="M1597" s="259"/>
      <c r="N1597" s="260"/>
      <c r="O1597" s="260"/>
      <c r="P1597" s="260"/>
      <c r="Q1597" s="260"/>
      <c r="R1597" s="260"/>
      <c r="S1597" s="260"/>
      <c r="T1597" s="261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2" t="s">
        <v>201</v>
      </c>
      <c r="AU1597" s="262" t="s">
        <v>85</v>
      </c>
      <c r="AV1597" s="14" t="s">
        <v>199</v>
      </c>
      <c r="AW1597" s="14" t="s">
        <v>32</v>
      </c>
      <c r="AX1597" s="14" t="s">
        <v>83</v>
      </c>
      <c r="AY1597" s="262" t="s">
        <v>192</v>
      </c>
    </row>
    <row r="1598" s="2" customFormat="1" ht="24.15" customHeight="1">
      <c r="A1598" s="39"/>
      <c r="B1598" s="40"/>
      <c r="C1598" s="227" t="s">
        <v>1863</v>
      </c>
      <c r="D1598" s="227" t="s">
        <v>194</v>
      </c>
      <c r="E1598" s="228" t="s">
        <v>1864</v>
      </c>
      <c r="F1598" s="229" t="s">
        <v>1865</v>
      </c>
      <c r="G1598" s="230" t="s">
        <v>300</v>
      </c>
      <c r="H1598" s="231">
        <v>3</v>
      </c>
      <c r="I1598" s="232"/>
      <c r="J1598" s="233">
        <f>ROUND(I1598*H1598,2)</f>
        <v>0</v>
      </c>
      <c r="K1598" s="229" t="s">
        <v>198</v>
      </c>
      <c r="L1598" s="45"/>
      <c r="M1598" s="234" t="s">
        <v>1</v>
      </c>
      <c r="N1598" s="235" t="s">
        <v>40</v>
      </c>
      <c r="O1598" s="92"/>
      <c r="P1598" s="236">
        <f>O1598*H1598</f>
        <v>0</v>
      </c>
      <c r="Q1598" s="236">
        <v>0</v>
      </c>
      <c r="R1598" s="236">
        <f>Q1598*H1598</f>
        <v>0</v>
      </c>
      <c r="S1598" s="236">
        <v>0</v>
      </c>
      <c r="T1598" s="237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38" t="s">
        <v>297</v>
      </c>
      <c r="AT1598" s="238" t="s">
        <v>194</v>
      </c>
      <c r="AU1598" s="238" t="s">
        <v>85</v>
      </c>
      <c r="AY1598" s="18" t="s">
        <v>192</v>
      </c>
      <c r="BE1598" s="239">
        <f>IF(N1598="základní",J1598,0)</f>
        <v>0</v>
      </c>
      <c r="BF1598" s="239">
        <f>IF(N1598="snížená",J1598,0)</f>
        <v>0</v>
      </c>
      <c r="BG1598" s="239">
        <f>IF(N1598="zákl. přenesená",J1598,0)</f>
        <v>0</v>
      </c>
      <c r="BH1598" s="239">
        <f>IF(N1598="sníž. přenesená",J1598,0)</f>
        <v>0</v>
      </c>
      <c r="BI1598" s="239">
        <f>IF(N1598="nulová",J1598,0)</f>
        <v>0</v>
      </c>
      <c r="BJ1598" s="18" t="s">
        <v>83</v>
      </c>
      <c r="BK1598" s="239">
        <f>ROUND(I1598*H1598,2)</f>
        <v>0</v>
      </c>
      <c r="BL1598" s="18" t="s">
        <v>297</v>
      </c>
      <c r="BM1598" s="238" t="s">
        <v>1866</v>
      </c>
    </row>
    <row r="1599" s="16" customFormat="1">
      <c r="A1599" s="16"/>
      <c r="B1599" s="274"/>
      <c r="C1599" s="275"/>
      <c r="D1599" s="242" t="s">
        <v>201</v>
      </c>
      <c r="E1599" s="276" t="s">
        <v>1</v>
      </c>
      <c r="F1599" s="277" t="s">
        <v>1493</v>
      </c>
      <c r="G1599" s="275"/>
      <c r="H1599" s="276" t="s">
        <v>1</v>
      </c>
      <c r="I1599" s="278"/>
      <c r="J1599" s="275"/>
      <c r="K1599" s="275"/>
      <c r="L1599" s="279"/>
      <c r="M1599" s="280"/>
      <c r="N1599" s="281"/>
      <c r="O1599" s="281"/>
      <c r="P1599" s="281"/>
      <c r="Q1599" s="281"/>
      <c r="R1599" s="281"/>
      <c r="S1599" s="281"/>
      <c r="T1599" s="282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83" t="s">
        <v>201</v>
      </c>
      <c r="AU1599" s="283" t="s">
        <v>85</v>
      </c>
      <c r="AV1599" s="16" t="s">
        <v>83</v>
      </c>
      <c r="AW1599" s="16" t="s">
        <v>32</v>
      </c>
      <c r="AX1599" s="16" t="s">
        <v>75</v>
      </c>
      <c r="AY1599" s="283" t="s">
        <v>192</v>
      </c>
    </row>
    <row r="1600" s="13" customFormat="1">
      <c r="A1600" s="13"/>
      <c r="B1600" s="240"/>
      <c r="C1600" s="241"/>
      <c r="D1600" s="242" t="s">
        <v>201</v>
      </c>
      <c r="E1600" s="243" t="s">
        <v>1</v>
      </c>
      <c r="F1600" s="244" t="s">
        <v>1867</v>
      </c>
      <c r="G1600" s="241"/>
      <c r="H1600" s="245">
        <v>1</v>
      </c>
      <c r="I1600" s="246"/>
      <c r="J1600" s="241"/>
      <c r="K1600" s="241"/>
      <c r="L1600" s="247"/>
      <c r="M1600" s="248"/>
      <c r="N1600" s="249"/>
      <c r="O1600" s="249"/>
      <c r="P1600" s="249"/>
      <c r="Q1600" s="249"/>
      <c r="R1600" s="249"/>
      <c r="S1600" s="249"/>
      <c r="T1600" s="250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1" t="s">
        <v>201</v>
      </c>
      <c r="AU1600" s="251" t="s">
        <v>85</v>
      </c>
      <c r="AV1600" s="13" t="s">
        <v>85</v>
      </c>
      <c r="AW1600" s="13" t="s">
        <v>32</v>
      </c>
      <c r="AX1600" s="13" t="s">
        <v>75</v>
      </c>
      <c r="AY1600" s="251" t="s">
        <v>192</v>
      </c>
    </row>
    <row r="1601" s="13" customFormat="1">
      <c r="A1601" s="13"/>
      <c r="B1601" s="240"/>
      <c r="C1601" s="241"/>
      <c r="D1601" s="242" t="s">
        <v>201</v>
      </c>
      <c r="E1601" s="243" t="s">
        <v>1</v>
      </c>
      <c r="F1601" s="244" t="s">
        <v>1868</v>
      </c>
      <c r="G1601" s="241"/>
      <c r="H1601" s="245">
        <v>1</v>
      </c>
      <c r="I1601" s="246"/>
      <c r="J1601" s="241"/>
      <c r="K1601" s="241"/>
      <c r="L1601" s="247"/>
      <c r="M1601" s="248"/>
      <c r="N1601" s="249"/>
      <c r="O1601" s="249"/>
      <c r="P1601" s="249"/>
      <c r="Q1601" s="249"/>
      <c r="R1601" s="249"/>
      <c r="S1601" s="249"/>
      <c r="T1601" s="250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1" t="s">
        <v>201</v>
      </c>
      <c r="AU1601" s="251" t="s">
        <v>85</v>
      </c>
      <c r="AV1601" s="13" t="s">
        <v>85</v>
      </c>
      <c r="AW1601" s="13" t="s">
        <v>32</v>
      </c>
      <c r="AX1601" s="13" t="s">
        <v>75</v>
      </c>
      <c r="AY1601" s="251" t="s">
        <v>192</v>
      </c>
    </row>
    <row r="1602" s="13" customFormat="1">
      <c r="A1602" s="13"/>
      <c r="B1602" s="240"/>
      <c r="C1602" s="241"/>
      <c r="D1602" s="242" t="s">
        <v>201</v>
      </c>
      <c r="E1602" s="243" t="s">
        <v>1</v>
      </c>
      <c r="F1602" s="244" t="s">
        <v>1869</v>
      </c>
      <c r="G1602" s="241"/>
      <c r="H1602" s="245">
        <v>1</v>
      </c>
      <c r="I1602" s="246"/>
      <c r="J1602" s="241"/>
      <c r="K1602" s="241"/>
      <c r="L1602" s="247"/>
      <c r="M1602" s="248"/>
      <c r="N1602" s="249"/>
      <c r="O1602" s="249"/>
      <c r="P1602" s="249"/>
      <c r="Q1602" s="249"/>
      <c r="R1602" s="249"/>
      <c r="S1602" s="249"/>
      <c r="T1602" s="250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1" t="s">
        <v>201</v>
      </c>
      <c r="AU1602" s="251" t="s">
        <v>85</v>
      </c>
      <c r="AV1602" s="13" t="s">
        <v>85</v>
      </c>
      <c r="AW1602" s="13" t="s">
        <v>32</v>
      </c>
      <c r="AX1602" s="13" t="s">
        <v>75</v>
      </c>
      <c r="AY1602" s="251" t="s">
        <v>192</v>
      </c>
    </row>
    <row r="1603" s="14" customFormat="1">
      <c r="A1603" s="14"/>
      <c r="B1603" s="252"/>
      <c r="C1603" s="253"/>
      <c r="D1603" s="242" t="s">
        <v>201</v>
      </c>
      <c r="E1603" s="254" t="s">
        <v>1</v>
      </c>
      <c r="F1603" s="255" t="s">
        <v>204</v>
      </c>
      <c r="G1603" s="253"/>
      <c r="H1603" s="256">
        <v>3</v>
      </c>
      <c r="I1603" s="257"/>
      <c r="J1603" s="253"/>
      <c r="K1603" s="253"/>
      <c r="L1603" s="258"/>
      <c r="M1603" s="259"/>
      <c r="N1603" s="260"/>
      <c r="O1603" s="260"/>
      <c r="P1603" s="260"/>
      <c r="Q1603" s="260"/>
      <c r="R1603" s="260"/>
      <c r="S1603" s="260"/>
      <c r="T1603" s="261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2" t="s">
        <v>201</v>
      </c>
      <c r="AU1603" s="262" t="s">
        <v>85</v>
      </c>
      <c r="AV1603" s="14" t="s">
        <v>199</v>
      </c>
      <c r="AW1603" s="14" t="s">
        <v>32</v>
      </c>
      <c r="AX1603" s="14" t="s">
        <v>83</v>
      </c>
      <c r="AY1603" s="262" t="s">
        <v>192</v>
      </c>
    </row>
    <row r="1604" s="2" customFormat="1" ht="24.15" customHeight="1">
      <c r="A1604" s="39"/>
      <c r="B1604" s="40"/>
      <c r="C1604" s="284" t="s">
        <v>1870</v>
      </c>
      <c r="D1604" s="284" t="s">
        <v>311</v>
      </c>
      <c r="E1604" s="285" t="s">
        <v>1871</v>
      </c>
      <c r="F1604" s="286" t="s">
        <v>1872</v>
      </c>
      <c r="G1604" s="287" t="s">
        <v>300</v>
      </c>
      <c r="H1604" s="288">
        <v>3</v>
      </c>
      <c r="I1604" s="289"/>
      <c r="J1604" s="290">
        <f>ROUND(I1604*H1604,2)</f>
        <v>0</v>
      </c>
      <c r="K1604" s="286" t="s">
        <v>198</v>
      </c>
      <c r="L1604" s="291"/>
      <c r="M1604" s="292" t="s">
        <v>1</v>
      </c>
      <c r="N1604" s="293" t="s">
        <v>40</v>
      </c>
      <c r="O1604" s="92"/>
      <c r="P1604" s="236">
        <f>O1604*H1604</f>
        <v>0</v>
      </c>
      <c r="Q1604" s="236">
        <v>0.020500000000000001</v>
      </c>
      <c r="R1604" s="236">
        <f>Q1604*H1604</f>
        <v>0.061499999999999999</v>
      </c>
      <c r="S1604" s="236">
        <v>0</v>
      </c>
      <c r="T1604" s="237">
        <f>S1604*H1604</f>
        <v>0</v>
      </c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R1604" s="238" t="s">
        <v>394</v>
      </c>
      <c r="AT1604" s="238" t="s">
        <v>311</v>
      </c>
      <c r="AU1604" s="238" t="s">
        <v>85</v>
      </c>
      <c r="AY1604" s="18" t="s">
        <v>192</v>
      </c>
      <c r="BE1604" s="239">
        <f>IF(N1604="základní",J1604,0)</f>
        <v>0</v>
      </c>
      <c r="BF1604" s="239">
        <f>IF(N1604="snížená",J1604,0)</f>
        <v>0</v>
      </c>
      <c r="BG1604" s="239">
        <f>IF(N1604="zákl. přenesená",J1604,0)</f>
        <v>0</v>
      </c>
      <c r="BH1604" s="239">
        <f>IF(N1604="sníž. přenesená",J1604,0)</f>
        <v>0</v>
      </c>
      <c r="BI1604" s="239">
        <f>IF(N1604="nulová",J1604,0)</f>
        <v>0</v>
      </c>
      <c r="BJ1604" s="18" t="s">
        <v>83</v>
      </c>
      <c r="BK1604" s="239">
        <f>ROUND(I1604*H1604,2)</f>
        <v>0</v>
      </c>
      <c r="BL1604" s="18" t="s">
        <v>297</v>
      </c>
      <c r="BM1604" s="238" t="s">
        <v>1873</v>
      </c>
    </row>
    <row r="1605" s="16" customFormat="1">
      <c r="A1605" s="16"/>
      <c r="B1605" s="274"/>
      <c r="C1605" s="275"/>
      <c r="D1605" s="242" t="s">
        <v>201</v>
      </c>
      <c r="E1605" s="276" t="s">
        <v>1</v>
      </c>
      <c r="F1605" s="277" t="s">
        <v>1493</v>
      </c>
      <c r="G1605" s="275"/>
      <c r="H1605" s="276" t="s">
        <v>1</v>
      </c>
      <c r="I1605" s="278"/>
      <c r="J1605" s="275"/>
      <c r="K1605" s="275"/>
      <c r="L1605" s="279"/>
      <c r="M1605" s="280"/>
      <c r="N1605" s="281"/>
      <c r="O1605" s="281"/>
      <c r="P1605" s="281"/>
      <c r="Q1605" s="281"/>
      <c r="R1605" s="281"/>
      <c r="S1605" s="281"/>
      <c r="T1605" s="282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T1605" s="283" t="s">
        <v>201</v>
      </c>
      <c r="AU1605" s="283" t="s">
        <v>85</v>
      </c>
      <c r="AV1605" s="16" t="s">
        <v>83</v>
      </c>
      <c r="AW1605" s="16" t="s">
        <v>32</v>
      </c>
      <c r="AX1605" s="16" t="s">
        <v>75</v>
      </c>
      <c r="AY1605" s="283" t="s">
        <v>192</v>
      </c>
    </row>
    <row r="1606" s="13" customFormat="1">
      <c r="A1606" s="13"/>
      <c r="B1606" s="240"/>
      <c r="C1606" s="241"/>
      <c r="D1606" s="242" t="s">
        <v>201</v>
      </c>
      <c r="E1606" s="243" t="s">
        <v>1</v>
      </c>
      <c r="F1606" s="244" t="s">
        <v>1867</v>
      </c>
      <c r="G1606" s="241"/>
      <c r="H1606" s="245">
        <v>1</v>
      </c>
      <c r="I1606" s="246"/>
      <c r="J1606" s="241"/>
      <c r="K1606" s="241"/>
      <c r="L1606" s="247"/>
      <c r="M1606" s="248"/>
      <c r="N1606" s="249"/>
      <c r="O1606" s="249"/>
      <c r="P1606" s="249"/>
      <c r="Q1606" s="249"/>
      <c r="R1606" s="249"/>
      <c r="S1606" s="249"/>
      <c r="T1606" s="250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1" t="s">
        <v>201</v>
      </c>
      <c r="AU1606" s="251" t="s">
        <v>85</v>
      </c>
      <c r="AV1606" s="13" t="s">
        <v>85</v>
      </c>
      <c r="AW1606" s="13" t="s">
        <v>32</v>
      </c>
      <c r="AX1606" s="13" t="s">
        <v>75</v>
      </c>
      <c r="AY1606" s="251" t="s">
        <v>192</v>
      </c>
    </row>
    <row r="1607" s="13" customFormat="1">
      <c r="A1607" s="13"/>
      <c r="B1607" s="240"/>
      <c r="C1607" s="241"/>
      <c r="D1607" s="242" t="s">
        <v>201</v>
      </c>
      <c r="E1607" s="243" t="s">
        <v>1</v>
      </c>
      <c r="F1607" s="244" t="s">
        <v>1868</v>
      </c>
      <c r="G1607" s="241"/>
      <c r="H1607" s="245">
        <v>1</v>
      </c>
      <c r="I1607" s="246"/>
      <c r="J1607" s="241"/>
      <c r="K1607" s="241"/>
      <c r="L1607" s="247"/>
      <c r="M1607" s="248"/>
      <c r="N1607" s="249"/>
      <c r="O1607" s="249"/>
      <c r="P1607" s="249"/>
      <c r="Q1607" s="249"/>
      <c r="R1607" s="249"/>
      <c r="S1607" s="249"/>
      <c r="T1607" s="250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1" t="s">
        <v>201</v>
      </c>
      <c r="AU1607" s="251" t="s">
        <v>85</v>
      </c>
      <c r="AV1607" s="13" t="s">
        <v>85</v>
      </c>
      <c r="AW1607" s="13" t="s">
        <v>32</v>
      </c>
      <c r="AX1607" s="13" t="s">
        <v>75</v>
      </c>
      <c r="AY1607" s="251" t="s">
        <v>192</v>
      </c>
    </row>
    <row r="1608" s="13" customFormat="1">
      <c r="A1608" s="13"/>
      <c r="B1608" s="240"/>
      <c r="C1608" s="241"/>
      <c r="D1608" s="242" t="s">
        <v>201</v>
      </c>
      <c r="E1608" s="243" t="s">
        <v>1</v>
      </c>
      <c r="F1608" s="244" t="s">
        <v>1869</v>
      </c>
      <c r="G1608" s="241"/>
      <c r="H1608" s="245">
        <v>1</v>
      </c>
      <c r="I1608" s="246"/>
      <c r="J1608" s="241"/>
      <c r="K1608" s="241"/>
      <c r="L1608" s="247"/>
      <c r="M1608" s="248"/>
      <c r="N1608" s="249"/>
      <c r="O1608" s="249"/>
      <c r="P1608" s="249"/>
      <c r="Q1608" s="249"/>
      <c r="R1608" s="249"/>
      <c r="S1608" s="249"/>
      <c r="T1608" s="250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1" t="s">
        <v>201</v>
      </c>
      <c r="AU1608" s="251" t="s">
        <v>85</v>
      </c>
      <c r="AV1608" s="13" t="s">
        <v>85</v>
      </c>
      <c r="AW1608" s="13" t="s">
        <v>32</v>
      </c>
      <c r="AX1608" s="13" t="s">
        <v>75</v>
      </c>
      <c r="AY1608" s="251" t="s">
        <v>192</v>
      </c>
    </row>
    <row r="1609" s="14" customFormat="1">
      <c r="A1609" s="14"/>
      <c r="B1609" s="252"/>
      <c r="C1609" s="253"/>
      <c r="D1609" s="242" t="s">
        <v>201</v>
      </c>
      <c r="E1609" s="254" t="s">
        <v>1</v>
      </c>
      <c r="F1609" s="255" t="s">
        <v>204</v>
      </c>
      <c r="G1609" s="253"/>
      <c r="H1609" s="256">
        <v>3</v>
      </c>
      <c r="I1609" s="257"/>
      <c r="J1609" s="253"/>
      <c r="K1609" s="253"/>
      <c r="L1609" s="258"/>
      <c r="M1609" s="259"/>
      <c r="N1609" s="260"/>
      <c r="O1609" s="260"/>
      <c r="P1609" s="260"/>
      <c r="Q1609" s="260"/>
      <c r="R1609" s="260"/>
      <c r="S1609" s="260"/>
      <c r="T1609" s="261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2" t="s">
        <v>201</v>
      </c>
      <c r="AU1609" s="262" t="s">
        <v>85</v>
      </c>
      <c r="AV1609" s="14" t="s">
        <v>199</v>
      </c>
      <c r="AW1609" s="14" t="s">
        <v>32</v>
      </c>
      <c r="AX1609" s="14" t="s">
        <v>83</v>
      </c>
      <c r="AY1609" s="262" t="s">
        <v>192</v>
      </c>
    </row>
    <row r="1610" s="2" customFormat="1" ht="33" customHeight="1">
      <c r="A1610" s="39"/>
      <c r="B1610" s="40"/>
      <c r="C1610" s="227" t="s">
        <v>1874</v>
      </c>
      <c r="D1610" s="227" t="s">
        <v>194</v>
      </c>
      <c r="E1610" s="228" t="s">
        <v>1875</v>
      </c>
      <c r="F1610" s="229" t="s">
        <v>1876</v>
      </c>
      <c r="G1610" s="230" t="s">
        <v>300</v>
      </c>
      <c r="H1610" s="231">
        <v>1</v>
      </c>
      <c r="I1610" s="232"/>
      <c r="J1610" s="233">
        <f>ROUND(I1610*H1610,2)</f>
        <v>0</v>
      </c>
      <c r="K1610" s="229" t="s">
        <v>198</v>
      </c>
      <c r="L1610" s="45"/>
      <c r="M1610" s="234" t="s">
        <v>1</v>
      </c>
      <c r="N1610" s="235" t="s">
        <v>40</v>
      </c>
      <c r="O1610" s="92"/>
      <c r="P1610" s="236">
        <f>O1610*H1610</f>
        <v>0</v>
      </c>
      <c r="Q1610" s="236">
        <v>0</v>
      </c>
      <c r="R1610" s="236">
        <f>Q1610*H1610</f>
        <v>0</v>
      </c>
      <c r="S1610" s="236">
        <v>0</v>
      </c>
      <c r="T1610" s="237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38" t="s">
        <v>297</v>
      </c>
      <c r="AT1610" s="238" t="s">
        <v>194</v>
      </c>
      <c r="AU1610" s="238" t="s">
        <v>85</v>
      </c>
      <c r="AY1610" s="18" t="s">
        <v>192</v>
      </c>
      <c r="BE1610" s="239">
        <f>IF(N1610="základní",J1610,0)</f>
        <v>0</v>
      </c>
      <c r="BF1610" s="239">
        <f>IF(N1610="snížená",J1610,0)</f>
        <v>0</v>
      </c>
      <c r="BG1610" s="239">
        <f>IF(N1610="zákl. přenesená",J1610,0)</f>
        <v>0</v>
      </c>
      <c r="BH1610" s="239">
        <f>IF(N1610="sníž. přenesená",J1610,0)</f>
        <v>0</v>
      </c>
      <c r="BI1610" s="239">
        <f>IF(N1610="nulová",J1610,0)</f>
        <v>0</v>
      </c>
      <c r="BJ1610" s="18" t="s">
        <v>83</v>
      </c>
      <c r="BK1610" s="239">
        <f>ROUND(I1610*H1610,2)</f>
        <v>0</v>
      </c>
      <c r="BL1610" s="18" t="s">
        <v>297</v>
      </c>
      <c r="BM1610" s="238" t="s">
        <v>1877</v>
      </c>
    </row>
    <row r="1611" s="16" customFormat="1">
      <c r="A1611" s="16"/>
      <c r="B1611" s="274"/>
      <c r="C1611" s="275"/>
      <c r="D1611" s="242" t="s">
        <v>201</v>
      </c>
      <c r="E1611" s="276" t="s">
        <v>1</v>
      </c>
      <c r="F1611" s="277" t="s">
        <v>1493</v>
      </c>
      <c r="G1611" s="275"/>
      <c r="H1611" s="276" t="s">
        <v>1</v>
      </c>
      <c r="I1611" s="278"/>
      <c r="J1611" s="275"/>
      <c r="K1611" s="275"/>
      <c r="L1611" s="279"/>
      <c r="M1611" s="280"/>
      <c r="N1611" s="281"/>
      <c r="O1611" s="281"/>
      <c r="P1611" s="281"/>
      <c r="Q1611" s="281"/>
      <c r="R1611" s="281"/>
      <c r="S1611" s="281"/>
      <c r="T1611" s="282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T1611" s="283" t="s">
        <v>201</v>
      </c>
      <c r="AU1611" s="283" t="s">
        <v>85</v>
      </c>
      <c r="AV1611" s="16" t="s">
        <v>83</v>
      </c>
      <c r="AW1611" s="16" t="s">
        <v>32</v>
      </c>
      <c r="AX1611" s="16" t="s">
        <v>75</v>
      </c>
      <c r="AY1611" s="283" t="s">
        <v>192</v>
      </c>
    </row>
    <row r="1612" s="13" customFormat="1">
      <c r="A1612" s="13"/>
      <c r="B1612" s="240"/>
      <c r="C1612" s="241"/>
      <c r="D1612" s="242" t="s">
        <v>201</v>
      </c>
      <c r="E1612" s="243" t="s">
        <v>1</v>
      </c>
      <c r="F1612" s="244" t="s">
        <v>1878</v>
      </c>
      <c r="G1612" s="241"/>
      <c r="H1612" s="245">
        <v>1</v>
      </c>
      <c r="I1612" s="246"/>
      <c r="J1612" s="241"/>
      <c r="K1612" s="241"/>
      <c r="L1612" s="247"/>
      <c r="M1612" s="248"/>
      <c r="N1612" s="249"/>
      <c r="O1612" s="249"/>
      <c r="P1612" s="249"/>
      <c r="Q1612" s="249"/>
      <c r="R1612" s="249"/>
      <c r="S1612" s="249"/>
      <c r="T1612" s="250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1" t="s">
        <v>201</v>
      </c>
      <c r="AU1612" s="251" t="s">
        <v>85</v>
      </c>
      <c r="AV1612" s="13" t="s">
        <v>85</v>
      </c>
      <c r="AW1612" s="13" t="s">
        <v>32</v>
      </c>
      <c r="AX1612" s="13" t="s">
        <v>75</v>
      </c>
      <c r="AY1612" s="251" t="s">
        <v>192</v>
      </c>
    </row>
    <row r="1613" s="14" customFormat="1">
      <c r="A1613" s="14"/>
      <c r="B1613" s="252"/>
      <c r="C1613" s="253"/>
      <c r="D1613" s="242" t="s">
        <v>201</v>
      </c>
      <c r="E1613" s="254" t="s">
        <v>1</v>
      </c>
      <c r="F1613" s="255" t="s">
        <v>204</v>
      </c>
      <c r="G1613" s="253"/>
      <c r="H1613" s="256">
        <v>1</v>
      </c>
      <c r="I1613" s="257"/>
      <c r="J1613" s="253"/>
      <c r="K1613" s="253"/>
      <c r="L1613" s="258"/>
      <c r="M1613" s="259"/>
      <c r="N1613" s="260"/>
      <c r="O1613" s="260"/>
      <c r="P1613" s="260"/>
      <c r="Q1613" s="260"/>
      <c r="R1613" s="260"/>
      <c r="S1613" s="260"/>
      <c r="T1613" s="261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2" t="s">
        <v>201</v>
      </c>
      <c r="AU1613" s="262" t="s">
        <v>85</v>
      </c>
      <c r="AV1613" s="14" t="s">
        <v>199</v>
      </c>
      <c r="AW1613" s="14" t="s">
        <v>32</v>
      </c>
      <c r="AX1613" s="14" t="s">
        <v>83</v>
      </c>
      <c r="AY1613" s="262" t="s">
        <v>192</v>
      </c>
    </row>
    <row r="1614" s="2" customFormat="1" ht="24.15" customHeight="1">
      <c r="A1614" s="39"/>
      <c r="B1614" s="40"/>
      <c r="C1614" s="284" t="s">
        <v>1879</v>
      </c>
      <c r="D1614" s="284" t="s">
        <v>311</v>
      </c>
      <c r="E1614" s="285" t="s">
        <v>1880</v>
      </c>
      <c r="F1614" s="286" t="s">
        <v>1881</v>
      </c>
      <c r="G1614" s="287" t="s">
        <v>300</v>
      </c>
      <c r="H1614" s="288">
        <v>1</v>
      </c>
      <c r="I1614" s="289"/>
      <c r="J1614" s="290">
        <f>ROUND(I1614*H1614,2)</f>
        <v>0</v>
      </c>
      <c r="K1614" s="286" t="s">
        <v>198</v>
      </c>
      <c r="L1614" s="291"/>
      <c r="M1614" s="292" t="s">
        <v>1</v>
      </c>
      <c r="N1614" s="293" t="s">
        <v>40</v>
      </c>
      <c r="O1614" s="92"/>
      <c r="P1614" s="236">
        <f>O1614*H1614</f>
        <v>0</v>
      </c>
      <c r="Q1614" s="236">
        <v>0.035000000000000003</v>
      </c>
      <c r="R1614" s="236">
        <f>Q1614*H1614</f>
        <v>0.035000000000000003</v>
      </c>
      <c r="S1614" s="236">
        <v>0</v>
      </c>
      <c r="T1614" s="237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38" t="s">
        <v>394</v>
      </c>
      <c r="AT1614" s="238" t="s">
        <v>311</v>
      </c>
      <c r="AU1614" s="238" t="s">
        <v>85</v>
      </c>
      <c r="AY1614" s="18" t="s">
        <v>192</v>
      </c>
      <c r="BE1614" s="239">
        <f>IF(N1614="základní",J1614,0)</f>
        <v>0</v>
      </c>
      <c r="BF1614" s="239">
        <f>IF(N1614="snížená",J1614,0)</f>
        <v>0</v>
      </c>
      <c r="BG1614" s="239">
        <f>IF(N1614="zákl. přenesená",J1614,0)</f>
        <v>0</v>
      </c>
      <c r="BH1614" s="239">
        <f>IF(N1614="sníž. přenesená",J1614,0)</f>
        <v>0</v>
      </c>
      <c r="BI1614" s="239">
        <f>IF(N1614="nulová",J1614,0)</f>
        <v>0</v>
      </c>
      <c r="BJ1614" s="18" t="s">
        <v>83</v>
      </c>
      <c r="BK1614" s="239">
        <f>ROUND(I1614*H1614,2)</f>
        <v>0</v>
      </c>
      <c r="BL1614" s="18" t="s">
        <v>297</v>
      </c>
      <c r="BM1614" s="238" t="s">
        <v>1882</v>
      </c>
    </row>
    <row r="1615" s="16" customFormat="1">
      <c r="A1615" s="16"/>
      <c r="B1615" s="274"/>
      <c r="C1615" s="275"/>
      <c r="D1615" s="242" t="s">
        <v>201</v>
      </c>
      <c r="E1615" s="276" t="s">
        <v>1</v>
      </c>
      <c r="F1615" s="277" t="s">
        <v>1493</v>
      </c>
      <c r="G1615" s="275"/>
      <c r="H1615" s="276" t="s">
        <v>1</v>
      </c>
      <c r="I1615" s="278"/>
      <c r="J1615" s="275"/>
      <c r="K1615" s="275"/>
      <c r="L1615" s="279"/>
      <c r="M1615" s="280"/>
      <c r="N1615" s="281"/>
      <c r="O1615" s="281"/>
      <c r="P1615" s="281"/>
      <c r="Q1615" s="281"/>
      <c r="R1615" s="281"/>
      <c r="S1615" s="281"/>
      <c r="T1615" s="282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T1615" s="283" t="s">
        <v>201</v>
      </c>
      <c r="AU1615" s="283" t="s">
        <v>85</v>
      </c>
      <c r="AV1615" s="16" t="s">
        <v>83</v>
      </c>
      <c r="AW1615" s="16" t="s">
        <v>32</v>
      </c>
      <c r="AX1615" s="16" t="s">
        <v>75</v>
      </c>
      <c r="AY1615" s="283" t="s">
        <v>192</v>
      </c>
    </row>
    <row r="1616" s="13" customFormat="1">
      <c r="A1616" s="13"/>
      <c r="B1616" s="240"/>
      <c r="C1616" s="241"/>
      <c r="D1616" s="242" t="s">
        <v>201</v>
      </c>
      <c r="E1616" s="243" t="s">
        <v>1</v>
      </c>
      <c r="F1616" s="244" t="s">
        <v>1878</v>
      </c>
      <c r="G1616" s="241"/>
      <c r="H1616" s="245">
        <v>1</v>
      </c>
      <c r="I1616" s="246"/>
      <c r="J1616" s="241"/>
      <c r="K1616" s="241"/>
      <c r="L1616" s="247"/>
      <c r="M1616" s="248"/>
      <c r="N1616" s="249"/>
      <c r="O1616" s="249"/>
      <c r="P1616" s="249"/>
      <c r="Q1616" s="249"/>
      <c r="R1616" s="249"/>
      <c r="S1616" s="249"/>
      <c r="T1616" s="250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1" t="s">
        <v>201</v>
      </c>
      <c r="AU1616" s="251" t="s">
        <v>85</v>
      </c>
      <c r="AV1616" s="13" t="s">
        <v>85</v>
      </c>
      <c r="AW1616" s="13" t="s">
        <v>32</v>
      </c>
      <c r="AX1616" s="13" t="s">
        <v>75</v>
      </c>
      <c r="AY1616" s="251" t="s">
        <v>192</v>
      </c>
    </row>
    <row r="1617" s="14" customFormat="1">
      <c r="A1617" s="14"/>
      <c r="B1617" s="252"/>
      <c r="C1617" s="253"/>
      <c r="D1617" s="242" t="s">
        <v>201</v>
      </c>
      <c r="E1617" s="254" t="s">
        <v>1</v>
      </c>
      <c r="F1617" s="255" t="s">
        <v>204</v>
      </c>
      <c r="G1617" s="253"/>
      <c r="H1617" s="256">
        <v>1</v>
      </c>
      <c r="I1617" s="257"/>
      <c r="J1617" s="253"/>
      <c r="K1617" s="253"/>
      <c r="L1617" s="258"/>
      <c r="M1617" s="259"/>
      <c r="N1617" s="260"/>
      <c r="O1617" s="260"/>
      <c r="P1617" s="260"/>
      <c r="Q1617" s="260"/>
      <c r="R1617" s="260"/>
      <c r="S1617" s="260"/>
      <c r="T1617" s="261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2" t="s">
        <v>201</v>
      </c>
      <c r="AU1617" s="262" t="s">
        <v>85</v>
      </c>
      <c r="AV1617" s="14" t="s">
        <v>199</v>
      </c>
      <c r="AW1617" s="14" t="s">
        <v>32</v>
      </c>
      <c r="AX1617" s="14" t="s">
        <v>83</v>
      </c>
      <c r="AY1617" s="262" t="s">
        <v>192</v>
      </c>
    </row>
    <row r="1618" s="2" customFormat="1" ht="24.15" customHeight="1">
      <c r="A1618" s="39"/>
      <c r="B1618" s="40"/>
      <c r="C1618" s="227" t="s">
        <v>1883</v>
      </c>
      <c r="D1618" s="227" t="s">
        <v>194</v>
      </c>
      <c r="E1618" s="228" t="s">
        <v>1884</v>
      </c>
      <c r="F1618" s="229" t="s">
        <v>1885</v>
      </c>
      <c r="G1618" s="230" t="s">
        <v>197</v>
      </c>
      <c r="H1618" s="231">
        <v>19</v>
      </c>
      <c r="I1618" s="232"/>
      <c r="J1618" s="233">
        <f>ROUND(I1618*H1618,2)</f>
        <v>0</v>
      </c>
      <c r="K1618" s="229" t="s">
        <v>198</v>
      </c>
      <c r="L1618" s="45"/>
      <c r="M1618" s="234" t="s">
        <v>1</v>
      </c>
      <c r="N1618" s="235" t="s">
        <v>40</v>
      </c>
      <c r="O1618" s="92"/>
      <c r="P1618" s="236">
        <f>O1618*H1618</f>
        <v>0</v>
      </c>
      <c r="Q1618" s="236">
        <v>0.00025000000000000001</v>
      </c>
      <c r="R1618" s="236">
        <f>Q1618*H1618</f>
        <v>0.0047499999999999999</v>
      </c>
      <c r="S1618" s="236">
        <v>0</v>
      </c>
      <c r="T1618" s="237">
        <f>S1618*H1618</f>
        <v>0</v>
      </c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R1618" s="238" t="s">
        <v>297</v>
      </c>
      <c r="AT1618" s="238" t="s">
        <v>194</v>
      </c>
      <c r="AU1618" s="238" t="s">
        <v>85</v>
      </c>
      <c r="AY1618" s="18" t="s">
        <v>192</v>
      </c>
      <c r="BE1618" s="239">
        <f>IF(N1618="základní",J1618,0)</f>
        <v>0</v>
      </c>
      <c r="BF1618" s="239">
        <f>IF(N1618="snížená",J1618,0)</f>
        <v>0</v>
      </c>
      <c r="BG1618" s="239">
        <f>IF(N1618="zákl. přenesená",J1618,0)</f>
        <v>0</v>
      </c>
      <c r="BH1618" s="239">
        <f>IF(N1618="sníž. přenesená",J1618,0)</f>
        <v>0</v>
      </c>
      <c r="BI1618" s="239">
        <f>IF(N1618="nulová",J1618,0)</f>
        <v>0</v>
      </c>
      <c r="BJ1618" s="18" t="s">
        <v>83</v>
      </c>
      <c r="BK1618" s="239">
        <f>ROUND(I1618*H1618,2)</f>
        <v>0</v>
      </c>
      <c r="BL1618" s="18" t="s">
        <v>297</v>
      </c>
      <c r="BM1618" s="238" t="s">
        <v>1886</v>
      </c>
    </row>
    <row r="1619" s="16" customFormat="1">
      <c r="A1619" s="16"/>
      <c r="B1619" s="274"/>
      <c r="C1619" s="275"/>
      <c r="D1619" s="242" t="s">
        <v>201</v>
      </c>
      <c r="E1619" s="276" t="s">
        <v>1</v>
      </c>
      <c r="F1619" s="277" t="s">
        <v>457</v>
      </c>
      <c r="G1619" s="275"/>
      <c r="H1619" s="276" t="s">
        <v>1</v>
      </c>
      <c r="I1619" s="278"/>
      <c r="J1619" s="275"/>
      <c r="K1619" s="275"/>
      <c r="L1619" s="279"/>
      <c r="M1619" s="280"/>
      <c r="N1619" s="281"/>
      <c r="O1619" s="281"/>
      <c r="P1619" s="281"/>
      <c r="Q1619" s="281"/>
      <c r="R1619" s="281"/>
      <c r="S1619" s="281"/>
      <c r="T1619" s="282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T1619" s="283" t="s">
        <v>201</v>
      </c>
      <c r="AU1619" s="283" t="s">
        <v>85</v>
      </c>
      <c r="AV1619" s="16" t="s">
        <v>83</v>
      </c>
      <c r="AW1619" s="16" t="s">
        <v>32</v>
      </c>
      <c r="AX1619" s="16" t="s">
        <v>75</v>
      </c>
      <c r="AY1619" s="283" t="s">
        <v>192</v>
      </c>
    </row>
    <row r="1620" s="13" customFormat="1">
      <c r="A1620" s="13"/>
      <c r="B1620" s="240"/>
      <c r="C1620" s="241"/>
      <c r="D1620" s="242" t="s">
        <v>201</v>
      </c>
      <c r="E1620" s="243" t="s">
        <v>1</v>
      </c>
      <c r="F1620" s="244" t="s">
        <v>1887</v>
      </c>
      <c r="G1620" s="241"/>
      <c r="H1620" s="245">
        <v>4.75</v>
      </c>
      <c r="I1620" s="246"/>
      <c r="J1620" s="241"/>
      <c r="K1620" s="241"/>
      <c r="L1620" s="247"/>
      <c r="M1620" s="248"/>
      <c r="N1620" s="249"/>
      <c r="O1620" s="249"/>
      <c r="P1620" s="249"/>
      <c r="Q1620" s="249"/>
      <c r="R1620" s="249"/>
      <c r="S1620" s="249"/>
      <c r="T1620" s="250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1" t="s">
        <v>201</v>
      </c>
      <c r="AU1620" s="251" t="s">
        <v>85</v>
      </c>
      <c r="AV1620" s="13" t="s">
        <v>85</v>
      </c>
      <c r="AW1620" s="13" t="s">
        <v>32</v>
      </c>
      <c r="AX1620" s="13" t="s">
        <v>75</v>
      </c>
      <c r="AY1620" s="251" t="s">
        <v>192</v>
      </c>
    </row>
    <row r="1621" s="13" customFormat="1">
      <c r="A1621" s="13"/>
      <c r="B1621" s="240"/>
      <c r="C1621" s="241"/>
      <c r="D1621" s="242" t="s">
        <v>201</v>
      </c>
      <c r="E1621" s="243" t="s">
        <v>1</v>
      </c>
      <c r="F1621" s="244" t="s">
        <v>1888</v>
      </c>
      <c r="G1621" s="241"/>
      <c r="H1621" s="245">
        <v>4.75</v>
      </c>
      <c r="I1621" s="246"/>
      <c r="J1621" s="241"/>
      <c r="K1621" s="241"/>
      <c r="L1621" s="247"/>
      <c r="M1621" s="248"/>
      <c r="N1621" s="249"/>
      <c r="O1621" s="249"/>
      <c r="P1621" s="249"/>
      <c r="Q1621" s="249"/>
      <c r="R1621" s="249"/>
      <c r="S1621" s="249"/>
      <c r="T1621" s="250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1" t="s">
        <v>201</v>
      </c>
      <c r="AU1621" s="251" t="s">
        <v>85</v>
      </c>
      <c r="AV1621" s="13" t="s">
        <v>85</v>
      </c>
      <c r="AW1621" s="13" t="s">
        <v>32</v>
      </c>
      <c r="AX1621" s="13" t="s">
        <v>75</v>
      </c>
      <c r="AY1621" s="251" t="s">
        <v>192</v>
      </c>
    </row>
    <row r="1622" s="13" customFormat="1">
      <c r="A1622" s="13"/>
      <c r="B1622" s="240"/>
      <c r="C1622" s="241"/>
      <c r="D1622" s="242" t="s">
        <v>201</v>
      </c>
      <c r="E1622" s="243" t="s">
        <v>1</v>
      </c>
      <c r="F1622" s="244" t="s">
        <v>838</v>
      </c>
      <c r="G1622" s="241"/>
      <c r="H1622" s="245">
        <v>4.75</v>
      </c>
      <c r="I1622" s="246"/>
      <c r="J1622" s="241"/>
      <c r="K1622" s="241"/>
      <c r="L1622" s="247"/>
      <c r="M1622" s="248"/>
      <c r="N1622" s="249"/>
      <c r="O1622" s="249"/>
      <c r="P1622" s="249"/>
      <c r="Q1622" s="249"/>
      <c r="R1622" s="249"/>
      <c r="S1622" s="249"/>
      <c r="T1622" s="250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1" t="s">
        <v>201</v>
      </c>
      <c r="AU1622" s="251" t="s">
        <v>85</v>
      </c>
      <c r="AV1622" s="13" t="s">
        <v>85</v>
      </c>
      <c r="AW1622" s="13" t="s">
        <v>32</v>
      </c>
      <c r="AX1622" s="13" t="s">
        <v>75</v>
      </c>
      <c r="AY1622" s="251" t="s">
        <v>192</v>
      </c>
    </row>
    <row r="1623" s="13" customFormat="1">
      <c r="A1623" s="13"/>
      <c r="B1623" s="240"/>
      <c r="C1623" s="241"/>
      <c r="D1623" s="242" t="s">
        <v>201</v>
      </c>
      <c r="E1623" s="243" t="s">
        <v>1</v>
      </c>
      <c r="F1623" s="244" t="s">
        <v>840</v>
      </c>
      <c r="G1623" s="241"/>
      <c r="H1623" s="245">
        <v>4.75</v>
      </c>
      <c r="I1623" s="246"/>
      <c r="J1623" s="241"/>
      <c r="K1623" s="241"/>
      <c r="L1623" s="247"/>
      <c r="M1623" s="248"/>
      <c r="N1623" s="249"/>
      <c r="O1623" s="249"/>
      <c r="P1623" s="249"/>
      <c r="Q1623" s="249"/>
      <c r="R1623" s="249"/>
      <c r="S1623" s="249"/>
      <c r="T1623" s="250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1" t="s">
        <v>201</v>
      </c>
      <c r="AU1623" s="251" t="s">
        <v>85</v>
      </c>
      <c r="AV1623" s="13" t="s">
        <v>85</v>
      </c>
      <c r="AW1623" s="13" t="s">
        <v>32</v>
      </c>
      <c r="AX1623" s="13" t="s">
        <v>75</v>
      </c>
      <c r="AY1623" s="251" t="s">
        <v>192</v>
      </c>
    </row>
    <row r="1624" s="14" customFormat="1">
      <c r="A1624" s="14"/>
      <c r="B1624" s="252"/>
      <c r="C1624" s="253"/>
      <c r="D1624" s="242" t="s">
        <v>201</v>
      </c>
      <c r="E1624" s="254" t="s">
        <v>1</v>
      </c>
      <c r="F1624" s="255" t="s">
        <v>204</v>
      </c>
      <c r="G1624" s="253"/>
      <c r="H1624" s="256">
        <v>19</v>
      </c>
      <c r="I1624" s="257"/>
      <c r="J1624" s="253"/>
      <c r="K1624" s="253"/>
      <c r="L1624" s="258"/>
      <c r="M1624" s="259"/>
      <c r="N1624" s="260"/>
      <c r="O1624" s="260"/>
      <c r="P1624" s="260"/>
      <c r="Q1624" s="260"/>
      <c r="R1624" s="260"/>
      <c r="S1624" s="260"/>
      <c r="T1624" s="261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2" t="s">
        <v>201</v>
      </c>
      <c r="AU1624" s="262" t="s">
        <v>85</v>
      </c>
      <c r="AV1624" s="14" t="s">
        <v>199</v>
      </c>
      <c r="AW1624" s="14" t="s">
        <v>32</v>
      </c>
      <c r="AX1624" s="14" t="s">
        <v>83</v>
      </c>
      <c r="AY1624" s="262" t="s">
        <v>192</v>
      </c>
    </row>
    <row r="1625" s="2" customFormat="1" ht="24.15" customHeight="1">
      <c r="A1625" s="39"/>
      <c r="B1625" s="40"/>
      <c r="C1625" s="284" t="s">
        <v>1889</v>
      </c>
      <c r="D1625" s="284" t="s">
        <v>311</v>
      </c>
      <c r="E1625" s="285" t="s">
        <v>1890</v>
      </c>
      <c r="F1625" s="286" t="s">
        <v>1891</v>
      </c>
      <c r="G1625" s="287" t="s">
        <v>197</v>
      </c>
      <c r="H1625" s="288">
        <v>19</v>
      </c>
      <c r="I1625" s="289"/>
      <c r="J1625" s="290">
        <f>ROUND(I1625*H1625,2)</f>
        <v>0</v>
      </c>
      <c r="K1625" s="286" t="s">
        <v>198</v>
      </c>
      <c r="L1625" s="291"/>
      <c r="M1625" s="292" t="s">
        <v>1</v>
      </c>
      <c r="N1625" s="293" t="s">
        <v>40</v>
      </c>
      <c r="O1625" s="92"/>
      <c r="P1625" s="236">
        <f>O1625*H1625</f>
        <v>0</v>
      </c>
      <c r="Q1625" s="236">
        <v>0.034200000000000001</v>
      </c>
      <c r="R1625" s="236">
        <f>Q1625*H1625</f>
        <v>0.64980000000000004</v>
      </c>
      <c r="S1625" s="236">
        <v>0</v>
      </c>
      <c r="T1625" s="237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38" t="s">
        <v>394</v>
      </c>
      <c r="AT1625" s="238" t="s">
        <v>311</v>
      </c>
      <c r="AU1625" s="238" t="s">
        <v>85</v>
      </c>
      <c r="AY1625" s="18" t="s">
        <v>192</v>
      </c>
      <c r="BE1625" s="239">
        <f>IF(N1625="základní",J1625,0)</f>
        <v>0</v>
      </c>
      <c r="BF1625" s="239">
        <f>IF(N1625="snížená",J1625,0)</f>
        <v>0</v>
      </c>
      <c r="BG1625" s="239">
        <f>IF(N1625="zákl. přenesená",J1625,0)</f>
        <v>0</v>
      </c>
      <c r="BH1625" s="239">
        <f>IF(N1625="sníž. přenesená",J1625,0)</f>
        <v>0</v>
      </c>
      <c r="BI1625" s="239">
        <f>IF(N1625="nulová",J1625,0)</f>
        <v>0</v>
      </c>
      <c r="BJ1625" s="18" t="s">
        <v>83</v>
      </c>
      <c r="BK1625" s="239">
        <f>ROUND(I1625*H1625,2)</f>
        <v>0</v>
      </c>
      <c r="BL1625" s="18" t="s">
        <v>297</v>
      </c>
      <c r="BM1625" s="238" t="s">
        <v>1892</v>
      </c>
    </row>
    <row r="1626" s="16" customFormat="1">
      <c r="A1626" s="16"/>
      <c r="B1626" s="274"/>
      <c r="C1626" s="275"/>
      <c r="D1626" s="242" t="s">
        <v>201</v>
      </c>
      <c r="E1626" s="276" t="s">
        <v>1</v>
      </c>
      <c r="F1626" s="277" t="s">
        <v>457</v>
      </c>
      <c r="G1626" s="275"/>
      <c r="H1626" s="276" t="s">
        <v>1</v>
      </c>
      <c r="I1626" s="278"/>
      <c r="J1626" s="275"/>
      <c r="K1626" s="275"/>
      <c r="L1626" s="279"/>
      <c r="M1626" s="280"/>
      <c r="N1626" s="281"/>
      <c r="O1626" s="281"/>
      <c r="P1626" s="281"/>
      <c r="Q1626" s="281"/>
      <c r="R1626" s="281"/>
      <c r="S1626" s="281"/>
      <c r="T1626" s="282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T1626" s="283" t="s">
        <v>201</v>
      </c>
      <c r="AU1626" s="283" t="s">
        <v>85</v>
      </c>
      <c r="AV1626" s="16" t="s">
        <v>83</v>
      </c>
      <c r="AW1626" s="16" t="s">
        <v>32</v>
      </c>
      <c r="AX1626" s="16" t="s">
        <v>75</v>
      </c>
      <c r="AY1626" s="283" t="s">
        <v>192</v>
      </c>
    </row>
    <row r="1627" s="16" customFormat="1">
      <c r="A1627" s="16"/>
      <c r="B1627" s="274"/>
      <c r="C1627" s="275"/>
      <c r="D1627" s="242" t="s">
        <v>201</v>
      </c>
      <c r="E1627" s="276" t="s">
        <v>1</v>
      </c>
      <c r="F1627" s="277" t="s">
        <v>941</v>
      </c>
      <c r="G1627" s="275"/>
      <c r="H1627" s="276" t="s">
        <v>1</v>
      </c>
      <c r="I1627" s="278"/>
      <c r="J1627" s="275"/>
      <c r="K1627" s="275"/>
      <c r="L1627" s="279"/>
      <c r="M1627" s="280"/>
      <c r="N1627" s="281"/>
      <c r="O1627" s="281"/>
      <c r="P1627" s="281"/>
      <c r="Q1627" s="281"/>
      <c r="R1627" s="281"/>
      <c r="S1627" s="281"/>
      <c r="T1627" s="282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T1627" s="283" t="s">
        <v>201</v>
      </c>
      <c r="AU1627" s="283" t="s">
        <v>85</v>
      </c>
      <c r="AV1627" s="16" t="s">
        <v>83</v>
      </c>
      <c r="AW1627" s="16" t="s">
        <v>32</v>
      </c>
      <c r="AX1627" s="16" t="s">
        <v>75</v>
      </c>
      <c r="AY1627" s="283" t="s">
        <v>192</v>
      </c>
    </row>
    <row r="1628" s="13" customFormat="1">
      <c r="A1628" s="13"/>
      <c r="B1628" s="240"/>
      <c r="C1628" s="241"/>
      <c r="D1628" s="242" t="s">
        <v>201</v>
      </c>
      <c r="E1628" s="243" t="s">
        <v>1</v>
      </c>
      <c r="F1628" s="244" t="s">
        <v>1887</v>
      </c>
      <c r="G1628" s="241"/>
      <c r="H1628" s="245">
        <v>4.75</v>
      </c>
      <c r="I1628" s="246"/>
      <c r="J1628" s="241"/>
      <c r="K1628" s="241"/>
      <c r="L1628" s="247"/>
      <c r="M1628" s="248"/>
      <c r="N1628" s="249"/>
      <c r="O1628" s="249"/>
      <c r="P1628" s="249"/>
      <c r="Q1628" s="249"/>
      <c r="R1628" s="249"/>
      <c r="S1628" s="249"/>
      <c r="T1628" s="250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1" t="s">
        <v>201</v>
      </c>
      <c r="AU1628" s="251" t="s">
        <v>85</v>
      </c>
      <c r="AV1628" s="13" t="s">
        <v>85</v>
      </c>
      <c r="AW1628" s="13" t="s">
        <v>32</v>
      </c>
      <c r="AX1628" s="13" t="s">
        <v>75</v>
      </c>
      <c r="AY1628" s="251" t="s">
        <v>192</v>
      </c>
    </row>
    <row r="1629" s="13" customFormat="1">
      <c r="A1629" s="13"/>
      <c r="B1629" s="240"/>
      <c r="C1629" s="241"/>
      <c r="D1629" s="242" t="s">
        <v>201</v>
      </c>
      <c r="E1629" s="243" t="s">
        <v>1</v>
      </c>
      <c r="F1629" s="244" t="s">
        <v>1888</v>
      </c>
      <c r="G1629" s="241"/>
      <c r="H1629" s="245">
        <v>4.75</v>
      </c>
      <c r="I1629" s="246"/>
      <c r="J1629" s="241"/>
      <c r="K1629" s="241"/>
      <c r="L1629" s="247"/>
      <c r="M1629" s="248"/>
      <c r="N1629" s="249"/>
      <c r="O1629" s="249"/>
      <c r="P1629" s="249"/>
      <c r="Q1629" s="249"/>
      <c r="R1629" s="249"/>
      <c r="S1629" s="249"/>
      <c r="T1629" s="250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1" t="s">
        <v>201</v>
      </c>
      <c r="AU1629" s="251" t="s">
        <v>85</v>
      </c>
      <c r="AV1629" s="13" t="s">
        <v>85</v>
      </c>
      <c r="AW1629" s="13" t="s">
        <v>32</v>
      </c>
      <c r="AX1629" s="13" t="s">
        <v>75</v>
      </c>
      <c r="AY1629" s="251" t="s">
        <v>192</v>
      </c>
    </row>
    <row r="1630" s="13" customFormat="1">
      <c r="A1630" s="13"/>
      <c r="B1630" s="240"/>
      <c r="C1630" s="241"/>
      <c r="D1630" s="242" t="s">
        <v>201</v>
      </c>
      <c r="E1630" s="243" t="s">
        <v>1</v>
      </c>
      <c r="F1630" s="244" t="s">
        <v>838</v>
      </c>
      <c r="G1630" s="241"/>
      <c r="H1630" s="245">
        <v>4.75</v>
      </c>
      <c r="I1630" s="246"/>
      <c r="J1630" s="241"/>
      <c r="K1630" s="241"/>
      <c r="L1630" s="247"/>
      <c r="M1630" s="248"/>
      <c r="N1630" s="249"/>
      <c r="O1630" s="249"/>
      <c r="P1630" s="249"/>
      <c r="Q1630" s="249"/>
      <c r="R1630" s="249"/>
      <c r="S1630" s="249"/>
      <c r="T1630" s="250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1" t="s">
        <v>201</v>
      </c>
      <c r="AU1630" s="251" t="s">
        <v>85</v>
      </c>
      <c r="AV1630" s="13" t="s">
        <v>85</v>
      </c>
      <c r="AW1630" s="13" t="s">
        <v>32</v>
      </c>
      <c r="AX1630" s="13" t="s">
        <v>75</v>
      </c>
      <c r="AY1630" s="251" t="s">
        <v>192</v>
      </c>
    </row>
    <row r="1631" s="13" customFormat="1">
      <c r="A1631" s="13"/>
      <c r="B1631" s="240"/>
      <c r="C1631" s="241"/>
      <c r="D1631" s="242" t="s">
        <v>201</v>
      </c>
      <c r="E1631" s="243" t="s">
        <v>1</v>
      </c>
      <c r="F1631" s="244" t="s">
        <v>840</v>
      </c>
      <c r="G1631" s="241"/>
      <c r="H1631" s="245">
        <v>4.75</v>
      </c>
      <c r="I1631" s="246"/>
      <c r="J1631" s="241"/>
      <c r="K1631" s="241"/>
      <c r="L1631" s="247"/>
      <c r="M1631" s="248"/>
      <c r="N1631" s="249"/>
      <c r="O1631" s="249"/>
      <c r="P1631" s="249"/>
      <c r="Q1631" s="249"/>
      <c r="R1631" s="249"/>
      <c r="S1631" s="249"/>
      <c r="T1631" s="250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1" t="s">
        <v>201</v>
      </c>
      <c r="AU1631" s="251" t="s">
        <v>85</v>
      </c>
      <c r="AV1631" s="13" t="s">
        <v>85</v>
      </c>
      <c r="AW1631" s="13" t="s">
        <v>32</v>
      </c>
      <c r="AX1631" s="13" t="s">
        <v>75</v>
      </c>
      <c r="AY1631" s="251" t="s">
        <v>192</v>
      </c>
    </row>
    <row r="1632" s="14" customFormat="1">
      <c r="A1632" s="14"/>
      <c r="B1632" s="252"/>
      <c r="C1632" s="253"/>
      <c r="D1632" s="242" t="s">
        <v>201</v>
      </c>
      <c r="E1632" s="254" t="s">
        <v>1</v>
      </c>
      <c r="F1632" s="255" t="s">
        <v>204</v>
      </c>
      <c r="G1632" s="253"/>
      <c r="H1632" s="256">
        <v>19</v>
      </c>
      <c r="I1632" s="257"/>
      <c r="J1632" s="253"/>
      <c r="K1632" s="253"/>
      <c r="L1632" s="258"/>
      <c r="M1632" s="259"/>
      <c r="N1632" s="260"/>
      <c r="O1632" s="260"/>
      <c r="P1632" s="260"/>
      <c r="Q1632" s="260"/>
      <c r="R1632" s="260"/>
      <c r="S1632" s="260"/>
      <c r="T1632" s="261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2" t="s">
        <v>201</v>
      </c>
      <c r="AU1632" s="262" t="s">
        <v>85</v>
      </c>
      <c r="AV1632" s="14" t="s">
        <v>199</v>
      </c>
      <c r="AW1632" s="14" t="s">
        <v>32</v>
      </c>
      <c r="AX1632" s="14" t="s">
        <v>83</v>
      </c>
      <c r="AY1632" s="262" t="s">
        <v>192</v>
      </c>
    </row>
    <row r="1633" s="2" customFormat="1" ht="33" customHeight="1">
      <c r="A1633" s="39"/>
      <c r="B1633" s="40"/>
      <c r="C1633" s="227" t="s">
        <v>1893</v>
      </c>
      <c r="D1633" s="227" t="s">
        <v>194</v>
      </c>
      <c r="E1633" s="228" t="s">
        <v>1894</v>
      </c>
      <c r="F1633" s="229" t="s">
        <v>1895</v>
      </c>
      <c r="G1633" s="230" t="s">
        <v>197</v>
      </c>
      <c r="H1633" s="231">
        <v>1.2</v>
      </c>
      <c r="I1633" s="232"/>
      <c r="J1633" s="233">
        <f>ROUND(I1633*H1633,2)</f>
        <v>0</v>
      </c>
      <c r="K1633" s="229" t="s">
        <v>198</v>
      </c>
      <c r="L1633" s="45"/>
      <c r="M1633" s="234" t="s">
        <v>1</v>
      </c>
      <c r="N1633" s="235" t="s">
        <v>40</v>
      </c>
      <c r="O1633" s="92"/>
      <c r="P1633" s="236">
        <f>O1633*H1633</f>
        <v>0</v>
      </c>
      <c r="Q1633" s="236">
        <v>0.00025999999999999998</v>
      </c>
      <c r="R1633" s="236">
        <f>Q1633*H1633</f>
        <v>0.00031199999999999994</v>
      </c>
      <c r="S1633" s="236">
        <v>0</v>
      </c>
      <c r="T1633" s="237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38" t="s">
        <v>297</v>
      </c>
      <c r="AT1633" s="238" t="s">
        <v>194</v>
      </c>
      <c r="AU1633" s="238" t="s">
        <v>85</v>
      </c>
      <c r="AY1633" s="18" t="s">
        <v>192</v>
      </c>
      <c r="BE1633" s="239">
        <f>IF(N1633="základní",J1633,0)</f>
        <v>0</v>
      </c>
      <c r="BF1633" s="239">
        <f>IF(N1633="snížená",J1633,0)</f>
        <v>0</v>
      </c>
      <c r="BG1633" s="239">
        <f>IF(N1633="zákl. přenesená",J1633,0)</f>
        <v>0</v>
      </c>
      <c r="BH1633" s="239">
        <f>IF(N1633="sníž. přenesená",J1633,0)</f>
        <v>0</v>
      </c>
      <c r="BI1633" s="239">
        <f>IF(N1633="nulová",J1633,0)</f>
        <v>0</v>
      </c>
      <c r="BJ1633" s="18" t="s">
        <v>83</v>
      </c>
      <c r="BK1633" s="239">
        <f>ROUND(I1633*H1633,2)</f>
        <v>0</v>
      </c>
      <c r="BL1633" s="18" t="s">
        <v>297</v>
      </c>
      <c r="BM1633" s="238" t="s">
        <v>1896</v>
      </c>
    </row>
    <row r="1634" s="16" customFormat="1">
      <c r="A1634" s="16"/>
      <c r="B1634" s="274"/>
      <c r="C1634" s="275"/>
      <c r="D1634" s="242" t="s">
        <v>201</v>
      </c>
      <c r="E1634" s="276" t="s">
        <v>1</v>
      </c>
      <c r="F1634" s="277" t="s">
        <v>457</v>
      </c>
      <c r="G1634" s="275"/>
      <c r="H1634" s="276" t="s">
        <v>1</v>
      </c>
      <c r="I1634" s="278"/>
      <c r="J1634" s="275"/>
      <c r="K1634" s="275"/>
      <c r="L1634" s="279"/>
      <c r="M1634" s="280"/>
      <c r="N1634" s="281"/>
      <c r="O1634" s="281"/>
      <c r="P1634" s="281"/>
      <c r="Q1634" s="281"/>
      <c r="R1634" s="281"/>
      <c r="S1634" s="281"/>
      <c r="T1634" s="282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T1634" s="283" t="s">
        <v>201</v>
      </c>
      <c r="AU1634" s="283" t="s">
        <v>85</v>
      </c>
      <c r="AV1634" s="16" t="s">
        <v>83</v>
      </c>
      <c r="AW1634" s="16" t="s">
        <v>32</v>
      </c>
      <c r="AX1634" s="16" t="s">
        <v>75</v>
      </c>
      <c r="AY1634" s="283" t="s">
        <v>192</v>
      </c>
    </row>
    <row r="1635" s="13" customFormat="1">
      <c r="A1635" s="13"/>
      <c r="B1635" s="240"/>
      <c r="C1635" s="241"/>
      <c r="D1635" s="242" t="s">
        <v>201</v>
      </c>
      <c r="E1635" s="243" t="s">
        <v>1</v>
      </c>
      <c r="F1635" s="244" t="s">
        <v>831</v>
      </c>
      <c r="G1635" s="241"/>
      <c r="H1635" s="245">
        <v>1.2</v>
      </c>
      <c r="I1635" s="246"/>
      <c r="J1635" s="241"/>
      <c r="K1635" s="241"/>
      <c r="L1635" s="247"/>
      <c r="M1635" s="248"/>
      <c r="N1635" s="249"/>
      <c r="O1635" s="249"/>
      <c r="P1635" s="249"/>
      <c r="Q1635" s="249"/>
      <c r="R1635" s="249"/>
      <c r="S1635" s="249"/>
      <c r="T1635" s="250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1" t="s">
        <v>201</v>
      </c>
      <c r="AU1635" s="251" t="s">
        <v>85</v>
      </c>
      <c r="AV1635" s="13" t="s">
        <v>85</v>
      </c>
      <c r="AW1635" s="13" t="s">
        <v>32</v>
      </c>
      <c r="AX1635" s="13" t="s">
        <v>83</v>
      </c>
      <c r="AY1635" s="251" t="s">
        <v>192</v>
      </c>
    </row>
    <row r="1636" s="2" customFormat="1" ht="24.15" customHeight="1">
      <c r="A1636" s="39"/>
      <c r="B1636" s="40"/>
      <c r="C1636" s="284" t="s">
        <v>1897</v>
      </c>
      <c r="D1636" s="284" t="s">
        <v>311</v>
      </c>
      <c r="E1636" s="285" t="s">
        <v>1898</v>
      </c>
      <c r="F1636" s="286" t="s">
        <v>1899</v>
      </c>
      <c r="G1636" s="287" t="s">
        <v>197</v>
      </c>
      <c r="H1636" s="288">
        <v>1.2</v>
      </c>
      <c r="I1636" s="289"/>
      <c r="J1636" s="290">
        <f>ROUND(I1636*H1636,2)</f>
        <v>0</v>
      </c>
      <c r="K1636" s="286" t="s">
        <v>198</v>
      </c>
      <c r="L1636" s="291"/>
      <c r="M1636" s="292" t="s">
        <v>1</v>
      </c>
      <c r="N1636" s="293" t="s">
        <v>40</v>
      </c>
      <c r="O1636" s="92"/>
      <c r="P1636" s="236">
        <f>O1636*H1636</f>
        <v>0</v>
      </c>
      <c r="Q1636" s="236">
        <v>0.036810000000000002</v>
      </c>
      <c r="R1636" s="236">
        <f>Q1636*H1636</f>
        <v>0.044172000000000003</v>
      </c>
      <c r="S1636" s="236">
        <v>0</v>
      </c>
      <c r="T1636" s="237">
        <f>S1636*H1636</f>
        <v>0</v>
      </c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R1636" s="238" t="s">
        <v>394</v>
      </c>
      <c r="AT1636" s="238" t="s">
        <v>311</v>
      </c>
      <c r="AU1636" s="238" t="s">
        <v>85</v>
      </c>
      <c r="AY1636" s="18" t="s">
        <v>192</v>
      </c>
      <c r="BE1636" s="239">
        <f>IF(N1636="základní",J1636,0)</f>
        <v>0</v>
      </c>
      <c r="BF1636" s="239">
        <f>IF(N1636="snížená",J1636,0)</f>
        <v>0</v>
      </c>
      <c r="BG1636" s="239">
        <f>IF(N1636="zákl. přenesená",J1636,0)</f>
        <v>0</v>
      </c>
      <c r="BH1636" s="239">
        <f>IF(N1636="sníž. přenesená",J1636,0)</f>
        <v>0</v>
      </c>
      <c r="BI1636" s="239">
        <f>IF(N1636="nulová",J1636,0)</f>
        <v>0</v>
      </c>
      <c r="BJ1636" s="18" t="s">
        <v>83</v>
      </c>
      <c r="BK1636" s="239">
        <f>ROUND(I1636*H1636,2)</f>
        <v>0</v>
      </c>
      <c r="BL1636" s="18" t="s">
        <v>297</v>
      </c>
      <c r="BM1636" s="238" t="s">
        <v>1900</v>
      </c>
    </row>
    <row r="1637" s="16" customFormat="1">
      <c r="A1637" s="16"/>
      <c r="B1637" s="274"/>
      <c r="C1637" s="275"/>
      <c r="D1637" s="242" t="s">
        <v>201</v>
      </c>
      <c r="E1637" s="276" t="s">
        <v>1</v>
      </c>
      <c r="F1637" s="277" t="s">
        <v>457</v>
      </c>
      <c r="G1637" s="275"/>
      <c r="H1637" s="276" t="s">
        <v>1</v>
      </c>
      <c r="I1637" s="278"/>
      <c r="J1637" s="275"/>
      <c r="K1637" s="275"/>
      <c r="L1637" s="279"/>
      <c r="M1637" s="280"/>
      <c r="N1637" s="281"/>
      <c r="O1637" s="281"/>
      <c r="P1637" s="281"/>
      <c r="Q1637" s="281"/>
      <c r="R1637" s="281"/>
      <c r="S1637" s="281"/>
      <c r="T1637" s="282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T1637" s="283" t="s">
        <v>201</v>
      </c>
      <c r="AU1637" s="283" t="s">
        <v>85</v>
      </c>
      <c r="AV1637" s="16" t="s">
        <v>83</v>
      </c>
      <c r="AW1637" s="16" t="s">
        <v>32</v>
      </c>
      <c r="AX1637" s="16" t="s">
        <v>75</v>
      </c>
      <c r="AY1637" s="283" t="s">
        <v>192</v>
      </c>
    </row>
    <row r="1638" s="16" customFormat="1">
      <c r="A1638" s="16"/>
      <c r="B1638" s="274"/>
      <c r="C1638" s="275"/>
      <c r="D1638" s="242" t="s">
        <v>201</v>
      </c>
      <c r="E1638" s="276" t="s">
        <v>1</v>
      </c>
      <c r="F1638" s="277" t="s">
        <v>941</v>
      </c>
      <c r="G1638" s="275"/>
      <c r="H1638" s="276" t="s">
        <v>1</v>
      </c>
      <c r="I1638" s="278"/>
      <c r="J1638" s="275"/>
      <c r="K1638" s="275"/>
      <c r="L1638" s="279"/>
      <c r="M1638" s="280"/>
      <c r="N1638" s="281"/>
      <c r="O1638" s="281"/>
      <c r="P1638" s="281"/>
      <c r="Q1638" s="281"/>
      <c r="R1638" s="281"/>
      <c r="S1638" s="281"/>
      <c r="T1638" s="282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T1638" s="283" t="s">
        <v>201</v>
      </c>
      <c r="AU1638" s="283" t="s">
        <v>85</v>
      </c>
      <c r="AV1638" s="16" t="s">
        <v>83</v>
      </c>
      <c r="AW1638" s="16" t="s">
        <v>32</v>
      </c>
      <c r="AX1638" s="16" t="s">
        <v>75</v>
      </c>
      <c r="AY1638" s="283" t="s">
        <v>192</v>
      </c>
    </row>
    <row r="1639" s="13" customFormat="1">
      <c r="A1639" s="13"/>
      <c r="B1639" s="240"/>
      <c r="C1639" s="241"/>
      <c r="D1639" s="242" t="s">
        <v>201</v>
      </c>
      <c r="E1639" s="243" t="s">
        <v>1</v>
      </c>
      <c r="F1639" s="244" t="s">
        <v>831</v>
      </c>
      <c r="G1639" s="241"/>
      <c r="H1639" s="245">
        <v>1.2</v>
      </c>
      <c r="I1639" s="246"/>
      <c r="J1639" s="241"/>
      <c r="K1639" s="241"/>
      <c r="L1639" s="247"/>
      <c r="M1639" s="248"/>
      <c r="N1639" s="249"/>
      <c r="O1639" s="249"/>
      <c r="P1639" s="249"/>
      <c r="Q1639" s="249"/>
      <c r="R1639" s="249"/>
      <c r="S1639" s="249"/>
      <c r="T1639" s="250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1" t="s">
        <v>201</v>
      </c>
      <c r="AU1639" s="251" t="s">
        <v>85</v>
      </c>
      <c r="AV1639" s="13" t="s">
        <v>85</v>
      </c>
      <c r="AW1639" s="13" t="s">
        <v>32</v>
      </c>
      <c r="AX1639" s="13" t="s">
        <v>83</v>
      </c>
      <c r="AY1639" s="251" t="s">
        <v>192</v>
      </c>
    </row>
    <row r="1640" s="2" customFormat="1" ht="33" customHeight="1">
      <c r="A1640" s="39"/>
      <c r="B1640" s="40"/>
      <c r="C1640" s="227" t="s">
        <v>1901</v>
      </c>
      <c r="D1640" s="227" t="s">
        <v>194</v>
      </c>
      <c r="E1640" s="228" t="s">
        <v>1894</v>
      </c>
      <c r="F1640" s="229" t="s">
        <v>1895</v>
      </c>
      <c r="G1640" s="230" t="s">
        <v>197</v>
      </c>
      <c r="H1640" s="231">
        <v>5.7000000000000002</v>
      </c>
      <c r="I1640" s="232"/>
      <c r="J1640" s="233">
        <f>ROUND(I1640*H1640,2)</f>
        <v>0</v>
      </c>
      <c r="K1640" s="229" t="s">
        <v>198</v>
      </c>
      <c r="L1640" s="45"/>
      <c r="M1640" s="234" t="s">
        <v>1</v>
      </c>
      <c r="N1640" s="235" t="s">
        <v>40</v>
      </c>
      <c r="O1640" s="92"/>
      <c r="P1640" s="236">
        <f>O1640*H1640</f>
        <v>0</v>
      </c>
      <c r="Q1640" s="236">
        <v>0.00025999999999999998</v>
      </c>
      <c r="R1640" s="236">
        <f>Q1640*H1640</f>
        <v>0.0014819999999999998</v>
      </c>
      <c r="S1640" s="236">
        <v>0</v>
      </c>
      <c r="T1640" s="237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38" t="s">
        <v>297</v>
      </c>
      <c r="AT1640" s="238" t="s">
        <v>194</v>
      </c>
      <c r="AU1640" s="238" t="s">
        <v>85</v>
      </c>
      <c r="AY1640" s="18" t="s">
        <v>192</v>
      </c>
      <c r="BE1640" s="239">
        <f>IF(N1640="základní",J1640,0)</f>
        <v>0</v>
      </c>
      <c r="BF1640" s="239">
        <f>IF(N1640="snížená",J1640,0)</f>
        <v>0</v>
      </c>
      <c r="BG1640" s="239">
        <f>IF(N1640="zákl. přenesená",J1640,0)</f>
        <v>0</v>
      </c>
      <c r="BH1640" s="239">
        <f>IF(N1640="sníž. přenesená",J1640,0)</f>
        <v>0</v>
      </c>
      <c r="BI1640" s="239">
        <f>IF(N1640="nulová",J1640,0)</f>
        <v>0</v>
      </c>
      <c r="BJ1640" s="18" t="s">
        <v>83</v>
      </c>
      <c r="BK1640" s="239">
        <f>ROUND(I1640*H1640,2)</f>
        <v>0</v>
      </c>
      <c r="BL1640" s="18" t="s">
        <v>297</v>
      </c>
      <c r="BM1640" s="238" t="s">
        <v>1902</v>
      </c>
    </row>
    <row r="1641" s="16" customFormat="1">
      <c r="A1641" s="16"/>
      <c r="B1641" s="274"/>
      <c r="C1641" s="275"/>
      <c r="D1641" s="242" t="s">
        <v>201</v>
      </c>
      <c r="E1641" s="276" t="s">
        <v>1</v>
      </c>
      <c r="F1641" s="277" t="s">
        <v>457</v>
      </c>
      <c r="G1641" s="275"/>
      <c r="H1641" s="276" t="s">
        <v>1</v>
      </c>
      <c r="I1641" s="278"/>
      <c r="J1641" s="275"/>
      <c r="K1641" s="275"/>
      <c r="L1641" s="279"/>
      <c r="M1641" s="280"/>
      <c r="N1641" s="281"/>
      <c r="O1641" s="281"/>
      <c r="P1641" s="281"/>
      <c r="Q1641" s="281"/>
      <c r="R1641" s="281"/>
      <c r="S1641" s="281"/>
      <c r="T1641" s="282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T1641" s="283" t="s">
        <v>201</v>
      </c>
      <c r="AU1641" s="283" t="s">
        <v>85</v>
      </c>
      <c r="AV1641" s="16" t="s">
        <v>83</v>
      </c>
      <c r="AW1641" s="16" t="s">
        <v>32</v>
      </c>
      <c r="AX1641" s="16" t="s">
        <v>75</v>
      </c>
      <c r="AY1641" s="283" t="s">
        <v>192</v>
      </c>
    </row>
    <row r="1642" s="13" customFormat="1">
      <c r="A1642" s="13"/>
      <c r="B1642" s="240"/>
      <c r="C1642" s="241"/>
      <c r="D1642" s="242" t="s">
        <v>201</v>
      </c>
      <c r="E1642" s="243" t="s">
        <v>1</v>
      </c>
      <c r="F1642" s="244" t="s">
        <v>830</v>
      </c>
      <c r="G1642" s="241"/>
      <c r="H1642" s="245">
        <v>1.2</v>
      </c>
      <c r="I1642" s="246"/>
      <c r="J1642" s="241"/>
      <c r="K1642" s="241"/>
      <c r="L1642" s="247"/>
      <c r="M1642" s="248"/>
      <c r="N1642" s="249"/>
      <c r="O1642" s="249"/>
      <c r="P1642" s="249"/>
      <c r="Q1642" s="249"/>
      <c r="R1642" s="249"/>
      <c r="S1642" s="249"/>
      <c r="T1642" s="250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1" t="s">
        <v>201</v>
      </c>
      <c r="AU1642" s="251" t="s">
        <v>85</v>
      </c>
      <c r="AV1642" s="13" t="s">
        <v>85</v>
      </c>
      <c r="AW1642" s="13" t="s">
        <v>32</v>
      </c>
      <c r="AX1642" s="13" t="s">
        <v>75</v>
      </c>
      <c r="AY1642" s="251" t="s">
        <v>192</v>
      </c>
    </row>
    <row r="1643" s="13" customFormat="1">
      <c r="A1643" s="13"/>
      <c r="B1643" s="240"/>
      <c r="C1643" s="241"/>
      <c r="D1643" s="242" t="s">
        <v>201</v>
      </c>
      <c r="E1643" s="243" t="s">
        <v>1</v>
      </c>
      <c r="F1643" s="244" t="s">
        <v>832</v>
      </c>
      <c r="G1643" s="241"/>
      <c r="H1643" s="245">
        <v>1.5</v>
      </c>
      <c r="I1643" s="246"/>
      <c r="J1643" s="241"/>
      <c r="K1643" s="241"/>
      <c r="L1643" s="247"/>
      <c r="M1643" s="248"/>
      <c r="N1643" s="249"/>
      <c r="O1643" s="249"/>
      <c r="P1643" s="249"/>
      <c r="Q1643" s="249"/>
      <c r="R1643" s="249"/>
      <c r="S1643" s="249"/>
      <c r="T1643" s="250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1" t="s">
        <v>201</v>
      </c>
      <c r="AU1643" s="251" t="s">
        <v>85</v>
      </c>
      <c r="AV1643" s="13" t="s">
        <v>85</v>
      </c>
      <c r="AW1643" s="13" t="s">
        <v>32</v>
      </c>
      <c r="AX1643" s="13" t="s">
        <v>75</v>
      </c>
      <c r="AY1643" s="251" t="s">
        <v>192</v>
      </c>
    </row>
    <row r="1644" s="13" customFormat="1">
      <c r="A1644" s="13"/>
      <c r="B1644" s="240"/>
      <c r="C1644" s="241"/>
      <c r="D1644" s="242" t="s">
        <v>201</v>
      </c>
      <c r="E1644" s="243" t="s">
        <v>1</v>
      </c>
      <c r="F1644" s="244" t="s">
        <v>833</v>
      </c>
      <c r="G1644" s="241"/>
      <c r="H1644" s="245">
        <v>1.5</v>
      </c>
      <c r="I1644" s="246"/>
      <c r="J1644" s="241"/>
      <c r="K1644" s="241"/>
      <c r="L1644" s="247"/>
      <c r="M1644" s="248"/>
      <c r="N1644" s="249"/>
      <c r="O1644" s="249"/>
      <c r="P1644" s="249"/>
      <c r="Q1644" s="249"/>
      <c r="R1644" s="249"/>
      <c r="S1644" s="249"/>
      <c r="T1644" s="250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1" t="s">
        <v>201</v>
      </c>
      <c r="AU1644" s="251" t="s">
        <v>85</v>
      </c>
      <c r="AV1644" s="13" t="s">
        <v>85</v>
      </c>
      <c r="AW1644" s="13" t="s">
        <v>32</v>
      </c>
      <c r="AX1644" s="13" t="s">
        <v>75</v>
      </c>
      <c r="AY1644" s="251" t="s">
        <v>192</v>
      </c>
    </row>
    <row r="1645" s="13" customFormat="1">
      <c r="A1645" s="13"/>
      <c r="B1645" s="240"/>
      <c r="C1645" s="241"/>
      <c r="D1645" s="242" t="s">
        <v>201</v>
      </c>
      <c r="E1645" s="243" t="s">
        <v>1</v>
      </c>
      <c r="F1645" s="244" t="s">
        <v>834</v>
      </c>
      <c r="G1645" s="241"/>
      <c r="H1645" s="245">
        <v>1.5</v>
      </c>
      <c r="I1645" s="246"/>
      <c r="J1645" s="241"/>
      <c r="K1645" s="241"/>
      <c r="L1645" s="247"/>
      <c r="M1645" s="248"/>
      <c r="N1645" s="249"/>
      <c r="O1645" s="249"/>
      <c r="P1645" s="249"/>
      <c r="Q1645" s="249"/>
      <c r="R1645" s="249"/>
      <c r="S1645" s="249"/>
      <c r="T1645" s="250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1" t="s">
        <v>201</v>
      </c>
      <c r="AU1645" s="251" t="s">
        <v>85</v>
      </c>
      <c r="AV1645" s="13" t="s">
        <v>85</v>
      </c>
      <c r="AW1645" s="13" t="s">
        <v>32</v>
      </c>
      <c r="AX1645" s="13" t="s">
        <v>75</v>
      </c>
      <c r="AY1645" s="251" t="s">
        <v>192</v>
      </c>
    </row>
    <row r="1646" s="14" customFormat="1">
      <c r="A1646" s="14"/>
      <c r="B1646" s="252"/>
      <c r="C1646" s="253"/>
      <c r="D1646" s="242" t="s">
        <v>201</v>
      </c>
      <c r="E1646" s="254" t="s">
        <v>1</v>
      </c>
      <c r="F1646" s="255" t="s">
        <v>204</v>
      </c>
      <c r="G1646" s="253"/>
      <c r="H1646" s="256">
        <v>5.7000000000000002</v>
      </c>
      <c r="I1646" s="257"/>
      <c r="J1646" s="253"/>
      <c r="K1646" s="253"/>
      <c r="L1646" s="258"/>
      <c r="M1646" s="259"/>
      <c r="N1646" s="260"/>
      <c r="O1646" s="260"/>
      <c r="P1646" s="260"/>
      <c r="Q1646" s="260"/>
      <c r="R1646" s="260"/>
      <c r="S1646" s="260"/>
      <c r="T1646" s="261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2" t="s">
        <v>201</v>
      </c>
      <c r="AU1646" s="262" t="s">
        <v>85</v>
      </c>
      <c r="AV1646" s="14" t="s">
        <v>199</v>
      </c>
      <c r="AW1646" s="14" t="s">
        <v>32</v>
      </c>
      <c r="AX1646" s="14" t="s">
        <v>83</v>
      </c>
      <c r="AY1646" s="262" t="s">
        <v>192</v>
      </c>
    </row>
    <row r="1647" s="2" customFormat="1" ht="24.15" customHeight="1">
      <c r="A1647" s="39"/>
      <c r="B1647" s="40"/>
      <c r="C1647" s="284" t="s">
        <v>1903</v>
      </c>
      <c r="D1647" s="284" t="s">
        <v>311</v>
      </c>
      <c r="E1647" s="285" t="s">
        <v>1898</v>
      </c>
      <c r="F1647" s="286" t="s">
        <v>1899</v>
      </c>
      <c r="G1647" s="287" t="s">
        <v>197</v>
      </c>
      <c r="H1647" s="288">
        <v>5.7000000000000002</v>
      </c>
      <c r="I1647" s="289"/>
      <c r="J1647" s="290">
        <f>ROUND(I1647*H1647,2)</f>
        <v>0</v>
      </c>
      <c r="K1647" s="286" t="s">
        <v>198</v>
      </c>
      <c r="L1647" s="291"/>
      <c r="M1647" s="292" t="s">
        <v>1</v>
      </c>
      <c r="N1647" s="293" t="s">
        <v>40</v>
      </c>
      <c r="O1647" s="92"/>
      <c r="P1647" s="236">
        <f>O1647*H1647</f>
        <v>0</v>
      </c>
      <c r="Q1647" s="236">
        <v>0.036810000000000002</v>
      </c>
      <c r="R1647" s="236">
        <f>Q1647*H1647</f>
        <v>0.20981700000000003</v>
      </c>
      <c r="S1647" s="236">
        <v>0</v>
      </c>
      <c r="T1647" s="237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38" t="s">
        <v>394</v>
      </c>
      <c r="AT1647" s="238" t="s">
        <v>311</v>
      </c>
      <c r="AU1647" s="238" t="s">
        <v>85</v>
      </c>
      <c r="AY1647" s="18" t="s">
        <v>192</v>
      </c>
      <c r="BE1647" s="239">
        <f>IF(N1647="základní",J1647,0)</f>
        <v>0</v>
      </c>
      <c r="BF1647" s="239">
        <f>IF(N1647="snížená",J1647,0)</f>
        <v>0</v>
      </c>
      <c r="BG1647" s="239">
        <f>IF(N1647="zákl. přenesená",J1647,0)</f>
        <v>0</v>
      </c>
      <c r="BH1647" s="239">
        <f>IF(N1647="sníž. přenesená",J1647,0)</f>
        <v>0</v>
      </c>
      <c r="BI1647" s="239">
        <f>IF(N1647="nulová",J1647,0)</f>
        <v>0</v>
      </c>
      <c r="BJ1647" s="18" t="s">
        <v>83</v>
      </c>
      <c r="BK1647" s="239">
        <f>ROUND(I1647*H1647,2)</f>
        <v>0</v>
      </c>
      <c r="BL1647" s="18" t="s">
        <v>297</v>
      </c>
      <c r="BM1647" s="238" t="s">
        <v>1904</v>
      </c>
    </row>
    <row r="1648" s="16" customFormat="1">
      <c r="A1648" s="16"/>
      <c r="B1648" s="274"/>
      <c r="C1648" s="275"/>
      <c r="D1648" s="242" t="s">
        <v>201</v>
      </c>
      <c r="E1648" s="276" t="s">
        <v>1</v>
      </c>
      <c r="F1648" s="277" t="s">
        <v>457</v>
      </c>
      <c r="G1648" s="275"/>
      <c r="H1648" s="276" t="s">
        <v>1</v>
      </c>
      <c r="I1648" s="278"/>
      <c r="J1648" s="275"/>
      <c r="K1648" s="275"/>
      <c r="L1648" s="279"/>
      <c r="M1648" s="280"/>
      <c r="N1648" s="281"/>
      <c r="O1648" s="281"/>
      <c r="P1648" s="281"/>
      <c r="Q1648" s="281"/>
      <c r="R1648" s="281"/>
      <c r="S1648" s="281"/>
      <c r="T1648" s="282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T1648" s="283" t="s">
        <v>201</v>
      </c>
      <c r="AU1648" s="283" t="s">
        <v>85</v>
      </c>
      <c r="AV1648" s="16" t="s">
        <v>83</v>
      </c>
      <c r="AW1648" s="16" t="s">
        <v>32</v>
      </c>
      <c r="AX1648" s="16" t="s">
        <v>75</v>
      </c>
      <c r="AY1648" s="283" t="s">
        <v>192</v>
      </c>
    </row>
    <row r="1649" s="16" customFormat="1">
      <c r="A1649" s="16"/>
      <c r="B1649" s="274"/>
      <c r="C1649" s="275"/>
      <c r="D1649" s="242" t="s">
        <v>201</v>
      </c>
      <c r="E1649" s="276" t="s">
        <v>1</v>
      </c>
      <c r="F1649" s="277" t="s">
        <v>941</v>
      </c>
      <c r="G1649" s="275"/>
      <c r="H1649" s="276" t="s">
        <v>1</v>
      </c>
      <c r="I1649" s="278"/>
      <c r="J1649" s="275"/>
      <c r="K1649" s="275"/>
      <c r="L1649" s="279"/>
      <c r="M1649" s="280"/>
      <c r="N1649" s="281"/>
      <c r="O1649" s="281"/>
      <c r="P1649" s="281"/>
      <c r="Q1649" s="281"/>
      <c r="R1649" s="281"/>
      <c r="S1649" s="281"/>
      <c r="T1649" s="282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T1649" s="283" t="s">
        <v>201</v>
      </c>
      <c r="AU1649" s="283" t="s">
        <v>85</v>
      </c>
      <c r="AV1649" s="16" t="s">
        <v>83</v>
      </c>
      <c r="AW1649" s="16" t="s">
        <v>32</v>
      </c>
      <c r="AX1649" s="16" t="s">
        <v>75</v>
      </c>
      <c r="AY1649" s="283" t="s">
        <v>192</v>
      </c>
    </row>
    <row r="1650" s="13" customFormat="1">
      <c r="A1650" s="13"/>
      <c r="B1650" s="240"/>
      <c r="C1650" s="241"/>
      <c r="D1650" s="242" t="s">
        <v>201</v>
      </c>
      <c r="E1650" s="243" t="s">
        <v>1</v>
      </c>
      <c r="F1650" s="244" t="s">
        <v>830</v>
      </c>
      <c r="G1650" s="241"/>
      <c r="H1650" s="245">
        <v>1.2</v>
      </c>
      <c r="I1650" s="246"/>
      <c r="J1650" s="241"/>
      <c r="K1650" s="241"/>
      <c r="L1650" s="247"/>
      <c r="M1650" s="248"/>
      <c r="N1650" s="249"/>
      <c r="O1650" s="249"/>
      <c r="P1650" s="249"/>
      <c r="Q1650" s="249"/>
      <c r="R1650" s="249"/>
      <c r="S1650" s="249"/>
      <c r="T1650" s="250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1" t="s">
        <v>201</v>
      </c>
      <c r="AU1650" s="251" t="s">
        <v>85</v>
      </c>
      <c r="AV1650" s="13" t="s">
        <v>85</v>
      </c>
      <c r="AW1650" s="13" t="s">
        <v>32</v>
      </c>
      <c r="AX1650" s="13" t="s">
        <v>75</v>
      </c>
      <c r="AY1650" s="251" t="s">
        <v>192</v>
      </c>
    </row>
    <row r="1651" s="13" customFormat="1">
      <c r="A1651" s="13"/>
      <c r="B1651" s="240"/>
      <c r="C1651" s="241"/>
      <c r="D1651" s="242" t="s">
        <v>201</v>
      </c>
      <c r="E1651" s="243" t="s">
        <v>1</v>
      </c>
      <c r="F1651" s="244" t="s">
        <v>832</v>
      </c>
      <c r="G1651" s="241"/>
      <c r="H1651" s="245">
        <v>1.5</v>
      </c>
      <c r="I1651" s="246"/>
      <c r="J1651" s="241"/>
      <c r="K1651" s="241"/>
      <c r="L1651" s="247"/>
      <c r="M1651" s="248"/>
      <c r="N1651" s="249"/>
      <c r="O1651" s="249"/>
      <c r="P1651" s="249"/>
      <c r="Q1651" s="249"/>
      <c r="R1651" s="249"/>
      <c r="S1651" s="249"/>
      <c r="T1651" s="250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1" t="s">
        <v>201</v>
      </c>
      <c r="AU1651" s="251" t="s">
        <v>85</v>
      </c>
      <c r="AV1651" s="13" t="s">
        <v>85</v>
      </c>
      <c r="AW1651" s="13" t="s">
        <v>32</v>
      </c>
      <c r="AX1651" s="13" t="s">
        <v>75</v>
      </c>
      <c r="AY1651" s="251" t="s">
        <v>192</v>
      </c>
    </row>
    <row r="1652" s="13" customFormat="1">
      <c r="A1652" s="13"/>
      <c r="B1652" s="240"/>
      <c r="C1652" s="241"/>
      <c r="D1652" s="242" t="s">
        <v>201</v>
      </c>
      <c r="E1652" s="243" t="s">
        <v>1</v>
      </c>
      <c r="F1652" s="244" t="s">
        <v>833</v>
      </c>
      <c r="G1652" s="241"/>
      <c r="H1652" s="245">
        <v>1.5</v>
      </c>
      <c r="I1652" s="246"/>
      <c r="J1652" s="241"/>
      <c r="K1652" s="241"/>
      <c r="L1652" s="247"/>
      <c r="M1652" s="248"/>
      <c r="N1652" s="249"/>
      <c r="O1652" s="249"/>
      <c r="P1652" s="249"/>
      <c r="Q1652" s="249"/>
      <c r="R1652" s="249"/>
      <c r="S1652" s="249"/>
      <c r="T1652" s="250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1" t="s">
        <v>201</v>
      </c>
      <c r="AU1652" s="251" t="s">
        <v>85</v>
      </c>
      <c r="AV1652" s="13" t="s">
        <v>85</v>
      </c>
      <c r="AW1652" s="13" t="s">
        <v>32</v>
      </c>
      <c r="AX1652" s="13" t="s">
        <v>75</v>
      </c>
      <c r="AY1652" s="251" t="s">
        <v>192</v>
      </c>
    </row>
    <row r="1653" s="13" customFormat="1">
      <c r="A1653" s="13"/>
      <c r="B1653" s="240"/>
      <c r="C1653" s="241"/>
      <c r="D1653" s="242" t="s">
        <v>201</v>
      </c>
      <c r="E1653" s="243" t="s">
        <v>1</v>
      </c>
      <c r="F1653" s="244" t="s">
        <v>834</v>
      </c>
      <c r="G1653" s="241"/>
      <c r="H1653" s="245">
        <v>1.5</v>
      </c>
      <c r="I1653" s="246"/>
      <c r="J1653" s="241"/>
      <c r="K1653" s="241"/>
      <c r="L1653" s="247"/>
      <c r="M1653" s="248"/>
      <c r="N1653" s="249"/>
      <c r="O1653" s="249"/>
      <c r="P1653" s="249"/>
      <c r="Q1653" s="249"/>
      <c r="R1653" s="249"/>
      <c r="S1653" s="249"/>
      <c r="T1653" s="250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1" t="s">
        <v>201</v>
      </c>
      <c r="AU1653" s="251" t="s">
        <v>85</v>
      </c>
      <c r="AV1653" s="13" t="s">
        <v>85</v>
      </c>
      <c r="AW1653" s="13" t="s">
        <v>32</v>
      </c>
      <c r="AX1653" s="13" t="s">
        <v>75</v>
      </c>
      <c r="AY1653" s="251" t="s">
        <v>192</v>
      </c>
    </row>
    <row r="1654" s="14" customFormat="1">
      <c r="A1654" s="14"/>
      <c r="B1654" s="252"/>
      <c r="C1654" s="253"/>
      <c r="D1654" s="242" t="s">
        <v>201</v>
      </c>
      <c r="E1654" s="254" t="s">
        <v>1</v>
      </c>
      <c r="F1654" s="255" t="s">
        <v>204</v>
      </c>
      <c r="G1654" s="253"/>
      <c r="H1654" s="256">
        <v>5.7000000000000002</v>
      </c>
      <c r="I1654" s="257"/>
      <c r="J1654" s="253"/>
      <c r="K1654" s="253"/>
      <c r="L1654" s="258"/>
      <c r="M1654" s="259"/>
      <c r="N1654" s="260"/>
      <c r="O1654" s="260"/>
      <c r="P1654" s="260"/>
      <c r="Q1654" s="260"/>
      <c r="R1654" s="260"/>
      <c r="S1654" s="260"/>
      <c r="T1654" s="261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62" t="s">
        <v>201</v>
      </c>
      <c r="AU1654" s="262" t="s">
        <v>85</v>
      </c>
      <c r="AV1654" s="14" t="s">
        <v>199</v>
      </c>
      <c r="AW1654" s="14" t="s">
        <v>32</v>
      </c>
      <c r="AX1654" s="14" t="s">
        <v>83</v>
      </c>
      <c r="AY1654" s="262" t="s">
        <v>192</v>
      </c>
    </row>
    <row r="1655" s="2" customFormat="1" ht="33" customHeight="1">
      <c r="A1655" s="39"/>
      <c r="B1655" s="40"/>
      <c r="C1655" s="227" t="s">
        <v>1905</v>
      </c>
      <c r="D1655" s="227" t="s">
        <v>194</v>
      </c>
      <c r="E1655" s="228" t="s">
        <v>1906</v>
      </c>
      <c r="F1655" s="229" t="s">
        <v>1907</v>
      </c>
      <c r="G1655" s="230" t="s">
        <v>197</v>
      </c>
      <c r="H1655" s="231">
        <v>4.375</v>
      </c>
      <c r="I1655" s="232"/>
      <c r="J1655" s="233">
        <f>ROUND(I1655*H1655,2)</f>
        <v>0</v>
      </c>
      <c r="K1655" s="229" t="s">
        <v>198</v>
      </c>
      <c r="L1655" s="45"/>
      <c r="M1655" s="234" t="s">
        <v>1</v>
      </c>
      <c r="N1655" s="235" t="s">
        <v>40</v>
      </c>
      <c r="O1655" s="92"/>
      <c r="P1655" s="236">
        <f>O1655*H1655</f>
        <v>0</v>
      </c>
      <c r="Q1655" s="236">
        <v>0.00025000000000000001</v>
      </c>
      <c r="R1655" s="236">
        <f>Q1655*H1655</f>
        <v>0.0010937500000000001</v>
      </c>
      <c r="S1655" s="236">
        <v>0</v>
      </c>
      <c r="T1655" s="237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38" t="s">
        <v>297</v>
      </c>
      <c r="AT1655" s="238" t="s">
        <v>194</v>
      </c>
      <c r="AU1655" s="238" t="s">
        <v>85</v>
      </c>
      <c r="AY1655" s="18" t="s">
        <v>192</v>
      </c>
      <c r="BE1655" s="239">
        <f>IF(N1655="základní",J1655,0)</f>
        <v>0</v>
      </c>
      <c r="BF1655" s="239">
        <f>IF(N1655="snížená",J1655,0)</f>
        <v>0</v>
      </c>
      <c r="BG1655" s="239">
        <f>IF(N1655="zákl. přenesená",J1655,0)</f>
        <v>0</v>
      </c>
      <c r="BH1655" s="239">
        <f>IF(N1655="sníž. přenesená",J1655,0)</f>
        <v>0</v>
      </c>
      <c r="BI1655" s="239">
        <f>IF(N1655="nulová",J1655,0)</f>
        <v>0</v>
      </c>
      <c r="BJ1655" s="18" t="s">
        <v>83</v>
      </c>
      <c r="BK1655" s="239">
        <f>ROUND(I1655*H1655,2)</f>
        <v>0</v>
      </c>
      <c r="BL1655" s="18" t="s">
        <v>297</v>
      </c>
      <c r="BM1655" s="238" t="s">
        <v>1908</v>
      </c>
    </row>
    <row r="1656" s="16" customFormat="1">
      <c r="A1656" s="16"/>
      <c r="B1656" s="274"/>
      <c r="C1656" s="275"/>
      <c r="D1656" s="242" t="s">
        <v>201</v>
      </c>
      <c r="E1656" s="276" t="s">
        <v>1</v>
      </c>
      <c r="F1656" s="277" t="s">
        <v>457</v>
      </c>
      <c r="G1656" s="275"/>
      <c r="H1656" s="276" t="s">
        <v>1</v>
      </c>
      <c r="I1656" s="278"/>
      <c r="J1656" s="275"/>
      <c r="K1656" s="275"/>
      <c r="L1656" s="279"/>
      <c r="M1656" s="280"/>
      <c r="N1656" s="281"/>
      <c r="O1656" s="281"/>
      <c r="P1656" s="281"/>
      <c r="Q1656" s="281"/>
      <c r="R1656" s="281"/>
      <c r="S1656" s="281"/>
      <c r="T1656" s="282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T1656" s="283" t="s">
        <v>201</v>
      </c>
      <c r="AU1656" s="283" t="s">
        <v>85</v>
      </c>
      <c r="AV1656" s="16" t="s">
        <v>83</v>
      </c>
      <c r="AW1656" s="16" t="s">
        <v>32</v>
      </c>
      <c r="AX1656" s="16" t="s">
        <v>75</v>
      </c>
      <c r="AY1656" s="283" t="s">
        <v>192</v>
      </c>
    </row>
    <row r="1657" s="13" customFormat="1">
      <c r="A1657" s="13"/>
      <c r="B1657" s="240"/>
      <c r="C1657" s="241"/>
      <c r="D1657" s="242" t="s">
        <v>201</v>
      </c>
      <c r="E1657" s="243" t="s">
        <v>1</v>
      </c>
      <c r="F1657" s="244" t="s">
        <v>829</v>
      </c>
      <c r="G1657" s="241"/>
      <c r="H1657" s="245">
        <v>2.5</v>
      </c>
      <c r="I1657" s="246"/>
      <c r="J1657" s="241"/>
      <c r="K1657" s="241"/>
      <c r="L1657" s="247"/>
      <c r="M1657" s="248"/>
      <c r="N1657" s="249"/>
      <c r="O1657" s="249"/>
      <c r="P1657" s="249"/>
      <c r="Q1657" s="249"/>
      <c r="R1657" s="249"/>
      <c r="S1657" s="249"/>
      <c r="T1657" s="250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1" t="s">
        <v>201</v>
      </c>
      <c r="AU1657" s="251" t="s">
        <v>85</v>
      </c>
      <c r="AV1657" s="13" t="s">
        <v>85</v>
      </c>
      <c r="AW1657" s="13" t="s">
        <v>32</v>
      </c>
      <c r="AX1657" s="13" t="s">
        <v>75</v>
      </c>
      <c r="AY1657" s="251" t="s">
        <v>192</v>
      </c>
    </row>
    <row r="1658" s="13" customFormat="1">
      <c r="A1658" s="13"/>
      <c r="B1658" s="240"/>
      <c r="C1658" s="241"/>
      <c r="D1658" s="242" t="s">
        <v>201</v>
      </c>
      <c r="E1658" s="243" t="s">
        <v>1</v>
      </c>
      <c r="F1658" s="244" t="s">
        <v>841</v>
      </c>
      <c r="G1658" s="241"/>
      <c r="H1658" s="245">
        <v>1.875</v>
      </c>
      <c r="I1658" s="246"/>
      <c r="J1658" s="241"/>
      <c r="K1658" s="241"/>
      <c r="L1658" s="247"/>
      <c r="M1658" s="248"/>
      <c r="N1658" s="249"/>
      <c r="O1658" s="249"/>
      <c r="P1658" s="249"/>
      <c r="Q1658" s="249"/>
      <c r="R1658" s="249"/>
      <c r="S1658" s="249"/>
      <c r="T1658" s="250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1" t="s">
        <v>201</v>
      </c>
      <c r="AU1658" s="251" t="s">
        <v>85</v>
      </c>
      <c r="AV1658" s="13" t="s">
        <v>85</v>
      </c>
      <c r="AW1658" s="13" t="s">
        <v>32</v>
      </c>
      <c r="AX1658" s="13" t="s">
        <v>75</v>
      </c>
      <c r="AY1658" s="251" t="s">
        <v>192</v>
      </c>
    </row>
    <row r="1659" s="14" customFormat="1">
      <c r="A1659" s="14"/>
      <c r="B1659" s="252"/>
      <c r="C1659" s="253"/>
      <c r="D1659" s="242" t="s">
        <v>201</v>
      </c>
      <c r="E1659" s="254" t="s">
        <v>1</v>
      </c>
      <c r="F1659" s="255" t="s">
        <v>204</v>
      </c>
      <c r="G1659" s="253"/>
      <c r="H1659" s="256">
        <v>4.375</v>
      </c>
      <c r="I1659" s="257"/>
      <c r="J1659" s="253"/>
      <c r="K1659" s="253"/>
      <c r="L1659" s="258"/>
      <c r="M1659" s="259"/>
      <c r="N1659" s="260"/>
      <c r="O1659" s="260"/>
      <c r="P1659" s="260"/>
      <c r="Q1659" s="260"/>
      <c r="R1659" s="260"/>
      <c r="S1659" s="260"/>
      <c r="T1659" s="261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2" t="s">
        <v>201</v>
      </c>
      <c r="AU1659" s="262" t="s">
        <v>85</v>
      </c>
      <c r="AV1659" s="14" t="s">
        <v>199</v>
      </c>
      <c r="AW1659" s="14" t="s">
        <v>32</v>
      </c>
      <c r="AX1659" s="14" t="s">
        <v>83</v>
      </c>
      <c r="AY1659" s="262" t="s">
        <v>192</v>
      </c>
    </row>
    <row r="1660" s="2" customFormat="1" ht="24.15" customHeight="1">
      <c r="A1660" s="39"/>
      <c r="B1660" s="40"/>
      <c r="C1660" s="284" t="s">
        <v>1909</v>
      </c>
      <c r="D1660" s="284" t="s">
        <v>311</v>
      </c>
      <c r="E1660" s="285" t="s">
        <v>1910</v>
      </c>
      <c r="F1660" s="286" t="s">
        <v>1911</v>
      </c>
      <c r="G1660" s="287" t="s">
        <v>197</v>
      </c>
      <c r="H1660" s="288">
        <v>4.375</v>
      </c>
      <c r="I1660" s="289"/>
      <c r="J1660" s="290">
        <f>ROUND(I1660*H1660,2)</f>
        <v>0</v>
      </c>
      <c r="K1660" s="286" t="s">
        <v>198</v>
      </c>
      <c r="L1660" s="291"/>
      <c r="M1660" s="292" t="s">
        <v>1</v>
      </c>
      <c r="N1660" s="293" t="s">
        <v>40</v>
      </c>
      <c r="O1660" s="92"/>
      <c r="P1660" s="236">
        <f>O1660*H1660</f>
        <v>0</v>
      </c>
      <c r="Q1660" s="236">
        <v>0.036420000000000001</v>
      </c>
      <c r="R1660" s="236">
        <f>Q1660*H1660</f>
        <v>0.15933749999999999</v>
      </c>
      <c r="S1660" s="236">
        <v>0</v>
      </c>
      <c r="T1660" s="237">
        <f>S1660*H1660</f>
        <v>0</v>
      </c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R1660" s="238" t="s">
        <v>394</v>
      </c>
      <c r="AT1660" s="238" t="s">
        <v>311</v>
      </c>
      <c r="AU1660" s="238" t="s">
        <v>85</v>
      </c>
      <c r="AY1660" s="18" t="s">
        <v>192</v>
      </c>
      <c r="BE1660" s="239">
        <f>IF(N1660="základní",J1660,0)</f>
        <v>0</v>
      </c>
      <c r="BF1660" s="239">
        <f>IF(N1660="snížená",J1660,0)</f>
        <v>0</v>
      </c>
      <c r="BG1660" s="239">
        <f>IF(N1660="zákl. přenesená",J1660,0)</f>
        <v>0</v>
      </c>
      <c r="BH1660" s="239">
        <f>IF(N1660="sníž. přenesená",J1660,0)</f>
        <v>0</v>
      </c>
      <c r="BI1660" s="239">
        <f>IF(N1660="nulová",J1660,0)</f>
        <v>0</v>
      </c>
      <c r="BJ1660" s="18" t="s">
        <v>83</v>
      </c>
      <c r="BK1660" s="239">
        <f>ROUND(I1660*H1660,2)</f>
        <v>0</v>
      </c>
      <c r="BL1660" s="18" t="s">
        <v>297</v>
      </c>
      <c r="BM1660" s="238" t="s">
        <v>1912</v>
      </c>
    </row>
    <row r="1661" s="16" customFormat="1">
      <c r="A1661" s="16"/>
      <c r="B1661" s="274"/>
      <c r="C1661" s="275"/>
      <c r="D1661" s="242" t="s">
        <v>201</v>
      </c>
      <c r="E1661" s="276" t="s">
        <v>1</v>
      </c>
      <c r="F1661" s="277" t="s">
        <v>457</v>
      </c>
      <c r="G1661" s="275"/>
      <c r="H1661" s="276" t="s">
        <v>1</v>
      </c>
      <c r="I1661" s="278"/>
      <c r="J1661" s="275"/>
      <c r="K1661" s="275"/>
      <c r="L1661" s="279"/>
      <c r="M1661" s="280"/>
      <c r="N1661" s="281"/>
      <c r="O1661" s="281"/>
      <c r="P1661" s="281"/>
      <c r="Q1661" s="281"/>
      <c r="R1661" s="281"/>
      <c r="S1661" s="281"/>
      <c r="T1661" s="282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83" t="s">
        <v>201</v>
      </c>
      <c r="AU1661" s="283" t="s">
        <v>85</v>
      </c>
      <c r="AV1661" s="16" t="s">
        <v>83</v>
      </c>
      <c r="AW1661" s="16" t="s">
        <v>32</v>
      </c>
      <c r="AX1661" s="16" t="s">
        <v>75</v>
      </c>
      <c r="AY1661" s="283" t="s">
        <v>192</v>
      </c>
    </row>
    <row r="1662" s="16" customFormat="1">
      <c r="A1662" s="16"/>
      <c r="B1662" s="274"/>
      <c r="C1662" s="275"/>
      <c r="D1662" s="242" t="s">
        <v>201</v>
      </c>
      <c r="E1662" s="276" t="s">
        <v>1</v>
      </c>
      <c r="F1662" s="277" t="s">
        <v>941</v>
      </c>
      <c r="G1662" s="275"/>
      <c r="H1662" s="276" t="s">
        <v>1</v>
      </c>
      <c r="I1662" s="278"/>
      <c r="J1662" s="275"/>
      <c r="K1662" s="275"/>
      <c r="L1662" s="279"/>
      <c r="M1662" s="280"/>
      <c r="N1662" s="281"/>
      <c r="O1662" s="281"/>
      <c r="P1662" s="281"/>
      <c r="Q1662" s="281"/>
      <c r="R1662" s="281"/>
      <c r="S1662" s="281"/>
      <c r="T1662" s="282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T1662" s="283" t="s">
        <v>201</v>
      </c>
      <c r="AU1662" s="283" t="s">
        <v>85</v>
      </c>
      <c r="AV1662" s="16" t="s">
        <v>83</v>
      </c>
      <c r="AW1662" s="16" t="s">
        <v>32</v>
      </c>
      <c r="AX1662" s="16" t="s">
        <v>75</v>
      </c>
      <c r="AY1662" s="283" t="s">
        <v>192</v>
      </c>
    </row>
    <row r="1663" s="13" customFormat="1">
      <c r="A1663" s="13"/>
      <c r="B1663" s="240"/>
      <c r="C1663" s="241"/>
      <c r="D1663" s="242" t="s">
        <v>201</v>
      </c>
      <c r="E1663" s="243" t="s">
        <v>1</v>
      </c>
      <c r="F1663" s="244" t="s">
        <v>829</v>
      </c>
      <c r="G1663" s="241"/>
      <c r="H1663" s="245">
        <v>2.5</v>
      </c>
      <c r="I1663" s="246"/>
      <c r="J1663" s="241"/>
      <c r="K1663" s="241"/>
      <c r="L1663" s="247"/>
      <c r="M1663" s="248"/>
      <c r="N1663" s="249"/>
      <c r="O1663" s="249"/>
      <c r="P1663" s="249"/>
      <c r="Q1663" s="249"/>
      <c r="R1663" s="249"/>
      <c r="S1663" s="249"/>
      <c r="T1663" s="250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1" t="s">
        <v>201</v>
      </c>
      <c r="AU1663" s="251" t="s">
        <v>85</v>
      </c>
      <c r="AV1663" s="13" t="s">
        <v>85</v>
      </c>
      <c r="AW1663" s="13" t="s">
        <v>32</v>
      </c>
      <c r="AX1663" s="13" t="s">
        <v>75</v>
      </c>
      <c r="AY1663" s="251" t="s">
        <v>192</v>
      </c>
    </row>
    <row r="1664" s="13" customFormat="1">
      <c r="A1664" s="13"/>
      <c r="B1664" s="240"/>
      <c r="C1664" s="241"/>
      <c r="D1664" s="242" t="s">
        <v>201</v>
      </c>
      <c r="E1664" s="243" t="s">
        <v>1</v>
      </c>
      <c r="F1664" s="244" t="s">
        <v>841</v>
      </c>
      <c r="G1664" s="241"/>
      <c r="H1664" s="245">
        <v>1.875</v>
      </c>
      <c r="I1664" s="246"/>
      <c r="J1664" s="241"/>
      <c r="K1664" s="241"/>
      <c r="L1664" s="247"/>
      <c r="M1664" s="248"/>
      <c r="N1664" s="249"/>
      <c r="O1664" s="249"/>
      <c r="P1664" s="249"/>
      <c r="Q1664" s="249"/>
      <c r="R1664" s="249"/>
      <c r="S1664" s="249"/>
      <c r="T1664" s="250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1" t="s">
        <v>201</v>
      </c>
      <c r="AU1664" s="251" t="s">
        <v>85</v>
      </c>
      <c r="AV1664" s="13" t="s">
        <v>85</v>
      </c>
      <c r="AW1664" s="13" t="s">
        <v>32</v>
      </c>
      <c r="AX1664" s="13" t="s">
        <v>75</v>
      </c>
      <c r="AY1664" s="251" t="s">
        <v>192</v>
      </c>
    </row>
    <row r="1665" s="14" customFormat="1">
      <c r="A1665" s="14"/>
      <c r="B1665" s="252"/>
      <c r="C1665" s="253"/>
      <c r="D1665" s="242" t="s">
        <v>201</v>
      </c>
      <c r="E1665" s="254" t="s">
        <v>1</v>
      </c>
      <c r="F1665" s="255" t="s">
        <v>204</v>
      </c>
      <c r="G1665" s="253"/>
      <c r="H1665" s="256">
        <v>4.375</v>
      </c>
      <c r="I1665" s="257"/>
      <c r="J1665" s="253"/>
      <c r="K1665" s="253"/>
      <c r="L1665" s="258"/>
      <c r="M1665" s="259"/>
      <c r="N1665" s="260"/>
      <c r="O1665" s="260"/>
      <c r="P1665" s="260"/>
      <c r="Q1665" s="260"/>
      <c r="R1665" s="260"/>
      <c r="S1665" s="260"/>
      <c r="T1665" s="261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2" t="s">
        <v>201</v>
      </c>
      <c r="AU1665" s="262" t="s">
        <v>85</v>
      </c>
      <c r="AV1665" s="14" t="s">
        <v>199</v>
      </c>
      <c r="AW1665" s="14" t="s">
        <v>32</v>
      </c>
      <c r="AX1665" s="14" t="s">
        <v>83</v>
      </c>
      <c r="AY1665" s="262" t="s">
        <v>192</v>
      </c>
    </row>
    <row r="1666" s="2" customFormat="1" ht="33" customHeight="1">
      <c r="A1666" s="39"/>
      <c r="B1666" s="40"/>
      <c r="C1666" s="227" t="s">
        <v>1913</v>
      </c>
      <c r="D1666" s="227" t="s">
        <v>194</v>
      </c>
      <c r="E1666" s="228" t="s">
        <v>1914</v>
      </c>
      <c r="F1666" s="229" t="s">
        <v>1915</v>
      </c>
      <c r="G1666" s="230" t="s">
        <v>197</v>
      </c>
      <c r="H1666" s="231">
        <v>9.5</v>
      </c>
      <c r="I1666" s="232"/>
      <c r="J1666" s="233">
        <f>ROUND(I1666*H1666,2)</f>
        <v>0</v>
      </c>
      <c r="K1666" s="229" t="s">
        <v>301</v>
      </c>
      <c r="L1666" s="45"/>
      <c r="M1666" s="234" t="s">
        <v>1</v>
      </c>
      <c r="N1666" s="235" t="s">
        <v>40</v>
      </c>
      <c r="O1666" s="92"/>
      <c r="P1666" s="236">
        <f>O1666*H1666</f>
        <v>0</v>
      </c>
      <c r="Q1666" s="236">
        <v>0.00072999999999999996</v>
      </c>
      <c r="R1666" s="236">
        <f>Q1666*H1666</f>
        <v>0.0069349999999999993</v>
      </c>
      <c r="S1666" s="236">
        <v>0</v>
      </c>
      <c r="T1666" s="237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38" t="s">
        <v>297</v>
      </c>
      <c r="AT1666" s="238" t="s">
        <v>194</v>
      </c>
      <c r="AU1666" s="238" t="s">
        <v>85</v>
      </c>
      <c r="AY1666" s="18" t="s">
        <v>192</v>
      </c>
      <c r="BE1666" s="239">
        <f>IF(N1666="základní",J1666,0)</f>
        <v>0</v>
      </c>
      <c r="BF1666" s="239">
        <f>IF(N1666="snížená",J1666,0)</f>
        <v>0</v>
      </c>
      <c r="BG1666" s="239">
        <f>IF(N1666="zákl. přenesená",J1666,0)</f>
        <v>0</v>
      </c>
      <c r="BH1666" s="239">
        <f>IF(N1666="sníž. přenesená",J1666,0)</f>
        <v>0</v>
      </c>
      <c r="BI1666" s="239">
        <f>IF(N1666="nulová",J1666,0)</f>
        <v>0</v>
      </c>
      <c r="BJ1666" s="18" t="s">
        <v>83</v>
      </c>
      <c r="BK1666" s="239">
        <f>ROUND(I1666*H1666,2)</f>
        <v>0</v>
      </c>
      <c r="BL1666" s="18" t="s">
        <v>297</v>
      </c>
      <c r="BM1666" s="238" t="s">
        <v>1916</v>
      </c>
    </row>
    <row r="1667" s="16" customFormat="1">
      <c r="A1667" s="16"/>
      <c r="B1667" s="274"/>
      <c r="C1667" s="275"/>
      <c r="D1667" s="242" t="s">
        <v>201</v>
      </c>
      <c r="E1667" s="276" t="s">
        <v>1</v>
      </c>
      <c r="F1667" s="277" t="s">
        <v>457</v>
      </c>
      <c r="G1667" s="275"/>
      <c r="H1667" s="276" t="s">
        <v>1</v>
      </c>
      <c r="I1667" s="278"/>
      <c r="J1667" s="275"/>
      <c r="K1667" s="275"/>
      <c r="L1667" s="279"/>
      <c r="M1667" s="280"/>
      <c r="N1667" s="281"/>
      <c r="O1667" s="281"/>
      <c r="P1667" s="281"/>
      <c r="Q1667" s="281"/>
      <c r="R1667" s="281"/>
      <c r="S1667" s="281"/>
      <c r="T1667" s="282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T1667" s="283" t="s">
        <v>201</v>
      </c>
      <c r="AU1667" s="283" t="s">
        <v>85</v>
      </c>
      <c r="AV1667" s="16" t="s">
        <v>83</v>
      </c>
      <c r="AW1667" s="16" t="s">
        <v>32</v>
      </c>
      <c r="AX1667" s="16" t="s">
        <v>75</v>
      </c>
      <c r="AY1667" s="283" t="s">
        <v>192</v>
      </c>
    </row>
    <row r="1668" s="16" customFormat="1">
      <c r="A1668" s="16"/>
      <c r="B1668" s="274"/>
      <c r="C1668" s="275"/>
      <c r="D1668" s="242" t="s">
        <v>201</v>
      </c>
      <c r="E1668" s="276" t="s">
        <v>1</v>
      </c>
      <c r="F1668" s="277" t="s">
        <v>1917</v>
      </c>
      <c r="G1668" s="275"/>
      <c r="H1668" s="276" t="s">
        <v>1</v>
      </c>
      <c r="I1668" s="278"/>
      <c r="J1668" s="275"/>
      <c r="K1668" s="275"/>
      <c r="L1668" s="279"/>
      <c r="M1668" s="280"/>
      <c r="N1668" s="281"/>
      <c r="O1668" s="281"/>
      <c r="P1668" s="281"/>
      <c r="Q1668" s="281"/>
      <c r="R1668" s="281"/>
      <c r="S1668" s="281"/>
      <c r="T1668" s="282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83" t="s">
        <v>201</v>
      </c>
      <c r="AU1668" s="283" t="s">
        <v>85</v>
      </c>
      <c r="AV1668" s="16" t="s">
        <v>83</v>
      </c>
      <c r="AW1668" s="16" t="s">
        <v>32</v>
      </c>
      <c r="AX1668" s="16" t="s">
        <v>75</v>
      </c>
      <c r="AY1668" s="283" t="s">
        <v>192</v>
      </c>
    </row>
    <row r="1669" s="13" customFormat="1">
      <c r="A1669" s="13"/>
      <c r="B1669" s="240"/>
      <c r="C1669" s="241"/>
      <c r="D1669" s="242" t="s">
        <v>201</v>
      </c>
      <c r="E1669" s="243" t="s">
        <v>1</v>
      </c>
      <c r="F1669" s="244" t="s">
        <v>835</v>
      </c>
      <c r="G1669" s="241"/>
      <c r="H1669" s="245">
        <v>4.75</v>
      </c>
      <c r="I1669" s="246"/>
      <c r="J1669" s="241"/>
      <c r="K1669" s="241"/>
      <c r="L1669" s="247"/>
      <c r="M1669" s="248"/>
      <c r="N1669" s="249"/>
      <c r="O1669" s="249"/>
      <c r="P1669" s="249"/>
      <c r="Q1669" s="249"/>
      <c r="R1669" s="249"/>
      <c r="S1669" s="249"/>
      <c r="T1669" s="250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1" t="s">
        <v>201</v>
      </c>
      <c r="AU1669" s="251" t="s">
        <v>85</v>
      </c>
      <c r="AV1669" s="13" t="s">
        <v>85</v>
      </c>
      <c r="AW1669" s="13" t="s">
        <v>32</v>
      </c>
      <c r="AX1669" s="13" t="s">
        <v>75</v>
      </c>
      <c r="AY1669" s="251" t="s">
        <v>192</v>
      </c>
    </row>
    <row r="1670" s="13" customFormat="1">
      <c r="A1670" s="13"/>
      <c r="B1670" s="240"/>
      <c r="C1670" s="241"/>
      <c r="D1670" s="242" t="s">
        <v>201</v>
      </c>
      <c r="E1670" s="243" t="s">
        <v>1</v>
      </c>
      <c r="F1670" s="244" t="s">
        <v>476</v>
      </c>
      <c r="G1670" s="241"/>
      <c r="H1670" s="245">
        <v>4.75</v>
      </c>
      <c r="I1670" s="246"/>
      <c r="J1670" s="241"/>
      <c r="K1670" s="241"/>
      <c r="L1670" s="247"/>
      <c r="M1670" s="248"/>
      <c r="N1670" s="249"/>
      <c r="O1670" s="249"/>
      <c r="P1670" s="249"/>
      <c r="Q1670" s="249"/>
      <c r="R1670" s="249"/>
      <c r="S1670" s="249"/>
      <c r="T1670" s="250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1" t="s">
        <v>201</v>
      </c>
      <c r="AU1670" s="251" t="s">
        <v>85</v>
      </c>
      <c r="AV1670" s="13" t="s">
        <v>85</v>
      </c>
      <c r="AW1670" s="13" t="s">
        <v>32</v>
      </c>
      <c r="AX1670" s="13" t="s">
        <v>75</v>
      </c>
      <c r="AY1670" s="251" t="s">
        <v>192</v>
      </c>
    </row>
    <row r="1671" s="14" customFormat="1">
      <c r="A1671" s="14"/>
      <c r="B1671" s="252"/>
      <c r="C1671" s="253"/>
      <c r="D1671" s="242" t="s">
        <v>201</v>
      </c>
      <c r="E1671" s="254" t="s">
        <v>1</v>
      </c>
      <c r="F1671" s="255" t="s">
        <v>204</v>
      </c>
      <c r="G1671" s="253"/>
      <c r="H1671" s="256">
        <v>9.5</v>
      </c>
      <c r="I1671" s="257"/>
      <c r="J1671" s="253"/>
      <c r="K1671" s="253"/>
      <c r="L1671" s="258"/>
      <c r="M1671" s="259"/>
      <c r="N1671" s="260"/>
      <c r="O1671" s="260"/>
      <c r="P1671" s="260"/>
      <c r="Q1671" s="260"/>
      <c r="R1671" s="260"/>
      <c r="S1671" s="260"/>
      <c r="T1671" s="261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2" t="s">
        <v>201</v>
      </c>
      <c r="AU1671" s="262" t="s">
        <v>85</v>
      </c>
      <c r="AV1671" s="14" t="s">
        <v>199</v>
      </c>
      <c r="AW1671" s="14" t="s">
        <v>32</v>
      </c>
      <c r="AX1671" s="14" t="s">
        <v>83</v>
      </c>
      <c r="AY1671" s="262" t="s">
        <v>192</v>
      </c>
    </row>
    <row r="1672" s="2" customFormat="1" ht="33" customHeight="1">
      <c r="A1672" s="39"/>
      <c r="B1672" s="40"/>
      <c r="C1672" s="284" t="s">
        <v>1918</v>
      </c>
      <c r="D1672" s="284" t="s">
        <v>311</v>
      </c>
      <c r="E1672" s="285" t="s">
        <v>1919</v>
      </c>
      <c r="F1672" s="286" t="s">
        <v>1920</v>
      </c>
      <c r="G1672" s="287" t="s">
        <v>197</v>
      </c>
      <c r="H1672" s="288">
        <v>9.5</v>
      </c>
      <c r="I1672" s="289"/>
      <c r="J1672" s="290">
        <f>ROUND(I1672*H1672,2)</f>
        <v>0</v>
      </c>
      <c r="K1672" s="286" t="s">
        <v>198</v>
      </c>
      <c r="L1672" s="291"/>
      <c r="M1672" s="292" t="s">
        <v>1</v>
      </c>
      <c r="N1672" s="293" t="s">
        <v>40</v>
      </c>
      <c r="O1672" s="92"/>
      <c r="P1672" s="236">
        <f>O1672*H1672</f>
        <v>0</v>
      </c>
      <c r="Q1672" s="236">
        <v>0.040000000000000001</v>
      </c>
      <c r="R1672" s="236">
        <f>Q1672*H1672</f>
        <v>0.38</v>
      </c>
      <c r="S1672" s="236">
        <v>0</v>
      </c>
      <c r="T1672" s="237">
        <f>S1672*H1672</f>
        <v>0</v>
      </c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R1672" s="238" t="s">
        <v>394</v>
      </c>
      <c r="AT1672" s="238" t="s">
        <v>311</v>
      </c>
      <c r="AU1672" s="238" t="s">
        <v>85</v>
      </c>
      <c r="AY1672" s="18" t="s">
        <v>192</v>
      </c>
      <c r="BE1672" s="239">
        <f>IF(N1672="základní",J1672,0)</f>
        <v>0</v>
      </c>
      <c r="BF1672" s="239">
        <f>IF(N1672="snížená",J1672,0)</f>
        <v>0</v>
      </c>
      <c r="BG1672" s="239">
        <f>IF(N1672="zákl. přenesená",J1672,0)</f>
        <v>0</v>
      </c>
      <c r="BH1672" s="239">
        <f>IF(N1672="sníž. přenesená",J1672,0)</f>
        <v>0</v>
      </c>
      <c r="BI1672" s="239">
        <f>IF(N1672="nulová",J1672,0)</f>
        <v>0</v>
      </c>
      <c r="BJ1672" s="18" t="s">
        <v>83</v>
      </c>
      <c r="BK1672" s="239">
        <f>ROUND(I1672*H1672,2)</f>
        <v>0</v>
      </c>
      <c r="BL1672" s="18" t="s">
        <v>297</v>
      </c>
      <c r="BM1672" s="238" t="s">
        <v>1921</v>
      </c>
    </row>
    <row r="1673" s="16" customFormat="1">
      <c r="A1673" s="16"/>
      <c r="B1673" s="274"/>
      <c r="C1673" s="275"/>
      <c r="D1673" s="242" t="s">
        <v>201</v>
      </c>
      <c r="E1673" s="276" t="s">
        <v>1</v>
      </c>
      <c r="F1673" s="277" t="s">
        <v>457</v>
      </c>
      <c r="G1673" s="275"/>
      <c r="H1673" s="276" t="s">
        <v>1</v>
      </c>
      <c r="I1673" s="278"/>
      <c r="J1673" s="275"/>
      <c r="K1673" s="275"/>
      <c r="L1673" s="279"/>
      <c r="M1673" s="280"/>
      <c r="N1673" s="281"/>
      <c r="O1673" s="281"/>
      <c r="P1673" s="281"/>
      <c r="Q1673" s="281"/>
      <c r="R1673" s="281"/>
      <c r="S1673" s="281"/>
      <c r="T1673" s="282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T1673" s="283" t="s">
        <v>201</v>
      </c>
      <c r="AU1673" s="283" t="s">
        <v>85</v>
      </c>
      <c r="AV1673" s="16" t="s">
        <v>83</v>
      </c>
      <c r="AW1673" s="16" t="s">
        <v>32</v>
      </c>
      <c r="AX1673" s="16" t="s">
        <v>75</v>
      </c>
      <c r="AY1673" s="283" t="s">
        <v>192</v>
      </c>
    </row>
    <row r="1674" s="16" customFormat="1">
      <c r="A1674" s="16"/>
      <c r="B1674" s="274"/>
      <c r="C1674" s="275"/>
      <c r="D1674" s="242" t="s">
        <v>201</v>
      </c>
      <c r="E1674" s="276" t="s">
        <v>1</v>
      </c>
      <c r="F1674" s="277" t="s">
        <v>1917</v>
      </c>
      <c r="G1674" s="275"/>
      <c r="H1674" s="276" t="s">
        <v>1</v>
      </c>
      <c r="I1674" s="278"/>
      <c r="J1674" s="275"/>
      <c r="K1674" s="275"/>
      <c r="L1674" s="279"/>
      <c r="M1674" s="280"/>
      <c r="N1674" s="281"/>
      <c r="O1674" s="281"/>
      <c r="P1674" s="281"/>
      <c r="Q1674" s="281"/>
      <c r="R1674" s="281"/>
      <c r="S1674" s="281"/>
      <c r="T1674" s="282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83" t="s">
        <v>201</v>
      </c>
      <c r="AU1674" s="283" t="s">
        <v>85</v>
      </c>
      <c r="AV1674" s="16" t="s">
        <v>83</v>
      </c>
      <c r="AW1674" s="16" t="s">
        <v>32</v>
      </c>
      <c r="AX1674" s="16" t="s">
        <v>75</v>
      </c>
      <c r="AY1674" s="283" t="s">
        <v>192</v>
      </c>
    </row>
    <row r="1675" s="16" customFormat="1">
      <c r="A1675" s="16"/>
      <c r="B1675" s="274"/>
      <c r="C1675" s="275"/>
      <c r="D1675" s="242" t="s">
        <v>201</v>
      </c>
      <c r="E1675" s="276" t="s">
        <v>1</v>
      </c>
      <c r="F1675" s="277" t="s">
        <v>941</v>
      </c>
      <c r="G1675" s="275"/>
      <c r="H1675" s="276" t="s">
        <v>1</v>
      </c>
      <c r="I1675" s="278"/>
      <c r="J1675" s="275"/>
      <c r="K1675" s="275"/>
      <c r="L1675" s="279"/>
      <c r="M1675" s="280"/>
      <c r="N1675" s="281"/>
      <c r="O1675" s="281"/>
      <c r="P1675" s="281"/>
      <c r="Q1675" s="281"/>
      <c r="R1675" s="281"/>
      <c r="S1675" s="281"/>
      <c r="T1675" s="282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T1675" s="283" t="s">
        <v>201</v>
      </c>
      <c r="AU1675" s="283" t="s">
        <v>85</v>
      </c>
      <c r="AV1675" s="16" t="s">
        <v>83</v>
      </c>
      <c r="AW1675" s="16" t="s">
        <v>32</v>
      </c>
      <c r="AX1675" s="16" t="s">
        <v>75</v>
      </c>
      <c r="AY1675" s="283" t="s">
        <v>192</v>
      </c>
    </row>
    <row r="1676" s="13" customFormat="1">
      <c r="A1676" s="13"/>
      <c r="B1676" s="240"/>
      <c r="C1676" s="241"/>
      <c r="D1676" s="242" t="s">
        <v>201</v>
      </c>
      <c r="E1676" s="243" t="s">
        <v>1</v>
      </c>
      <c r="F1676" s="244" t="s">
        <v>835</v>
      </c>
      <c r="G1676" s="241"/>
      <c r="H1676" s="245">
        <v>4.75</v>
      </c>
      <c r="I1676" s="246"/>
      <c r="J1676" s="241"/>
      <c r="K1676" s="241"/>
      <c r="L1676" s="247"/>
      <c r="M1676" s="248"/>
      <c r="N1676" s="249"/>
      <c r="O1676" s="249"/>
      <c r="P1676" s="249"/>
      <c r="Q1676" s="249"/>
      <c r="R1676" s="249"/>
      <c r="S1676" s="249"/>
      <c r="T1676" s="250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1" t="s">
        <v>201</v>
      </c>
      <c r="AU1676" s="251" t="s">
        <v>85</v>
      </c>
      <c r="AV1676" s="13" t="s">
        <v>85</v>
      </c>
      <c r="AW1676" s="13" t="s">
        <v>32</v>
      </c>
      <c r="AX1676" s="13" t="s">
        <v>75</v>
      </c>
      <c r="AY1676" s="251" t="s">
        <v>192</v>
      </c>
    </row>
    <row r="1677" s="13" customFormat="1">
      <c r="A1677" s="13"/>
      <c r="B1677" s="240"/>
      <c r="C1677" s="241"/>
      <c r="D1677" s="242" t="s">
        <v>201</v>
      </c>
      <c r="E1677" s="243" t="s">
        <v>1</v>
      </c>
      <c r="F1677" s="244" t="s">
        <v>476</v>
      </c>
      <c r="G1677" s="241"/>
      <c r="H1677" s="245">
        <v>4.75</v>
      </c>
      <c r="I1677" s="246"/>
      <c r="J1677" s="241"/>
      <c r="K1677" s="241"/>
      <c r="L1677" s="247"/>
      <c r="M1677" s="248"/>
      <c r="N1677" s="249"/>
      <c r="O1677" s="249"/>
      <c r="P1677" s="249"/>
      <c r="Q1677" s="249"/>
      <c r="R1677" s="249"/>
      <c r="S1677" s="249"/>
      <c r="T1677" s="250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1" t="s">
        <v>201</v>
      </c>
      <c r="AU1677" s="251" t="s">
        <v>85</v>
      </c>
      <c r="AV1677" s="13" t="s">
        <v>85</v>
      </c>
      <c r="AW1677" s="13" t="s">
        <v>32</v>
      </c>
      <c r="AX1677" s="13" t="s">
        <v>75</v>
      </c>
      <c r="AY1677" s="251" t="s">
        <v>192</v>
      </c>
    </row>
    <row r="1678" s="14" customFormat="1">
      <c r="A1678" s="14"/>
      <c r="B1678" s="252"/>
      <c r="C1678" s="253"/>
      <c r="D1678" s="242" t="s">
        <v>201</v>
      </c>
      <c r="E1678" s="254" t="s">
        <v>1</v>
      </c>
      <c r="F1678" s="255" t="s">
        <v>204</v>
      </c>
      <c r="G1678" s="253"/>
      <c r="H1678" s="256">
        <v>9.5</v>
      </c>
      <c r="I1678" s="257"/>
      <c r="J1678" s="253"/>
      <c r="K1678" s="253"/>
      <c r="L1678" s="258"/>
      <c r="M1678" s="259"/>
      <c r="N1678" s="260"/>
      <c r="O1678" s="260"/>
      <c r="P1678" s="260"/>
      <c r="Q1678" s="260"/>
      <c r="R1678" s="260"/>
      <c r="S1678" s="260"/>
      <c r="T1678" s="261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2" t="s">
        <v>201</v>
      </c>
      <c r="AU1678" s="262" t="s">
        <v>85</v>
      </c>
      <c r="AV1678" s="14" t="s">
        <v>199</v>
      </c>
      <c r="AW1678" s="14" t="s">
        <v>32</v>
      </c>
      <c r="AX1678" s="14" t="s">
        <v>83</v>
      </c>
      <c r="AY1678" s="262" t="s">
        <v>192</v>
      </c>
    </row>
    <row r="1679" s="2" customFormat="1" ht="24.15" customHeight="1">
      <c r="A1679" s="39"/>
      <c r="B1679" s="40"/>
      <c r="C1679" s="227" t="s">
        <v>1922</v>
      </c>
      <c r="D1679" s="227" t="s">
        <v>194</v>
      </c>
      <c r="E1679" s="228" t="s">
        <v>1923</v>
      </c>
      <c r="F1679" s="229" t="s">
        <v>1924</v>
      </c>
      <c r="G1679" s="230" t="s">
        <v>197</v>
      </c>
      <c r="H1679" s="231">
        <v>5.75</v>
      </c>
      <c r="I1679" s="232"/>
      <c r="J1679" s="233">
        <f>ROUND(I1679*H1679,2)</f>
        <v>0</v>
      </c>
      <c r="K1679" s="229" t="s">
        <v>301</v>
      </c>
      <c r="L1679" s="45"/>
      <c r="M1679" s="234" t="s">
        <v>1</v>
      </c>
      <c r="N1679" s="235" t="s">
        <v>40</v>
      </c>
      <c r="O1679" s="92"/>
      <c r="P1679" s="236">
        <f>O1679*H1679</f>
        <v>0</v>
      </c>
      <c r="Q1679" s="236">
        <v>0.00060999999999999997</v>
      </c>
      <c r="R1679" s="236">
        <f>Q1679*H1679</f>
        <v>0.0035074999999999998</v>
      </c>
      <c r="S1679" s="236">
        <v>0</v>
      </c>
      <c r="T1679" s="237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38" t="s">
        <v>297</v>
      </c>
      <c r="AT1679" s="238" t="s">
        <v>194</v>
      </c>
      <c r="AU1679" s="238" t="s">
        <v>85</v>
      </c>
      <c r="AY1679" s="18" t="s">
        <v>192</v>
      </c>
      <c r="BE1679" s="239">
        <f>IF(N1679="základní",J1679,0)</f>
        <v>0</v>
      </c>
      <c r="BF1679" s="239">
        <f>IF(N1679="snížená",J1679,0)</f>
        <v>0</v>
      </c>
      <c r="BG1679" s="239">
        <f>IF(N1679="zákl. přenesená",J1679,0)</f>
        <v>0</v>
      </c>
      <c r="BH1679" s="239">
        <f>IF(N1679="sníž. přenesená",J1679,0)</f>
        <v>0</v>
      </c>
      <c r="BI1679" s="239">
        <f>IF(N1679="nulová",J1679,0)</f>
        <v>0</v>
      </c>
      <c r="BJ1679" s="18" t="s">
        <v>83</v>
      </c>
      <c r="BK1679" s="239">
        <f>ROUND(I1679*H1679,2)</f>
        <v>0</v>
      </c>
      <c r="BL1679" s="18" t="s">
        <v>297</v>
      </c>
      <c r="BM1679" s="238" t="s">
        <v>1925</v>
      </c>
    </row>
    <row r="1680" s="16" customFormat="1">
      <c r="A1680" s="16"/>
      <c r="B1680" s="274"/>
      <c r="C1680" s="275"/>
      <c r="D1680" s="242" t="s">
        <v>201</v>
      </c>
      <c r="E1680" s="276" t="s">
        <v>1</v>
      </c>
      <c r="F1680" s="277" t="s">
        <v>457</v>
      </c>
      <c r="G1680" s="275"/>
      <c r="H1680" s="276" t="s">
        <v>1</v>
      </c>
      <c r="I1680" s="278"/>
      <c r="J1680" s="275"/>
      <c r="K1680" s="275"/>
      <c r="L1680" s="279"/>
      <c r="M1680" s="280"/>
      <c r="N1680" s="281"/>
      <c r="O1680" s="281"/>
      <c r="P1680" s="281"/>
      <c r="Q1680" s="281"/>
      <c r="R1680" s="281"/>
      <c r="S1680" s="281"/>
      <c r="T1680" s="282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83" t="s">
        <v>201</v>
      </c>
      <c r="AU1680" s="283" t="s">
        <v>85</v>
      </c>
      <c r="AV1680" s="16" t="s">
        <v>83</v>
      </c>
      <c r="AW1680" s="16" t="s">
        <v>32</v>
      </c>
      <c r="AX1680" s="16" t="s">
        <v>75</v>
      </c>
      <c r="AY1680" s="283" t="s">
        <v>192</v>
      </c>
    </row>
    <row r="1681" s="16" customFormat="1">
      <c r="A1681" s="16"/>
      <c r="B1681" s="274"/>
      <c r="C1681" s="275"/>
      <c r="D1681" s="242" t="s">
        <v>201</v>
      </c>
      <c r="E1681" s="276" t="s">
        <v>1</v>
      </c>
      <c r="F1681" s="277" t="s">
        <v>1917</v>
      </c>
      <c r="G1681" s="275"/>
      <c r="H1681" s="276" t="s">
        <v>1</v>
      </c>
      <c r="I1681" s="278"/>
      <c r="J1681" s="275"/>
      <c r="K1681" s="275"/>
      <c r="L1681" s="279"/>
      <c r="M1681" s="280"/>
      <c r="N1681" s="281"/>
      <c r="O1681" s="281"/>
      <c r="P1681" s="281"/>
      <c r="Q1681" s="281"/>
      <c r="R1681" s="281"/>
      <c r="S1681" s="281"/>
      <c r="T1681" s="282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83" t="s">
        <v>201</v>
      </c>
      <c r="AU1681" s="283" t="s">
        <v>85</v>
      </c>
      <c r="AV1681" s="16" t="s">
        <v>83</v>
      </c>
      <c r="AW1681" s="16" t="s">
        <v>32</v>
      </c>
      <c r="AX1681" s="16" t="s">
        <v>75</v>
      </c>
      <c r="AY1681" s="283" t="s">
        <v>192</v>
      </c>
    </row>
    <row r="1682" s="13" customFormat="1">
      <c r="A1682" s="13"/>
      <c r="B1682" s="240"/>
      <c r="C1682" s="241"/>
      <c r="D1682" s="242" t="s">
        <v>201</v>
      </c>
      <c r="E1682" s="243" t="s">
        <v>1</v>
      </c>
      <c r="F1682" s="244" t="s">
        <v>1926</v>
      </c>
      <c r="G1682" s="241"/>
      <c r="H1682" s="245">
        <v>5.75</v>
      </c>
      <c r="I1682" s="246"/>
      <c r="J1682" s="241"/>
      <c r="K1682" s="241"/>
      <c r="L1682" s="247"/>
      <c r="M1682" s="248"/>
      <c r="N1682" s="249"/>
      <c r="O1682" s="249"/>
      <c r="P1682" s="249"/>
      <c r="Q1682" s="249"/>
      <c r="R1682" s="249"/>
      <c r="S1682" s="249"/>
      <c r="T1682" s="250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1" t="s">
        <v>201</v>
      </c>
      <c r="AU1682" s="251" t="s">
        <v>85</v>
      </c>
      <c r="AV1682" s="13" t="s">
        <v>85</v>
      </c>
      <c r="AW1682" s="13" t="s">
        <v>32</v>
      </c>
      <c r="AX1682" s="13" t="s">
        <v>83</v>
      </c>
      <c r="AY1682" s="251" t="s">
        <v>192</v>
      </c>
    </row>
    <row r="1683" s="2" customFormat="1" ht="33" customHeight="1">
      <c r="A1683" s="39"/>
      <c r="B1683" s="40"/>
      <c r="C1683" s="284" t="s">
        <v>1927</v>
      </c>
      <c r="D1683" s="284" t="s">
        <v>311</v>
      </c>
      <c r="E1683" s="285" t="s">
        <v>1928</v>
      </c>
      <c r="F1683" s="286" t="s">
        <v>1929</v>
      </c>
      <c r="G1683" s="287" t="s">
        <v>197</v>
      </c>
      <c r="H1683" s="288">
        <v>5.75</v>
      </c>
      <c r="I1683" s="289"/>
      <c r="J1683" s="290">
        <f>ROUND(I1683*H1683,2)</f>
        <v>0</v>
      </c>
      <c r="K1683" s="286" t="s">
        <v>198</v>
      </c>
      <c r="L1683" s="291"/>
      <c r="M1683" s="292" t="s">
        <v>1</v>
      </c>
      <c r="N1683" s="293" t="s">
        <v>40</v>
      </c>
      <c r="O1683" s="92"/>
      <c r="P1683" s="236">
        <f>O1683*H1683</f>
        <v>0</v>
      </c>
      <c r="Q1683" s="236">
        <v>0.040000000000000001</v>
      </c>
      <c r="R1683" s="236">
        <f>Q1683*H1683</f>
        <v>0.23000000000000001</v>
      </c>
      <c r="S1683" s="236">
        <v>0</v>
      </c>
      <c r="T1683" s="237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38" t="s">
        <v>394</v>
      </c>
      <c r="AT1683" s="238" t="s">
        <v>311</v>
      </c>
      <c r="AU1683" s="238" t="s">
        <v>85</v>
      </c>
      <c r="AY1683" s="18" t="s">
        <v>192</v>
      </c>
      <c r="BE1683" s="239">
        <f>IF(N1683="základní",J1683,0)</f>
        <v>0</v>
      </c>
      <c r="BF1683" s="239">
        <f>IF(N1683="snížená",J1683,0)</f>
        <v>0</v>
      </c>
      <c r="BG1683" s="239">
        <f>IF(N1683="zákl. přenesená",J1683,0)</f>
        <v>0</v>
      </c>
      <c r="BH1683" s="239">
        <f>IF(N1683="sníž. přenesená",J1683,0)</f>
        <v>0</v>
      </c>
      <c r="BI1683" s="239">
        <f>IF(N1683="nulová",J1683,0)</f>
        <v>0</v>
      </c>
      <c r="BJ1683" s="18" t="s">
        <v>83</v>
      </c>
      <c r="BK1683" s="239">
        <f>ROUND(I1683*H1683,2)</f>
        <v>0</v>
      </c>
      <c r="BL1683" s="18" t="s">
        <v>297</v>
      </c>
      <c r="BM1683" s="238" t="s">
        <v>1930</v>
      </c>
    </row>
    <row r="1684" s="16" customFormat="1">
      <c r="A1684" s="16"/>
      <c r="B1684" s="274"/>
      <c r="C1684" s="275"/>
      <c r="D1684" s="242" t="s">
        <v>201</v>
      </c>
      <c r="E1684" s="276" t="s">
        <v>1</v>
      </c>
      <c r="F1684" s="277" t="s">
        <v>457</v>
      </c>
      <c r="G1684" s="275"/>
      <c r="H1684" s="276" t="s">
        <v>1</v>
      </c>
      <c r="I1684" s="278"/>
      <c r="J1684" s="275"/>
      <c r="K1684" s="275"/>
      <c r="L1684" s="279"/>
      <c r="M1684" s="280"/>
      <c r="N1684" s="281"/>
      <c r="O1684" s="281"/>
      <c r="P1684" s="281"/>
      <c r="Q1684" s="281"/>
      <c r="R1684" s="281"/>
      <c r="S1684" s="281"/>
      <c r="T1684" s="282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T1684" s="283" t="s">
        <v>201</v>
      </c>
      <c r="AU1684" s="283" t="s">
        <v>85</v>
      </c>
      <c r="AV1684" s="16" t="s">
        <v>83</v>
      </c>
      <c r="AW1684" s="16" t="s">
        <v>32</v>
      </c>
      <c r="AX1684" s="16" t="s">
        <v>75</v>
      </c>
      <c r="AY1684" s="283" t="s">
        <v>192</v>
      </c>
    </row>
    <row r="1685" s="16" customFormat="1">
      <c r="A1685" s="16"/>
      <c r="B1685" s="274"/>
      <c r="C1685" s="275"/>
      <c r="D1685" s="242" t="s">
        <v>201</v>
      </c>
      <c r="E1685" s="276" t="s">
        <v>1</v>
      </c>
      <c r="F1685" s="277" t="s">
        <v>1917</v>
      </c>
      <c r="G1685" s="275"/>
      <c r="H1685" s="276" t="s">
        <v>1</v>
      </c>
      <c r="I1685" s="278"/>
      <c r="J1685" s="275"/>
      <c r="K1685" s="275"/>
      <c r="L1685" s="279"/>
      <c r="M1685" s="280"/>
      <c r="N1685" s="281"/>
      <c r="O1685" s="281"/>
      <c r="P1685" s="281"/>
      <c r="Q1685" s="281"/>
      <c r="R1685" s="281"/>
      <c r="S1685" s="281"/>
      <c r="T1685" s="282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T1685" s="283" t="s">
        <v>201</v>
      </c>
      <c r="AU1685" s="283" t="s">
        <v>85</v>
      </c>
      <c r="AV1685" s="16" t="s">
        <v>83</v>
      </c>
      <c r="AW1685" s="16" t="s">
        <v>32</v>
      </c>
      <c r="AX1685" s="16" t="s">
        <v>75</v>
      </c>
      <c r="AY1685" s="283" t="s">
        <v>192</v>
      </c>
    </row>
    <row r="1686" s="16" customFormat="1">
      <c r="A1686" s="16"/>
      <c r="B1686" s="274"/>
      <c r="C1686" s="275"/>
      <c r="D1686" s="242" t="s">
        <v>201</v>
      </c>
      <c r="E1686" s="276" t="s">
        <v>1</v>
      </c>
      <c r="F1686" s="277" t="s">
        <v>941</v>
      </c>
      <c r="G1686" s="275"/>
      <c r="H1686" s="276" t="s">
        <v>1</v>
      </c>
      <c r="I1686" s="278"/>
      <c r="J1686" s="275"/>
      <c r="K1686" s="275"/>
      <c r="L1686" s="279"/>
      <c r="M1686" s="280"/>
      <c r="N1686" s="281"/>
      <c r="O1686" s="281"/>
      <c r="P1686" s="281"/>
      <c r="Q1686" s="281"/>
      <c r="R1686" s="281"/>
      <c r="S1686" s="281"/>
      <c r="T1686" s="282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T1686" s="283" t="s">
        <v>201</v>
      </c>
      <c r="AU1686" s="283" t="s">
        <v>85</v>
      </c>
      <c r="AV1686" s="16" t="s">
        <v>83</v>
      </c>
      <c r="AW1686" s="16" t="s">
        <v>32</v>
      </c>
      <c r="AX1686" s="16" t="s">
        <v>75</v>
      </c>
      <c r="AY1686" s="283" t="s">
        <v>192</v>
      </c>
    </row>
    <row r="1687" s="13" customFormat="1">
      <c r="A1687" s="13"/>
      <c r="B1687" s="240"/>
      <c r="C1687" s="241"/>
      <c r="D1687" s="242" t="s">
        <v>201</v>
      </c>
      <c r="E1687" s="243" t="s">
        <v>1</v>
      </c>
      <c r="F1687" s="244" t="s">
        <v>1926</v>
      </c>
      <c r="G1687" s="241"/>
      <c r="H1687" s="245">
        <v>5.75</v>
      </c>
      <c r="I1687" s="246"/>
      <c r="J1687" s="241"/>
      <c r="K1687" s="241"/>
      <c r="L1687" s="247"/>
      <c r="M1687" s="248"/>
      <c r="N1687" s="249"/>
      <c r="O1687" s="249"/>
      <c r="P1687" s="249"/>
      <c r="Q1687" s="249"/>
      <c r="R1687" s="249"/>
      <c r="S1687" s="249"/>
      <c r="T1687" s="250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1" t="s">
        <v>201</v>
      </c>
      <c r="AU1687" s="251" t="s">
        <v>85</v>
      </c>
      <c r="AV1687" s="13" t="s">
        <v>85</v>
      </c>
      <c r="AW1687" s="13" t="s">
        <v>32</v>
      </c>
      <c r="AX1687" s="13" t="s">
        <v>83</v>
      </c>
      <c r="AY1687" s="251" t="s">
        <v>192</v>
      </c>
    </row>
    <row r="1688" s="2" customFormat="1" ht="24.15" customHeight="1">
      <c r="A1688" s="39"/>
      <c r="B1688" s="40"/>
      <c r="C1688" s="227" t="s">
        <v>1931</v>
      </c>
      <c r="D1688" s="227" t="s">
        <v>194</v>
      </c>
      <c r="E1688" s="228" t="s">
        <v>1932</v>
      </c>
      <c r="F1688" s="229" t="s">
        <v>1933</v>
      </c>
      <c r="G1688" s="230" t="s">
        <v>282</v>
      </c>
      <c r="H1688" s="231">
        <v>84</v>
      </c>
      <c r="I1688" s="232"/>
      <c r="J1688" s="233">
        <f>ROUND(I1688*H1688,2)</f>
        <v>0</v>
      </c>
      <c r="K1688" s="229" t="s">
        <v>198</v>
      </c>
      <c r="L1688" s="45"/>
      <c r="M1688" s="234" t="s">
        <v>1</v>
      </c>
      <c r="N1688" s="235" t="s">
        <v>40</v>
      </c>
      <c r="O1688" s="92"/>
      <c r="P1688" s="236">
        <f>O1688*H1688</f>
        <v>0</v>
      </c>
      <c r="Q1688" s="236">
        <v>6.9999999999999994E-05</v>
      </c>
      <c r="R1688" s="236">
        <f>Q1688*H1688</f>
        <v>0.0058799999999999998</v>
      </c>
      <c r="S1688" s="236">
        <v>0</v>
      </c>
      <c r="T1688" s="237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38" t="s">
        <v>297</v>
      </c>
      <c r="AT1688" s="238" t="s">
        <v>194</v>
      </c>
      <c r="AU1688" s="238" t="s">
        <v>85</v>
      </c>
      <c r="AY1688" s="18" t="s">
        <v>192</v>
      </c>
      <c r="BE1688" s="239">
        <f>IF(N1688="základní",J1688,0)</f>
        <v>0</v>
      </c>
      <c r="BF1688" s="239">
        <f>IF(N1688="snížená",J1688,0)</f>
        <v>0</v>
      </c>
      <c r="BG1688" s="239">
        <f>IF(N1688="zákl. přenesená",J1688,0)</f>
        <v>0</v>
      </c>
      <c r="BH1688" s="239">
        <f>IF(N1688="sníž. přenesená",J1688,0)</f>
        <v>0</v>
      </c>
      <c r="BI1688" s="239">
        <f>IF(N1688="nulová",J1688,0)</f>
        <v>0</v>
      </c>
      <c r="BJ1688" s="18" t="s">
        <v>83</v>
      </c>
      <c r="BK1688" s="239">
        <f>ROUND(I1688*H1688,2)</f>
        <v>0</v>
      </c>
      <c r="BL1688" s="18" t="s">
        <v>297</v>
      </c>
      <c r="BM1688" s="238" t="s">
        <v>1934</v>
      </c>
    </row>
    <row r="1689" s="16" customFormat="1">
      <c r="A1689" s="16"/>
      <c r="B1689" s="274"/>
      <c r="C1689" s="275"/>
      <c r="D1689" s="242" t="s">
        <v>201</v>
      </c>
      <c r="E1689" s="276" t="s">
        <v>1</v>
      </c>
      <c r="F1689" s="277" t="s">
        <v>1493</v>
      </c>
      <c r="G1689" s="275"/>
      <c r="H1689" s="276" t="s">
        <v>1</v>
      </c>
      <c r="I1689" s="278"/>
      <c r="J1689" s="275"/>
      <c r="K1689" s="275"/>
      <c r="L1689" s="279"/>
      <c r="M1689" s="280"/>
      <c r="N1689" s="281"/>
      <c r="O1689" s="281"/>
      <c r="P1689" s="281"/>
      <c r="Q1689" s="281"/>
      <c r="R1689" s="281"/>
      <c r="S1689" s="281"/>
      <c r="T1689" s="282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T1689" s="283" t="s">
        <v>201</v>
      </c>
      <c r="AU1689" s="283" t="s">
        <v>85</v>
      </c>
      <c r="AV1689" s="16" t="s">
        <v>83</v>
      </c>
      <c r="AW1689" s="16" t="s">
        <v>32</v>
      </c>
      <c r="AX1689" s="16" t="s">
        <v>75</v>
      </c>
      <c r="AY1689" s="283" t="s">
        <v>192</v>
      </c>
    </row>
    <row r="1690" s="13" customFormat="1">
      <c r="A1690" s="13"/>
      <c r="B1690" s="240"/>
      <c r="C1690" s="241"/>
      <c r="D1690" s="242" t="s">
        <v>201</v>
      </c>
      <c r="E1690" s="243" t="s">
        <v>1</v>
      </c>
      <c r="F1690" s="244" t="s">
        <v>1935</v>
      </c>
      <c r="G1690" s="241"/>
      <c r="H1690" s="245">
        <v>7.4000000000000004</v>
      </c>
      <c r="I1690" s="246"/>
      <c r="J1690" s="241"/>
      <c r="K1690" s="241"/>
      <c r="L1690" s="247"/>
      <c r="M1690" s="248"/>
      <c r="N1690" s="249"/>
      <c r="O1690" s="249"/>
      <c r="P1690" s="249"/>
      <c r="Q1690" s="249"/>
      <c r="R1690" s="249"/>
      <c r="S1690" s="249"/>
      <c r="T1690" s="250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1" t="s">
        <v>201</v>
      </c>
      <c r="AU1690" s="251" t="s">
        <v>85</v>
      </c>
      <c r="AV1690" s="13" t="s">
        <v>85</v>
      </c>
      <c r="AW1690" s="13" t="s">
        <v>32</v>
      </c>
      <c r="AX1690" s="13" t="s">
        <v>75</v>
      </c>
      <c r="AY1690" s="251" t="s">
        <v>192</v>
      </c>
    </row>
    <row r="1691" s="13" customFormat="1">
      <c r="A1691" s="13"/>
      <c r="B1691" s="240"/>
      <c r="C1691" s="241"/>
      <c r="D1691" s="242" t="s">
        <v>201</v>
      </c>
      <c r="E1691" s="243" t="s">
        <v>1</v>
      </c>
      <c r="F1691" s="244" t="s">
        <v>1936</v>
      </c>
      <c r="G1691" s="241"/>
      <c r="H1691" s="245">
        <v>6.4000000000000004</v>
      </c>
      <c r="I1691" s="246"/>
      <c r="J1691" s="241"/>
      <c r="K1691" s="241"/>
      <c r="L1691" s="247"/>
      <c r="M1691" s="248"/>
      <c r="N1691" s="249"/>
      <c r="O1691" s="249"/>
      <c r="P1691" s="249"/>
      <c r="Q1691" s="249"/>
      <c r="R1691" s="249"/>
      <c r="S1691" s="249"/>
      <c r="T1691" s="250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1" t="s">
        <v>201</v>
      </c>
      <c r="AU1691" s="251" t="s">
        <v>85</v>
      </c>
      <c r="AV1691" s="13" t="s">
        <v>85</v>
      </c>
      <c r="AW1691" s="13" t="s">
        <v>32</v>
      </c>
      <c r="AX1691" s="13" t="s">
        <v>75</v>
      </c>
      <c r="AY1691" s="251" t="s">
        <v>192</v>
      </c>
    </row>
    <row r="1692" s="13" customFormat="1">
      <c r="A1692" s="13"/>
      <c r="B1692" s="240"/>
      <c r="C1692" s="241"/>
      <c r="D1692" s="242" t="s">
        <v>201</v>
      </c>
      <c r="E1692" s="243" t="s">
        <v>1</v>
      </c>
      <c r="F1692" s="244" t="s">
        <v>1937</v>
      </c>
      <c r="G1692" s="241"/>
      <c r="H1692" s="245">
        <v>7.5999999999999996</v>
      </c>
      <c r="I1692" s="246"/>
      <c r="J1692" s="241"/>
      <c r="K1692" s="241"/>
      <c r="L1692" s="247"/>
      <c r="M1692" s="248"/>
      <c r="N1692" s="249"/>
      <c r="O1692" s="249"/>
      <c r="P1692" s="249"/>
      <c r="Q1692" s="249"/>
      <c r="R1692" s="249"/>
      <c r="S1692" s="249"/>
      <c r="T1692" s="250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1" t="s">
        <v>201</v>
      </c>
      <c r="AU1692" s="251" t="s">
        <v>85</v>
      </c>
      <c r="AV1692" s="13" t="s">
        <v>85</v>
      </c>
      <c r="AW1692" s="13" t="s">
        <v>32</v>
      </c>
      <c r="AX1692" s="13" t="s">
        <v>75</v>
      </c>
      <c r="AY1692" s="251" t="s">
        <v>192</v>
      </c>
    </row>
    <row r="1693" s="13" customFormat="1">
      <c r="A1693" s="13"/>
      <c r="B1693" s="240"/>
      <c r="C1693" s="241"/>
      <c r="D1693" s="242" t="s">
        <v>201</v>
      </c>
      <c r="E1693" s="243" t="s">
        <v>1</v>
      </c>
      <c r="F1693" s="244" t="s">
        <v>1938</v>
      </c>
      <c r="G1693" s="241"/>
      <c r="H1693" s="245">
        <v>7.2000000000000002</v>
      </c>
      <c r="I1693" s="246"/>
      <c r="J1693" s="241"/>
      <c r="K1693" s="241"/>
      <c r="L1693" s="247"/>
      <c r="M1693" s="248"/>
      <c r="N1693" s="249"/>
      <c r="O1693" s="249"/>
      <c r="P1693" s="249"/>
      <c r="Q1693" s="249"/>
      <c r="R1693" s="249"/>
      <c r="S1693" s="249"/>
      <c r="T1693" s="250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1" t="s">
        <v>201</v>
      </c>
      <c r="AU1693" s="251" t="s">
        <v>85</v>
      </c>
      <c r="AV1693" s="13" t="s">
        <v>85</v>
      </c>
      <c r="AW1693" s="13" t="s">
        <v>32</v>
      </c>
      <c r="AX1693" s="13" t="s">
        <v>75</v>
      </c>
      <c r="AY1693" s="251" t="s">
        <v>192</v>
      </c>
    </row>
    <row r="1694" s="13" customFormat="1">
      <c r="A1694" s="13"/>
      <c r="B1694" s="240"/>
      <c r="C1694" s="241"/>
      <c r="D1694" s="242" t="s">
        <v>201</v>
      </c>
      <c r="E1694" s="243" t="s">
        <v>1</v>
      </c>
      <c r="F1694" s="244" t="s">
        <v>1939</v>
      </c>
      <c r="G1694" s="241"/>
      <c r="H1694" s="245">
        <v>6</v>
      </c>
      <c r="I1694" s="246"/>
      <c r="J1694" s="241"/>
      <c r="K1694" s="241"/>
      <c r="L1694" s="247"/>
      <c r="M1694" s="248"/>
      <c r="N1694" s="249"/>
      <c r="O1694" s="249"/>
      <c r="P1694" s="249"/>
      <c r="Q1694" s="249"/>
      <c r="R1694" s="249"/>
      <c r="S1694" s="249"/>
      <c r="T1694" s="250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1" t="s">
        <v>201</v>
      </c>
      <c r="AU1694" s="251" t="s">
        <v>85</v>
      </c>
      <c r="AV1694" s="13" t="s">
        <v>85</v>
      </c>
      <c r="AW1694" s="13" t="s">
        <v>32</v>
      </c>
      <c r="AX1694" s="13" t="s">
        <v>75</v>
      </c>
      <c r="AY1694" s="251" t="s">
        <v>192</v>
      </c>
    </row>
    <row r="1695" s="13" customFormat="1">
      <c r="A1695" s="13"/>
      <c r="B1695" s="240"/>
      <c r="C1695" s="241"/>
      <c r="D1695" s="242" t="s">
        <v>201</v>
      </c>
      <c r="E1695" s="243" t="s">
        <v>1</v>
      </c>
      <c r="F1695" s="244" t="s">
        <v>1940</v>
      </c>
      <c r="G1695" s="241"/>
      <c r="H1695" s="245">
        <v>7.2000000000000002</v>
      </c>
      <c r="I1695" s="246"/>
      <c r="J1695" s="241"/>
      <c r="K1695" s="241"/>
      <c r="L1695" s="247"/>
      <c r="M1695" s="248"/>
      <c r="N1695" s="249"/>
      <c r="O1695" s="249"/>
      <c r="P1695" s="249"/>
      <c r="Q1695" s="249"/>
      <c r="R1695" s="249"/>
      <c r="S1695" s="249"/>
      <c r="T1695" s="250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1" t="s">
        <v>201</v>
      </c>
      <c r="AU1695" s="251" t="s">
        <v>85</v>
      </c>
      <c r="AV1695" s="13" t="s">
        <v>85</v>
      </c>
      <c r="AW1695" s="13" t="s">
        <v>32</v>
      </c>
      <c r="AX1695" s="13" t="s">
        <v>75</v>
      </c>
      <c r="AY1695" s="251" t="s">
        <v>192</v>
      </c>
    </row>
    <row r="1696" s="15" customFormat="1">
      <c r="A1696" s="15"/>
      <c r="B1696" s="263"/>
      <c r="C1696" s="264"/>
      <c r="D1696" s="242" t="s">
        <v>201</v>
      </c>
      <c r="E1696" s="265" t="s">
        <v>1</v>
      </c>
      <c r="F1696" s="266" t="s">
        <v>211</v>
      </c>
      <c r="G1696" s="264"/>
      <c r="H1696" s="267">
        <v>41.799999999999997</v>
      </c>
      <c r="I1696" s="268"/>
      <c r="J1696" s="264"/>
      <c r="K1696" s="264"/>
      <c r="L1696" s="269"/>
      <c r="M1696" s="270"/>
      <c r="N1696" s="271"/>
      <c r="O1696" s="271"/>
      <c r="P1696" s="271"/>
      <c r="Q1696" s="271"/>
      <c r="R1696" s="271"/>
      <c r="S1696" s="271"/>
      <c r="T1696" s="272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73" t="s">
        <v>201</v>
      </c>
      <c r="AU1696" s="273" t="s">
        <v>85</v>
      </c>
      <c r="AV1696" s="15" t="s">
        <v>212</v>
      </c>
      <c r="AW1696" s="15" t="s">
        <v>32</v>
      </c>
      <c r="AX1696" s="15" t="s">
        <v>75</v>
      </c>
      <c r="AY1696" s="273" t="s">
        <v>192</v>
      </c>
    </row>
    <row r="1697" s="16" customFormat="1">
      <c r="A1697" s="16"/>
      <c r="B1697" s="274"/>
      <c r="C1697" s="275"/>
      <c r="D1697" s="242" t="s">
        <v>201</v>
      </c>
      <c r="E1697" s="276" t="s">
        <v>1</v>
      </c>
      <c r="F1697" s="277" t="s">
        <v>457</v>
      </c>
      <c r="G1697" s="275"/>
      <c r="H1697" s="276" t="s">
        <v>1</v>
      </c>
      <c r="I1697" s="278"/>
      <c r="J1697" s="275"/>
      <c r="K1697" s="275"/>
      <c r="L1697" s="279"/>
      <c r="M1697" s="280"/>
      <c r="N1697" s="281"/>
      <c r="O1697" s="281"/>
      <c r="P1697" s="281"/>
      <c r="Q1697" s="281"/>
      <c r="R1697" s="281"/>
      <c r="S1697" s="281"/>
      <c r="T1697" s="282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T1697" s="283" t="s">
        <v>201</v>
      </c>
      <c r="AU1697" s="283" t="s">
        <v>85</v>
      </c>
      <c r="AV1697" s="16" t="s">
        <v>83</v>
      </c>
      <c r="AW1697" s="16" t="s">
        <v>32</v>
      </c>
      <c r="AX1697" s="16" t="s">
        <v>75</v>
      </c>
      <c r="AY1697" s="283" t="s">
        <v>192</v>
      </c>
    </row>
    <row r="1698" s="16" customFormat="1">
      <c r="A1698" s="16"/>
      <c r="B1698" s="274"/>
      <c r="C1698" s="275"/>
      <c r="D1698" s="242" t="s">
        <v>201</v>
      </c>
      <c r="E1698" s="276" t="s">
        <v>1</v>
      </c>
      <c r="F1698" s="277" t="s">
        <v>1941</v>
      </c>
      <c r="G1698" s="275"/>
      <c r="H1698" s="276" t="s">
        <v>1</v>
      </c>
      <c r="I1698" s="278"/>
      <c r="J1698" s="275"/>
      <c r="K1698" s="275"/>
      <c r="L1698" s="279"/>
      <c r="M1698" s="280"/>
      <c r="N1698" s="281"/>
      <c r="O1698" s="281"/>
      <c r="P1698" s="281"/>
      <c r="Q1698" s="281"/>
      <c r="R1698" s="281"/>
      <c r="S1698" s="281"/>
      <c r="T1698" s="282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T1698" s="283" t="s">
        <v>201</v>
      </c>
      <c r="AU1698" s="283" t="s">
        <v>85</v>
      </c>
      <c r="AV1698" s="16" t="s">
        <v>83</v>
      </c>
      <c r="AW1698" s="16" t="s">
        <v>32</v>
      </c>
      <c r="AX1698" s="16" t="s">
        <v>75</v>
      </c>
      <c r="AY1698" s="283" t="s">
        <v>192</v>
      </c>
    </row>
    <row r="1699" s="13" customFormat="1">
      <c r="A1699" s="13"/>
      <c r="B1699" s="240"/>
      <c r="C1699" s="241"/>
      <c r="D1699" s="242" t="s">
        <v>201</v>
      </c>
      <c r="E1699" s="243" t="s">
        <v>1</v>
      </c>
      <c r="F1699" s="244" t="s">
        <v>1942</v>
      </c>
      <c r="G1699" s="241"/>
      <c r="H1699" s="245">
        <v>6.5</v>
      </c>
      <c r="I1699" s="246"/>
      <c r="J1699" s="241"/>
      <c r="K1699" s="241"/>
      <c r="L1699" s="247"/>
      <c r="M1699" s="248"/>
      <c r="N1699" s="249"/>
      <c r="O1699" s="249"/>
      <c r="P1699" s="249"/>
      <c r="Q1699" s="249"/>
      <c r="R1699" s="249"/>
      <c r="S1699" s="249"/>
      <c r="T1699" s="250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1" t="s">
        <v>201</v>
      </c>
      <c r="AU1699" s="251" t="s">
        <v>85</v>
      </c>
      <c r="AV1699" s="13" t="s">
        <v>85</v>
      </c>
      <c r="AW1699" s="13" t="s">
        <v>32</v>
      </c>
      <c r="AX1699" s="13" t="s">
        <v>75</v>
      </c>
      <c r="AY1699" s="251" t="s">
        <v>192</v>
      </c>
    </row>
    <row r="1700" s="13" customFormat="1">
      <c r="A1700" s="13"/>
      <c r="B1700" s="240"/>
      <c r="C1700" s="241"/>
      <c r="D1700" s="242" t="s">
        <v>201</v>
      </c>
      <c r="E1700" s="243" t="s">
        <v>1</v>
      </c>
      <c r="F1700" s="244" t="s">
        <v>1943</v>
      </c>
      <c r="G1700" s="241"/>
      <c r="H1700" s="245">
        <v>5.2000000000000002</v>
      </c>
      <c r="I1700" s="246"/>
      <c r="J1700" s="241"/>
      <c r="K1700" s="241"/>
      <c r="L1700" s="247"/>
      <c r="M1700" s="248"/>
      <c r="N1700" s="249"/>
      <c r="O1700" s="249"/>
      <c r="P1700" s="249"/>
      <c r="Q1700" s="249"/>
      <c r="R1700" s="249"/>
      <c r="S1700" s="249"/>
      <c r="T1700" s="250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1" t="s">
        <v>201</v>
      </c>
      <c r="AU1700" s="251" t="s">
        <v>85</v>
      </c>
      <c r="AV1700" s="13" t="s">
        <v>85</v>
      </c>
      <c r="AW1700" s="13" t="s">
        <v>32</v>
      </c>
      <c r="AX1700" s="13" t="s">
        <v>75</v>
      </c>
      <c r="AY1700" s="251" t="s">
        <v>192</v>
      </c>
    </row>
    <row r="1701" s="13" customFormat="1">
      <c r="A1701" s="13"/>
      <c r="B1701" s="240"/>
      <c r="C1701" s="241"/>
      <c r="D1701" s="242" t="s">
        <v>201</v>
      </c>
      <c r="E1701" s="243" t="s">
        <v>1</v>
      </c>
      <c r="F1701" s="244" t="s">
        <v>855</v>
      </c>
      <c r="G1701" s="241"/>
      <c r="H1701" s="245">
        <v>6.4000000000000004</v>
      </c>
      <c r="I1701" s="246"/>
      <c r="J1701" s="241"/>
      <c r="K1701" s="241"/>
      <c r="L1701" s="247"/>
      <c r="M1701" s="248"/>
      <c r="N1701" s="249"/>
      <c r="O1701" s="249"/>
      <c r="P1701" s="249"/>
      <c r="Q1701" s="249"/>
      <c r="R1701" s="249"/>
      <c r="S1701" s="249"/>
      <c r="T1701" s="250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1" t="s">
        <v>201</v>
      </c>
      <c r="AU1701" s="251" t="s">
        <v>85</v>
      </c>
      <c r="AV1701" s="13" t="s">
        <v>85</v>
      </c>
      <c r="AW1701" s="13" t="s">
        <v>32</v>
      </c>
      <c r="AX1701" s="13" t="s">
        <v>75</v>
      </c>
      <c r="AY1701" s="251" t="s">
        <v>192</v>
      </c>
    </row>
    <row r="1702" s="13" customFormat="1">
      <c r="A1702" s="13"/>
      <c r="B1702" s="240"/>
      <c r="C1702" s="241"/>
      <c r="D1702" s="242" t="s">
        <v>201</v>
      </c>
      <c r="E1702" s="243" t="s">
        <v>1</v>
      </c>
      <c r="F1702" s="244" t="s">
        <v>1944</v>
      </c>
      <c r="G1702" s="241"/>
      <c r="H1702" s="245">
        <v>6.2000000000000002</v>
      </c>
      <c r="I1702" s="246"/>
      <c r="J1702" s="241"/>
      <c r="K1702" s="241"/>
      <c r="L1702" s="247"/>
      <c r="M1702" s="248"/>
      <c r="N1702" s="249"/>
      <c r="O1702" s="249"/>
      <c r="P1702" s="249"/>
      <c r="Q1702" s="249"/>
      <c r="R1702" s="249"/>
      <c r="S1702" s="249"/>
      <c r="T1702" s="250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1" t="s">
        <v>201</v>
      </c>
      <c r="AU1702" s="251" t="s">
        <v>85</v>
      </c>
      <c r="AV1702" s="13" t="s">
        <v>85</v>
      </c>
      <c r="AW1702" s="13" t="s">
        <v>32</v>
      </c>
      <c r="AX1702" s="13" t="s">
        <v>75</v>
      </c>
      <c r="AY1702" s="251" t="s">
        <v>192</v>
      </c>
    </row>
    <row r="1703" s="13" customFormat="1">
      <c r="A1703" s="13"/>
      <c r="B1703" s="240"/>
      <c r="C1703" s="241"/>
      <c r="D1703" s="242" t="s">
        <v>201</v>
      </c>
      <c r="E1703" s="243" t="s">
        <v>1</v>
      </c>
      <c r="F1703" s="244" t="s">
        <v>1945</v>
      </c>
      <c r="G1703" s="241"/>
      <c r="H1703" s="245">
        <v>6.2000000000000002</v>
      </c>
      <c r="I1703" s="246"/>
      <c r="J1703" s="241"/>
      <c r="K1703" s="241"/>
      <c r="L1703" s="247"/>
      <c r="M1703" s="248"/>
      <c r="N1703" s="249"/>
      <c r="O1703" s="249"/>
      <c r="P1703" s="249"/>
      <c r="Q1703" s="249"/>
      <c r="R1703" s="249"/>
      <c r="S1703" s="249"/>
      <c r="T1703" s="250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1" t="s">
        <v>201</v>
      </c>
      <c r="AU1703" s="251" t="s">
        <v>85</v>
      </c>
      <c r="AV1703" s="13" t="s">
        <v>85</v>
      </c>
      <c r="AW1703" s="13" t="s">
        <v>32</v>
      </c>
      <c r="AX1703" s="13" t="s">
        <v>75</v>
      </c>
      <c r="AY1703" s="251" t="s">
        <v>192</v>
      </c>
    </row>
    <row r="1704" s="13" customFormat="1">
      <c r="A1704" s="13"/>
      <c r="B1704" s="240"/>
      <c r="C1704" s="241"/>
      <c r="D1704" s="242" t="s">
        <v>201</v>
      </c>
      <c r="E1704" s="243" t="s">
        <v>1</v>
      </c>
      <c r="F1704" s="244" t="s">
        <v>1946</v>
      </c>
      <c r="G1704" s="241"/>
      <c r="H1704" s="245">
        <v>6.2000000000000002</v>
      </c>
      <c r="I1704" s="246"/>
      <c r="J1704" s="241"/>
      <c r="K1704" s="241"/>
      <c r="L1704" s="247"/>
      <c r="M1704" s="248"/>
      <c r="N1704" s="249"/>
      <c r="O1704" s="249"/>
      <c r="P1704" s="249"/>
      <c r="Q1704" s="249"/>
      <c r="R1704" s="249"/>
      <c r="S1704" s="249"/>
      <c r="T1704" s="250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1" t="s">
        <v>201</v>
      </c>
      <c r="AU1704" s="251" t="s">
        <v>85</v>
      </c>
      <c r="AV1704" s="13" t="s">
        <v>85</v>
      </c>
      <c r="AW1704" s="13" t="s">
        <v>32</v>
      </c>
      <c r="AX1704" s="13" t="s">
        <v>75</v>
      </c>
      <c r="AY1704" s="251" t="s">
        <v>192</v>
      </c>
    </row>
    <row r="1705" s="13" customFormat="1">
      <c r="A1705" s="13"/>
      <c r="B1705" s="240"/>
      <c r="C1705" s="241"/>
      <c r="D1705" s="242" t="s">
        <v>201</v>
      </c>
      <c r="E1705" s="243" t="s">
        <v>1</v>
      </c>
      <c r="F1705" s="244" t="s">
        <v>1947</v>
      </c>
      <c r="G1705" s="241"/>
      <c r="H1705" s="245">
        <v>5.5</v>
      </c>
      <c r="I1705" s="246"/>
      <c r="J1705" s="241"/>
      <c r="K1705" s="241"/>
      <c r="L1705" s="247"/>
      <c r="M1705" s="248"/>
      <c r="N1705" s="249"/>
      <c r="O1705" s="249"/>
      <c r="P1705" s="249"/>
      <c r="Q1705" s="249"/>
      <c r="R1705" s="249"/>
      <c r="S1705" s="249"/>
      <c r="T1705" s="250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1" t="s">
        <v>201</v>
      </c>
      <c r="AU1705" s="251" t="s">
        <v>85</v>
      </c>
      <c r="AV1705" s="13" t="s">
        <v>85</v>
      </c>
      <c r="AW1705" s="13" t="s">
        <v>32</v>
      </c>
      <c r="AX1705" s="13" t="s">
        <v>75</v>
      </c>
      <c r="AY1705" s="251" t="s">
        <v>192</v>
      </c>
    </row>
    <row r="1706" s="15" customFormat="1">
      <c r="A1706" s="15"/>
      <c r="B1706" s="263"/>
      <c r="C1706" s="264"/>
      <c r="D1706" s="242" t="s">
        <v>201</v>
      </c>
      <c r="E1706" s="265" t="s">
        <v>1</v>
      </c>
      <c r="F1706" s="266" t="s">
        <v>211</v>
      </c>
      <c r="G1706" s="264"/>
      <c r="H1706" s="267">
        <v>42.200000000000003</v>
      </c>
      <c r="I1706" s="268"/>
      <c r="J1706" s="264"/>
      <c r="K1706" s="264"/>
      <c r="L1706" s="269"/>
      <c r="M1706" s="270"/>
      <c r="N1706" s="271"/>
      <c r="O1706" s="271"/>
      <c r="P1706" s="271"/>
      <c r="Q1706" s="271"/>
      <c r="R1706" s="271"/>
      <c r="S1706" s="271"/>
      <c r="T1706" s="272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73" t="s">
        <v>201</v>
      </c>
      <c r="AU1706" s="273" t="s">
        <v>85</v>
      </c>
      <c r="AV1706" s="15" t="s">
        <v>212</v>
      </c>
      <c r="AW1706" s="15" t="s">
        <v>32</v>
      </c>
      <c r="AX1706" s="15" t="s">
        <v>75</v>
      </c>
      <c r="AY1706" s="273" t="s">
        <v>192</v>
      </c>
    </row>
    <row r="1707" s="14" customFormat="1">
      <c r="A1707" s="14"/>
      <c r="B1707" s="252"/>
      <c r="C1707" s="253"/>
      <c r="D1707" s="242" t="s">
        <v>201</v>
      </c>
      <c r="E1707" s="254" t="s">
        <v>1</v>
      </c>
      <c r="F1707" s="255" t="s">
        <v>204</v>
      </c>
      <c r="G1707" s="253"/>
      <c r="H1707" s="256">
        <v>84</v>
      </c>
      <c r="I1707" s="257"/>
      <c r="J1707" s="253"/>
      <c r="K1707" s="253"/>
      <c r="L1707" s="258"/>
      <c r="M1707" s="259"/>
      <c r="N1707" s="260"/>
      <c r="O1707" s="260"/>
      <c r="P1707" s="260"/>
      <c r="Q1707" s="260"/>
      <c r="R1707" s="260"/>
      <c r="S1707" s="260"/>
      <c r="T1707" s="261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2" t="s">
        <v>201</v>
      </c>
      <c r="AU1707" s="262" t="s">
        <v>85</v>
      </c>
      <c r="AV1707" s="14" t="s">
        <v>199</v>
      </c>
      <c r="AW1707" s="14" t="s">
        <v>32</v>
      </c>
      <c r="AX1707" s="14" t="s">
        <v>83</v>
      </c>
      <c r="AY1707" s="262" t="s">
        <v>192</v>
      </c>
    </row>
    <row r="1708" s="2" customFormat="1" ht="24.15" customHeight="1">
      <c r="A1708" s="39"/>
      <c r="B1708" s="40"/>
      <c r="C1708" s="227" t="s">
        <v>1948</v>
      </c>
      <c r="D1708" s="227" t="s">
        <v>194</v>
      </c>
      <c r="E1708" s="228" t="s">
        <v>1949</v>
      </c>
      <c r="F1708" s="229" t="s">
        <v>1950</v>
      </c>
      <c r="G1708" s="230" t="s">
        <v>282</v>
      </c>
      <c r="H1708" s="231">
        <v>84</v>
      </c>
      <c r="I1708" s="232"/>
      <c r="J1708" s="233">
        <f>ROUND(I1708*H1708,2)</f>
        <v>0</v>
      </c>
      <c r="K1708" s="229" t="s">
        <v>198</v>
      </c>
      <c r="L1708" s="45"/>
      <c r="M1708" s="234" t="s">
        <v>1</v>
      </c>
      <c r="N1708" s="235" t="s">
        <v>40</v>
      </c>
      <c r="O1708" s="92"/>
      <c r="P1708" s="236">
        <f>O1708*H1708</f>
        <v>0</v>
      </c>
      <c r="Q1708" s="236">
        <v>6.0000000000000002E-05</v>
      </c>
      <c r="R1708" s="236">
        <f>Q1708*H1708</f>
        <v>0.0050400000000000002</v>
      </c>
      <c r="S1708" s="236">
        <v>0</v>
      </c>
      <c r="T1708" s="237">
        <f>S1708*H1708</f>
        <v>0</v>
      </c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R1708" s="238" t="s">
        <v>297</v>
      </c>
      <c r="AT1708" s="238" t="s">
        <v>194</v>
      </c>
      <c r="AU1708" s="238" t="s">
        <v>85</v>
      </c>
      <c r="AY1708" s="18" t="s">
        <v>192</v>
      </c>
      <c r="BE1708" s="239">
        <f>IF(N1708="základní",J1708,0)</f>
        <v>0</v>
      </c>
      <c r="BF1708" s="239">
        <f>IF(N1708="snížená",J1708,0)</f>
        <v>0</v>
      </c>
      <c r="BG1708" s="239">
        <f>IF(N1708="zákl. přenesená",J1708,0)</f>
        <v>0</v>
      </c>
      <c r="BH1708" s="239">
        <f>IF(N1708="sníž. přenesená",J1708,0)</f>
        <v>0</v>
      </c>
      <c r="BI1708" s="239">
        <f>IF(N1708="nulová",J1708,0)</f>
        <v>0</v>
      </c>
      <c r="BJ1708" s="18" t="s">
        <v>83</v>
      </c>
      <c r="BK1708" s="239">
        <f>ROUND(I1708*H1708,2)</f>
        <v>0</v>
      </c>
      <c r="BL1708" s="18" t="s">
        <v>297</v>
      </c>
      <c r="BM1708" s="238" t="s">
        <v>1951</v>
      </c>
    </row>
    <row r="1709" s="16" customFormat="1">
      <c r="A1709" s="16"/>
      <c r="B1709" s="274"/>
      <c r="C1709" s="275"/>
      <c r="D1709" s="242" t="s">
        <v>201</v>
      </c>
      <c r="E1709" s="276" t="s">
        <v>1</v>
      </c>
      <c r="F1709" s="277" t="s">
        <v>1493</v>
      </c>
      <c r="G1709" s="275"/>
      <c r="H1709" s="276" t="s">
        <v>1</v>
      </c>
      <c r="I1709" s="278"/>
      <c r="J1709" s="275"/>
      <c r="K1709" s="275"/>
      <c r="L1709" s="279"/>
      <c r="M1709" s="280"/>
      <c r="N1709" s="281"/>
      <c r="O1709" s="281"/>
      <c r="P1709" s="281"/>
      <c r="Q1709" s="281"/>
      <c r="R1709" s="281"/>
      <c r="S1709" s="281"/>
      <c r="T1709" s="282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T1709" s="283" t="s">
        <v>201</v>
      </c>
      <c r="AU1709" s="283" t="s">
        <v>85</v>
      </c>
      <c r="AV1709" s="16" t="s">
        <v>83</v>
      </c>
      <c r="AW1709" s="16" t="s">
        <v>32</v>
      </c>
      <c r="AX1709" s="16" t="s">
        <v>75</v>
      </c>
      <c r="AY1709" s="283" t="s">
        <v>192</v>
      </c>
    </row>
    <row r="1710" s="13" customFormat="1">
      <c r="A1710" s="13"/>
      <c r="B1710" s="240"/>
      <c r="C1710" s="241"/>
      <c r="D1710" s="242" t="s">
        <v>201</v>
      </c>
      <c r="E1710" s="243" t="s">
        <v>1</v>
      </c>
      <c r="F1710" s="244" t="s">
        <v>1935</v>
      </c>
      <c r="G1710" s="241"/>
      <c r="H1710" s="245">
        <v>7.4000000000000004</v>
      </c>
      <c r="I1710" s="246"/>
      <c r="J1710" s="241"/>
      <c r="K1710" s="241"/>
      <c r="L1710" s="247"/>
      <c r="M1710" s="248"/>
      <c r="N1710" s="249"/>
      <c r="O1710" s="249"/>
      <c r="P1710" s="249"/>
      <c r="Q1710" s="249"/>
      <c r="R1710" s="249"/>
      <c r="S1710" s="249"/>
      <c r="T1710" s="250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1" t="s">
        <v>201</v>
      </c>
      <c r="AU1710" s="251" t="s">
        <v>85</v>
      </c>
      <c r="AV1710" s="13" t="s">
        <v>85</v>
      </c>
      <c r="AW1710" s="13" t="s">
        <v>32</v>
      </c>
      <c r="AX1710" s="13" t="s">
        <v>75</v>
      </c>
      <c r="AY1710" s="251" t="s">
        <v>192</v>
      </c>
    </row>
    <row r="1711" s="13" customFormat="1">
      <c r="A1711" s="13"/>
      <c r="B1711" s="240"/>
      <c r="C1711" s="241"/>
      <c r="D1711" s="242" t="s">
        <v>201</v>
      </c>
      <c r="E1711" s="243" t="s">
        <v>1</v>
      </c>
      <c r="F1711" s="244" t="s">
        <v>1936</v>
      </c>
      <c r="G1711" s="241"/>
      <c r="H1711" s="245">
        <v>6.4000000000000004</v>
      </c>
      <c r="I1711" s="246"/>
      <c r="J1711" s="241"/>
      <c r="K1711" s="241"/>
      <c r="L1711" s="247"/>
      <c r="M1711" s="248"/>
      <c r="N1711" s="249"/>
      <c r="O1711" s="249"/>
      <c r="P1711" s="249"/>
      <c r="Q1711" s="249"/>
      <c r="R1711" s="249"/>
      <c r="S1711" s="249"/>
      <c r="T1711" s="250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1" t="s">
        <v>201</v>
      </c>
      <c r="AU1711" s="251" t="s">
        <v>85</v>
      </c>
      <c r="AV1711" s="13" t="s">
        <v>85</v>
      </c>
      <c r="AW1711" s="13" t="s">
        <v>32</v>
      </c>
      <c r="AX1711" s="13" t="s">
        <v>75</v>
      </c>
      <c r="AY1711" s="251" t="s">
        <v>192</v>
      </c>
    </row>
    <row r="1712" s="13" customFormat="1">
      <c r="A1712" s="13"/>
      <c r="B1712" s="240"/>
      <c r="C1712" s="241"/>
      <c r="D1712" s="242" t="s">
        <v>201</v>
      </c>
      <c r="E1712" s="243" t="s">
        <v>1</v>
      </c>
      <c r="F1712" s="244" t="s">
        <v>1937</v>
      </c>
      <c r="G1712" s="241"/>
      <c r="H1712" s="245">
        <v>7.5999999999999996</v>
      </c>
      <c r="I1712" s="246"/>
      <c r="J1712" s="241"/>
      <c r="K1712" s="241"/>
      <c r="L1712" s="247"/>
      <c r="M1712" s="248"/>
      <c r="N1712" s="249"/>
      <c r="O1712" s="249"/>
      <c r="P1712" s="249"/>
      <c r="Q1712" s="249"/>
      <c r="R1712" s="249"/>
      <c r="S1712" s="249"/>
      <c r="T1712" s="25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1" t="s">
        <v>201</v>
      </c>
      <c r="AU1712" s="251" t="s">
        <v>85</v>
      </c>
      <c r="AV1712" s="13" t="s">
        <v>85</v>
      </c>
      <c r="AW1712" s="13" t="s">
        <v>32</v>
      </c>
      <c r="AX1712" s="13" t="s">
        <v>75</v>
      </c>
      <c r="AY1712" s="251" t="s">
        <v>192</v>
      </c>
    </row>
    <row r="1713" s="13" customFormat="1">
      <c r="A1713" s="13"/>
      <c r="B1713" s="240"/>
      <c r="C1713" s="241"/>
      <c r="D1713" s="242" t="s">
        <v>201</v>
      </c>
      <c r="E1713" s="243" t="s">
        <v>1</v>
      </c>
      <c r="F1713" s="244" t="s">
        <v>1938</v>
      </c>
      <c r="G1713" s="241"/>
      <c r="H1713" s="245">
        <v>7.2000000000000002</v>
      </c>
      <c r="I1713" s="246"/>
      <c r="J1713" s="241"/>
      <c r="K1713" s="241"/>
      <c r="L1713" s="247"/>
      <c r="M1713" s="248"/>
      <c r="N1713" s="249"/>
      <c r="O1713" s="249"/>
      <c r="P1713" s="249"/>
      <c r="Q1713" s="249"/>
      <c r="R1713" s="249"/>
      <c r="S1713" s="249"/>
      <c r="T1713" s="250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1" t="s">
        <v>201</v>
      </c>
      <c r="AU1713" s="251" t="s">
        <v>85</v>
      </c>
      <c r="AV1713" s="13" t="s">
        <v>85</v>
      </c>
      <c r="AW1713" s="13" t="s">
        <v>32</v>
      </c>
      <c r="AX1713" s="13" t="s">
        <v>75</v>
      </c>
      <c r="AY1713" s="251" t="s">
        <v>192</v>
      </c>
    </row>
    <row r="1714" s="13" customFormat="1">
      <c r="A1714" s="13"/>
      <c r="B1714" s="240"/>
      <c r="C1714" s="241"/>
      <c r="D1714" s="242" t="s">
        <v>201</v>
      </c>
      <c r="E1714" s="243" t="s">
        <v>1</v>
      </c>
      <c r="F1714" s="244" t="s">
        <v>1939</v>
      </c>
      <c r="G1714" s="241"/>
      <c r="H1714" s="245">
        <v>6</v>
      </c>
      <c r="I1714" s="246"/>
      <c r="J1714" s="241"/>
      <c r="K1714" s="241"/>
      <c r="L1714" s="247"/>
      <c r="M1714" s="248"/>
      <c r="N1714" s="249"/>
      <c r="O1714" s="249"/>
      <c r="P1714" s="249"/>
      <c r="Q1714" s="249"/>
      <c r="R1714" s="249"/>
      <c r="S1714" s="249"/>
      <c r="T1714" s="250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1" t="s">
        <v>201</v>
      </c>
      <c r="AU1714" s="251" t="s">
        <v>85</v>
      </c>
      <c r="AV1714" s="13" t="s">
        <v>85</v>
      </c>
      <c r="AW1714" s="13" t="s">
        <v>32</v>
      </c>
      <c r="AX1714" s="13" t="s">
        <v>75</v>
      </c>
      <c r="AY1714" s="251" t="s">
        <v>192</v>
      </c>
    </row>
    <row r="1715" s="13" customFormat="1">
      <c r="A1715" s="13"/>
      <c r="B1715" s="240"/>
      <c r="C1715" s="241"/>
      <c r="D1715" s="242" t="s">
        <v>201</v>
      </c>
      <c r="E1715" s="243" t="s">
        <v>1</v>
      </c>
      <c r="F1715" s="244" t="s">
        <v>1940</v>
      </c>
      <c r="G1715" s="241"/>
      <c r="H1715" s="245">
        <v>7.2000000000000002</v>
      </c>
      <c r="I1715" s="246"/>
      <c r="J1715" s="241"/>
      <c r="K1715" s="241"/>
      <c r="L1715" s="247"/>
      <c r="M1715" s="248"/>
      <c r="N1715" s="249"/>
      <c r="O1715" s="249"/>
      <c r="P1715" s="249"/>
      <c r="Q1715" s="249"/>
      <c r="R1715" s="249"/>
      <c r="S1715" s="249"/>
      <c r="T1715" s="250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1" t="s">
        <v>201</v>
      </c>
      <c r="AU1715" s="251" t="s">
        <v>85</v>
      </c>
      <c r="AV1715" s="13" t="s">
        <v>85</v>
      </c>
      <c r="AW1715" s="13" t="s">
        <v>32</v>
      </c>
      <c r="AX1715" s="13" t="s">
        <v>75</v>
      </c>
      <c r="AY1715" s="251" t="s">
        <v>192</v>
      </c>
    </row>
    <row r="1716" s="15" customFormat="1">
      <c r="A1716" s="15"/>
      <c r="B1716" s="263"/>
      <c r="C1716" s="264"/>
      <c r="D1716" s="242" t="s">
        <v>201</v>
      </c>
      <c r="E1716" s="265" t="s">
        <v>1</v>
      </c>
      <c r="F1716" s="266" t="s">
        <v>211</v>
      </c>
      <c r="G1716" s="264"/>
      <c r="H1716" s="267">
        <v>41.799999999999997</v>
      </c>
      <c r="I1716" s="268"/>
      <c r="J1716" s="264"/>
      <c r="K1716" s="264"/>
      <c r="L1716" s="269"/>
      <c r="M1716" s="270"/>
      <c r="N1716" s="271"/>
      <c r="O1716" s="271"/>
      <c r="P1716" s="271"/>
      <c r="Q1716" s="271"/>
      <c r="R1716" s="271"/>
      <c r="S1716" s="271"/>
      <c r="T1716" s="272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73" t="s">
        <v>201</v>
      </c>
      <c r="AU1716" s="273" t="s">
        <v>85</v>
      </c>
      <c r="AV1716" s="15" t="s">
        <v>212</v>
      </c>
      <c r="AW1716" s="15" t="s">
        <v>32</v>
      </c>
      <c r="AX1716" s="15" t="s">
        <v>75</v>
      </c>
      <c r="AY1716" s="273" t="s">
        <v>192</v>
      </c>
    </row>
    <row r="1717" s="16" customFormat="1">
      <c r="A1717" s="16"/>
      <c r="B1717" s="274"/>
      <c r="C1717" s="275"/>
      <c r="D1717" s="242" t="s">
        <v>201</v>
      </c>
      <c r="E1717" s="276" t="s">
        <v>1</v>
      </c>
      <c r="F1717" s="277" t="s">
        <v>457</v>
      </c>
      <c r="G1717" s="275"/>
      <c r="H1717" s="276" t="s">
        <v>1</v>
      </c>
      <c r="I1717" s="278"/>
      <c r="J1717" s="275"/>
      <c r="K1717" s="275"/>
      <c r="L1717" s="279"/>
      <c r="M1717" s="280"/>
      <c r="N1717" s="281"/>
      <c r="O1717" s="281"/>
      <c r="P1717" s="281"/>
      <c r="Q1717" s="281"/>
      <c r="R1717" s="281"/>
      <c r="S1717" s="281"/>
      <c r="T1717" s="282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T1717" s="283" t="s">
        <v>201</v>
      </c>
      <c r="AU1717" s="283" t="s">
        <v>85</v>
      </c>
      <c r="AV1717" s="16" t="s">
        <v>83</v>
      </c>
      <c r="AW1717" s="16" t="s">
        <v>32</v>
      </c>
      <c r="AX1717" s="16" t="s">
        <v>75</v>
      </c>
      <c r="AY1717" s="283" t="s">
        <v>192</v>
      </c>
    </row>
    <row r="1718" s="16" customFormat="1">
      <c r="A1718" s="16"/>
      <c r="B1718" s="274"/>
      <c r="C1718" s="275"/>
      <c r="D1718" s="242" t="s">
        <v>201</v>
      </c>
      <c r="E1718" s="276" t="s">
        <v>1</v>
      </c>
      <c r="F1718" s="277" t="s">
        <v>1941</v>
      </c>
      <c r="G1718" s="275"/>
      <c r="H1718" s="276" t="s">
        <v>1</v>
      </c>
      <c r="I1718" s="278"/>
      <c r="J1718" s="275"/>
      <c r="K1718" s="275"/>
      <c r="L1718" s="279"/>
      <c r="M1718" s="280"/>
      <c r="N1718" s="281"/>
      <c r="O1718" s="281"/>
      <c r="P1718" s="281"/>
      <c r="Q1718" s="281"/>
      <c r="R1718" s="281"/>
      <c r="S1718" s="281"/>
      <c r="T1718" s="282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T1718" s="283" t="s">
        <v>201</v>
      </c>
      <c r="AU1718" s="283" t="s">
        <v>85</v>
      </c>
      <c r="AV1718" s="16" t="s">
        <v>83</v>
      </c>
      <c r="AW1718" s="16" t="s">
        <v>32</v>
      </c>
      <c r="AX1718" s="16" t="s">
        <v>75</v>
      </c>
      <c r="AY1718" s="283" t="s">
        <v>192</v>
      </c>
    </row>
    <row r="1719" s="13" customFormat="1">
      <c r="A1719" s="13"/>
      <c r="B1719" s="240"/>
      <c r="C1719" s="241"/>
      <c r="D1719" s="242" t="s">
        <v>201</v>
      </c>
      <c r="E1719" s="243" t="s">
        <v>1</v>
      </c>
      <c r="F1719" s="244" t="s">
        <v>1942</v>
      </c>
      <c r="G1719" s="241"/>
      <c r="H1719" s="245">
        <v>6.5</v>
      </c>
      <c r="I1719" s="246"/>
      <c r="J1719" s="241"/>
      <c r="K1719" s="241"/>
      <c r="L1719" s="247"/>
      <c r="M1719" s="248"/>
      <c r="N1719" s="249"/>
      <c r="O1719" s="249"/>
      <c r="P1719" s="249"/>
      <c r="Q1719" s="249"/>
      <c r="R1719" s="249"/>
      <c r="S1719" s="249"/>
      <c r="T1719" s="250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1" t="s">
        <v>201</v>
      </c>
      <c r="AU1719" s="251" t="s">
        <v>85</v>
      </c>
      <c r="AV1719" s="13" t="s">
        <v>85</v>
      </c>
      <c r="AW1719" s="13" t="s">
        <v>32</v>
      </c>
      <c r="AX1719" s="13" t="s">
        <v>75</v>
      </c>
      <c r="AY1719" s="251" t="s">
        <v>192</v>
      </c>
    </row>
    <row r="1720" s="13" customFormat="1">
      <c r="A1720" s="13"/>
      <c r="B1720" s="240"/>
      <c r="C1720" s="241"/>
      <c r="D1720" s="242" t="s">
        <v>201</v>
      </c>
      <c r="E1720" s="243" t="s">
        <v>1</v>
      </c>
      <c r="F1720" s="244" t="s">
        <v>1943</v>
      </c>
      <c r="G1720" s="241"/>
      <c r="H1720" s="245">
        <v>5.2000000000000002</v>
      </c>
      <c r="I1720" s="246"/>
      <c r="J1720" s="241"/>
      <c r="K1720" s="241"/>
      <c r="L1720" s="247"/>
      <c r="M1720" s="248"/>
      <c r="N1720" s="249"/>
      <c r="O1720" s="249"/>
      <c r="P1720" s="249"/>
      <c r="Q1720" s="249"/>
      <c r="R1720" s="249"/>
      <c r="S1720" s="249"/>
      <c r="T1720" s="250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1" t="s">
        <v>201</v>
      </c>
      <c r="AU1720" s="251" t="s">
        <v>85</v>
      </c>
      <c r="AV1720" s="13" t="s">
        <v>85</v>
      </c>
      <c r="AW1720" s="13" t="s">
        <v>32</v>
      </c>
      <c r="AX1720" s="13" t="s">
        <v>75</v>
      </c>
      <c r="AY1720" s="251" t="s">
        <v>192</v>
      </c>
    </row>
    <row r="1721" s="13" customFormat="1">
      <c r="A1721" s="13"/>
      <c r="B1721" s="240"/>
      <c r="C1721" s="241"/>
      <c r="D1721" s="242" t="s">
        <v>201</v>
      </c>
      <c r="E1721" s="243" t="s">
        <v>1</v>
      </c>
      <c r="F1721" s="244" t="s">
        <v>855</v>
      </c>
      <c r="G1721" s="241"/>
      <c r="H1721" s="245">
        <v>6.4000000000000004</v>
      </c>
      <c r="I1721" s="246"/>
      <c r="J1721" s="241"/>
      <c r="K1721" s="241"/>
      <c r="L1721" s="247"/>
      <c r="M1721" s="248"/>
      <c r="N1721" s="249"/>
      <c r="O1721" s="249"/>
      <c r="P1721" s="249"/>
      <c r="Q1721" s="249"/>
      <c r="R1721" s="249"/>
      <c r="S1721" s="249"/>
      <c r="T1721" s="250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1" t="s">
        <v>201</v>
      </c>
      <c r="AU1721" s="251" t="s">
        <v>85</v>
      </c>
      <c r="AV1721" s="13" t="s">
        <v>85</v>
      </c>
      <c r="AW1721" s="13" t="s">
        <v>32</v>
      </c>
      <c r="AX1721" s="13" t="s">
        <v>75</v>
      </c>
      <c r="AY1721" s="251" t="s">
        <v>192</v>
      </c>
    </row>
    <row r="1722" s="13" customFormat="1">
      <c r="A1722" s="13"/>
      <c r="B1722" s="240"/>
      <c r="C1722" s="241"/>
      <c r="D1722" s="242" t="s">
        <v>201</v>
      </c>
      <c r="E1722" s="243" t="s">
        <v>1</v>
      </c>
      <c r="F1722" s="244" t="s">
        <v>1944</v>
      </c>
      <c r="G1722" s="241"/>
      <c r="H1722" s="245">
        <v>6.2000000000000002</v>
      </c>
      <c r="I1722" s="246"/>
      <c r="J1722" s="241"/>
      <c r="K1722" s="241"/>
      <c r="L1722" s="247"/>
      <c r="M1722" s="248"/>
      <c r="N1722" s="249"/>
      <c r="O1722" s="249"/>
      <c r="P1722" s="249"/>
      <c r="Q1722" s="249"/>
      <c r="R1722" s="249"/>
      <c r="S1722" s="249"/>
      <c r="T1722" s="250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1" t="s">
        <v>201</v>
      </c>
      <c r="AU1722" s="251" t="s">
        <v>85</v>
      </c>
      <c r="AV1722" s="13" t="s">
        <v>85</v>
      </c>
      <c r="AW1722" s="13" t="s">
        <v>32</v>
      </c>
      <c r="AX1722" s="13" t="s">
        <v>75</v>
      </c>
      <c r="AY1722" s="251" t="s">
        <v>192</v>
      </c>
    </row>
    <row r="1723" s="13" customFormat="1">
      <c r="A1723" s="13"/>
      <c r="B1723" s="240"/>
      <c r="C1723" s="241"/>
      <c r="D1723" s="242" t="s">
        <v>201</v>
      </c>
      <c r="E1723" s="243" t="s">
        <v>1</v>
      </c>
      <c r="F1723" s="244" t="s">
        <v>1945</v>
      </c>
      <c r="G1723" s="241"/>
      <c r="H1723" s="245">
        <v>6.2000000000000002</v>
      </c>
      <c r="I1723" s="246"/>
      <c r="J1723" s="241"/>
      <c r="K1723" s="241"/>
      <c r="L1723" s="247"/>
      <c r="M1723" s="248"/>
      <c r="N1723" s="249"/>
      <c r="O1723" s="249"/>
      <c r="P1723" s="249"/>
      <c r="Q1723" s="249"/>
      <c r="R1723" s="249"/>
      <c r="S1723" s="249"/>
      <c r="T1723" s="250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1" t="s">
        <v>201</v>
      </c>
      <c r="AU1723" s="251" t="s">
        <v>85</v>
      </c>
      <c r="AV1723" s="13" t="s">
        <v>85</v>
      </c>
      <c r="AW1723" s="13" t="s">
        <v>32</v>
      </c>
      <c r="AX1723" s="13" t="s">
        <v>75</v>
      </c>
      <c r="AY1723" s="251" t="s">
        <v>192</v>
      </c>
    </row>
    <row r="1724" s="13" customFormat="1">
      <c r="A1724" s="13"/>
      <c r="B1724" s="240"/>
      <c r="C1724" s="241"/>
      <c r="D1724" s="242" t="s">
        <v>201</v>
      </c>
      <c r="E1724" s="243" t="s">
        <v>1</v>
      </c>
      <c r="F1724" s="244" t="s">
        <v>1946</v>
      </c>
      <c r="G1724" s="241"/>
      <c r="H1724" s="245">
        <v>6.2000000000000002</v>
      </c>
      <c r="I1724" s="246"/>
      <c r="J1724" s="241"/>
      <c r="K1724" s="241"/>
      <c r="L1724" s="247"/>
      <c r="M1724" s="248"/>
      <c r="N1724" s="249"/>
      <c r="O1724" s="249"/>
      <c r="P1724" s="249"/>
      <c r="Q1724" s="249"/>
      <c r="R1724" s="249"/>
      <c r="S1724" s="249"/>
      <c r="T1724" s="250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1" t="s">
        <v>201</v>
      </c>
      <c r="AU1724" s="251" t="s">
        <v>85</v>
      </c>
      <c r="AV1724" s="13" t="s">
        <v>85</v>
      </c>
      <c r="AW1724" s="13" t="s">
        <v>32</v>
      </c>
      <c r="AX1724" s="13" t="s">
        <v>75</v>
      </c>
      <c r="AY1724" s="251" t="s">
        <v>192</v>
      </c>
    </row>
    <row r="1725" s="13" customFormat="1">
      <c r="A1725" s="13"/>
      <c r="B1725" s="240"/>
      <c r="C1725" s="241"/>
      <c r="D1725" s="242" t="s">
        <v>201</v>
      </c>
      <c r="E1725" s="243" t="s">
        <v>1</v>
      </c>
      <c r="F1725" s="244" t="s">
        <v>1947</v>
      </c>
      <c r="G1725" s="241"/>
      <c r="H1725" s="245">
        <v>5.5</v>
      </c>
      <c r="I1725" s="246"/>
      <c r="J1725" s="241"/>
      <c r="K1725" s="241"/>
      <c r="L1725" s="247"/>
      <c r="M1725" s="248"/>
      <c r="N1725" s="249"/>
      <c r="O1725" s="249"/>
      <c r="P1725" s="249"/>
      <c r="Q1725" s="249"/>
      <c r="R1725" s="249"/>
      <c r="S1725" s="249"/>
      <c r="T1725" s="250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1" t="s">
        <v>201</v>
      </c>
      <c r="AU1725" s="251" t="s">
        <v>85</v>
      </c>
      <c r="AV1725" s="13" t="s">
        <v>85</v>
      </c>
      <c r="AW1725" s="13" t="s">
        <v>32</v>
      </c>
      <c r="AX1725" s="13" t="s">
        <v>75</v>
      </c>
      <c r="AY1725" s="251" t="s">
        <v>192</v>
      </c>
    </row>
    <row r="1726" s="15" customFormat="1">
      <c r="A1726" s="15"/>
      <c r="B1726" s="263"/>
      <c r="C1726" s="264"/>
      <c r="D1726" s="242" t="s">
        <v>201</v>
      </c>
      <c r="E1726" s="265" t="s">
        <v>1</v>
      </c>
      <c r="F1726" s="266" t="s">
        <v>211</v>
      </c>
      <c r="G1726" s="264"/>
      <c r="H1726" s="267">
        <v>42.200000000000003</v>
      </c>
      <c r="I1726" s="268"/>
      <c r="J1726" s="264"/>
      <c r="K1726" s="264"/>
      <c r="L1726" s="269"/>
      <c r="M1726" s="270"/>
      <c r="N1726" s="271"/>
      <c r="O1726" s="271"/>
      <c r="P1726" s="271"/>
      <c r="Q1726" s="271"/>
      <c r="R1726" s="271"/>
      <c r="S1726" s="271"/>
      <c r="T1726" s="272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73" t="s">
        <v>201</v>
      </c>
      <c r="AU1726" s="273" t="s">
        <v>85</v>
      </c>
      <c r="AV1726" s="15" t="s">
        <v>212</v>
      </c>
      <c r="AW1726" s="15" t="s">
        <v>32</v>
      </c>
      <c r="AX1726" s="15" t="s">
        <v>75</v>
      </c>
      <c r="AY1726" s="273" t="s">
        <v>192</v>
      </c>
    </row>
    <row r="1727" s="14" customFormat="1">
      <c r="A1727" s="14"/>
      <c r="B1727" s="252"/>
      <c r="C1727" s="253"/>
      <c r="D1727" s="242" t="s">
        <v>201</v>
      </c>
      <c r="E1727" s="254" t="s">
        <v>1</v>
      </c>
      <c r="F1727" s="255" t="s">
        <v>204</v>
      </c>
      <c r="G1727" s="253"/>
      <c r="H1727" s="256">
        <v>84</v>
      </c>
      <c r="I1727" s="257"/>
      <c r="J1727" s="253"/>
      <c r="K1727" s="253"/>
      <c r="L1727" s="258"/>
      <c r="M1727" s="259"/>
      <c r="N1727" s="260"/>
      <c r="O1727" s="260"/>
      <c r="P1727" s="260"/>
      <c r="Q1727" s="260"/>
      <c r="R1727" s="260"/>
      <c r="S1727" s="260"/>
      <c r="T1727" s="261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2" t="s">
        <v>201</v>
      </c>
      <c r="AU1727" s="262" t="s">
        <v>85</v>
      </c>
      <c r="AV1727" s="14" t="s">
        <v>199</v>
      </c>
      <c r="AW1727" s="14" t="s">
        <v>32</v>
      </c>
      <c r="AX1727" s="14" t="s">
        <v>83</v>
      </c>
      <c r="AY1727" s="262" t="s">
        <v>192</v>
      </c>
    </row>
    <row r="1728" s="2" customFormat="1" ht="21.75" customHeight="1">
      <c r="A1728" s="39"/>
      <c r="B1728" s="40"/>
      <c r="C1728" s="227" t="s">
        <v>1952</v>
      </c>
      <c r="D1728" s="227" t="s">
        <v>194</v>
      </c>
      <c r="E1728" s="228" t="s">
        <v>1953</v>
      </c>
      <c r="F1728" s="229" t="s">
        <v>1954</v>
      </c>
      <c r="G1728" s="230" t="s">
        <v>300</v>
      </c>
      <c r="H1728" s="231">
        <v>3</v>
      </c>
      <c r="I1728" s="232"/>
      <c r="J1728" s="233">
        <f>ROUND(I1728*H1728,2)</f>
        <v>0</v>
      </c>
      <c r="K1728" s="229" t="s">
        <v>198</v>
      </c>
      <c r="L1728" s="45"/>
      <c r="M1728" s="234" t="s">
        <v>1</v>
      </c>
      <c r="N1728" s="235" t="s">
        <v>40</v>
      </c>
      <c r="O1728" s="92"/>
      <c r="P1728" s="236">
        <f>O1728*H1728</f>
        <v>0</v>
      </c>
      <c r="Q1728" s="236">
        <v>0</v>
      </c>
      <c r="R1728" s="236">
        <f>Q1728*H1728</f>
        <v>0</v>
      </c>
      <c r="S1728" s="236">
        <v>0</v>
      </c>
      <c r="T1728" s="237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38" t="s">
        <v>297</v>
      </c>
      <c r="AT1728" s="238" t="s">
        <v>194</v>
      </c>
      <c r="AU1728" s="238" t="s">
        <v>85</v>
      </c>
      <c r="AY1728" s="18" t="s">
        <v>192</v>
      </c>
      <c r="BE1728" s="239">
        <f>IF(N1728="základní",J1728,0)</f>
        <v>0</v>
      </c>
      <c r="BF1728" s="239">
        <f>IF(N1728="snížená",J1728,0)</f>
        <v>0</v>
      </c>
      <c r="BG1728" s="239">
        <f>IF(N1728="zákl. přenesená",J1728,0)</f>
        <v>0</v>
      </c>
      <c r="BH1728" s="239">
        <f>IF(N1728="sníž. přenesená",J1728,0)</f>
        <v>0</v>
      </c>
      <c r="BI1728" s="239">
        <f>IF(N1728="nulová",J1728,0)</f>
        <v>0</v>
      </c>
      <c r="BJ1728" s="18" t="s">
        <v>83</v>
      </c>
      <c r="BK1728" s="239">
        <f>ROUND(I1728*H1728,2)</f>
        <v>0</v>
      </c>
      <c r="BL1728" s="18" t="s">
        <v>297</v>
      </c>
      <c r="BM1728" s="238" t="s">
        <v>1955</v>
      </c>
    </row>
    <row r="1729" s="16" customFormat="1">
      <c r="A1729" s="16"/>
      <c r="B1729" s="274"/>
      <c r="C1729" s="275"/>
      <c r="D1729" s="242" t="s">
        <v>201</v>
      </c>
      <c r="E1729" s="276" t="s">
        <v>1</v>
      </c>
      <c r="F1729" s="277" t="s">
        <v>1956</v>
      </c>
      <c r="G1729" s="275"/>
      <c r="H1729" s="276" t="s">
        <v>1</v>
      </c>
      <c r="I1729" s="278"/>
      <c r="J1729" s="275"/>
      <c r="K1729" s="275"/>
      <c r="L1729" s="279"/>
      <c r="M1729" s="280"/>
      <c r="N1729" s="281"/>
      <c r="O1729" s="281"/>
      <c r="P1729" s="281"/>
      <c r="Q1729" s="281"/>
      <c r="R1729" s="281"/>
      <c r="S1729" s="281"/>
      <c r="T1729" s="282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T1729" s="283" t="s">
        <v>201</v>
      </c>
      <c r="AU1729" s="283" t="s">
        <v>85</v>
      </c>
      <c r="AV1729" s="16" t="s">
        <v>83</v>
      </c>
      <c r="AW1729" s="16" t="s">
        <v>32</v>
      </c>
      <c r="AX1729" s="16" t="s">
        <v>75</v>
      </c>
      <c r="AY1729" s="283" t="s">
        <v>192</v>
      </c>
    </row>
    <row r="1730" s="13" customFormat="1">
      <c r="A1730" s="13"/>
      <c r="B1730" s="240"/>
      <c r="C1730" s="241"/>
      <c r="D1730" s="242" t="s">
        <v>201</v>
      </c>
      <c r="E1730" s="243" t="s">
        <v>1</v>
      </c>
      <c r="F1730" s="244" t="s">
        <v>1957</v>
      </c>
      <c r="G1730" s="241"/>
      <c r="H1730" s="245">
        <v>1</v>
      </c>
      <c r="I1730" s="246"/>
      <c r="J1730" s="241"/>
      <c r="K1730" s="241"/>
      <c r="L1730" s="247"/>
      <c r="M1730" s="248"/>
      <c r="N1730" s="249"/>
      <c r="O1730" s="249"/>
      <c r="P1730" s="249"/>
      <c r="Q1730" s="249"/>
      <c r="R1730" s="249"/>
      <c r="S1730" s="249"/>
      <c r="T1730" s="250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1" t="s">
        <v>201</v>
      </c>
      <c r="AU1730" s="251" t="s">
        <v>85</v>
      </c>
      <c r="AV1730" s="13" t="s">
        <v>85</v>
      </c>
      <c r="AW1730" s="13" t="s">
        <v>32</v>
      </c>
      <c r="AX1730" s="13" t="s">
        <v>75</v>
      </c>
      <c r="AY1730" s="251" t="s">
        <v>192</v>
      </c>
    </row>
    <row r="1731" s="13" customFormat="1">
      <c r="A1731" s="13"/>
      <c r="B1731" s="240"/>
      <c r="C1731" s="241"/>
      <c r="D1731" s="242" t="s">
        <v>201</v>
      </c>
      <c r="E1731" s="243" t="s">
        <v>1</v>
      </c>
      <c r="F1731" s="244" t="s">
        <v>1958</v>
      </c>
      <c r="G1731" s="241"/>
      <c r="H1731" s="245">
        <v>1</v>
      </c>
      <c r="I1731" s="246"/>
      <c r="J1731" s="241"/>
      <c r="K1731" s="241"/>
      <c r="L1731" s="247"/>
      <c r="M1731" s="248"/>
      <c r="N1731" s="249"/>
      <c r="O1731" s="249"/>
      <c r="P1731" s="249"/>
      <c r="Q1731" s="249"/>
      <c r="R1731" s="249"/>
      <c r="S1731" s="249"/>
      <c r="T1731" s="250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1" t="s">
        <v>201</v>
      </c>
      <c r="AU1731" s="251" t="s">
        <v>85</v>
      </c>
      <c r="AV1731" s="13" t="s">
        <v>85</v>
      </c>
      <c r="AW1731" s="13" t="s">
        <v>32</v>
      </c>
      <c r="AX1731" s="13" t="s">
        <v>75</v>
      </c>
      <c r="AY1731" s="251" t="s">
        <v>192</v>
      </c>
    </row>
    <row r="1732" s="13" customFormat="1">
      <c r="A1732" s="13"/>
      <c r="B1732" s="240"/>
      <c r="C1732" s="241"/>
      <c r="D1732" s="242" t="s">
        <v>201</v>
      </c>
      <c r="E1732" s="243" t="s">
        <v>1</v>
      </c>
      <c r="F1732" s="244" t="s">
        <v>1959</v>
      </c>
      <c r="G1732" s="241"/>
      <c r="H1732" s="245">
        <v>1</v>
      </c>
      <c r="I1732" s="246"/>
      <c r="J1732" s="241"/>
      <c r="K1732" s="241"/>
      <c r="L1732" s="247"/>
      <c r="M1732" s="248"/>
      <c r="N1732" s="249"/>
      <c r="O1732" s="249"/>
      <c r="P1732" s="249"/>
      <c r="Q1732" s="249"/>
      <c r="R1732" s="249"/>
      <c r="S1732" s="249"/>
      <c r="T1732" s="250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1" t="s">
        <v>201</v>
      </c>
      <c r="AU1732" s="251" t="s">
        <v>85</v>
      </c>
      <c r="AV1732" s="13" t="s">
        <v>85</v>
      </c>
      <c r="AW1732" s="13" t="s">
        <v>32</v>
      </c>
      <c r="AX1732" s="13" t="s">
        <v>75</v>
      </c>
      <c r="AY1732" s="251" t="s">
        <v>192</v>
      </c>
    </row>
    <row r="1733" s="14" customFormat="1">
      <c r="A1733" s="14"/>
      <c r="B1733" s="252"/>
      <c r="C1733" s="253"/>
      <c r="D1733" s="242" t="s">
        <v>201</v>
      </c>
      <c r="E1733" s="254" t="s">
        <v>1</v>
      </c>
      <c r="F1733" s="255" t="s">
        <v>204</v>
      </c>
      <c r="G1733" s="253"/>
      <c r="H1733" s="256">
        <v>3</v>
      </c>
      <c r="I1733" s="257"/>
      <c r="J1733" s="253"/>
      <c r="K1733" s="253"/>
      <c r="L1733" s="258"/>
      <c r="M1733" s="259"/>
      <c r="N1733" s="260"/>
      <c r="O1733" s="260"/>
      <c r="P1733" s="260"/>
      <c r="Q1733" s="260"/>
      <c r="R1733" s="260"/>
      <c r="S1733" s="260"/>
      <c r="T1733" s="261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2" t="s">
        <v>201</v>
      </c>
      <c r="AU1733" s="262" t="s">
        <v>85</v>
      </c>
      <c r="AV1733" s="14" t="s">
        <v>199</v>
      </c>
      <c r="AW1733" s="14" t="s">
        <v>32</v>
      </c>
      <c r="AX1733" s="14" t="s">
        <v>83</v>
      </c>
      <c r="AY1733" s="262" t="s">
        <v>192</v>
      </c>
    </row>
    <row r="1734" s="2" customFormat="1" ht="16.5" customHeight="1">
      <c r="A1734" s="39"/>
      <c r="B1734" s="40"/>
      <c r="C1734" s="284" t="s">
        <v>1960</v>
      </c>
      <c r="D1734" s="284" t="s">
        <v>311</v>
      </c>
      <c r="E1734" s="285" t="s">
        <v>1961</v>
      </c>
      <c r="F1734" s="286" t="s">
        <v>1962</v>
      </c>
      <c r="G1734" s="287" t="s">
        <v>300</v>
      </c>
      <c r="H1734" s="288">
        <v>3</v>
      </c>
      <c r="I1734" s="289"/>
      <c r="J1734" s="290">
        <f>ROUND(I1734*H1734,2)</f>
        <v>0</v>
      </c>
      <c r="K1734" s="286" t="s">
        <v>198</v>
      </c>
      <c r="L1734" s="291"/>
      <c r="M1734" s="292" t="s">
        <v>1</v>
      </c>
      <c r="N1734" s="293" t="s">
        <v>40</v>
      </c>
      <c r="O1734" s="92"/>
      <c r="P1734" s="236">
        <f>O1734*H1734</f>
        <v>0</v>
      </c>
      <c r="Q1734" s="236">
        <v>0.00046000000000000001</v>
      </c>
      <c r="R1734" s="236">
        <f>Q1734*H1734</f>
        <v>0.0013800000000000002</v>
      </c>
      <c r="S1734" s="236">
        <v>0</v>
      </c>
      <c r="T1734" s="237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38" t="s">
        <v>394</v>
      </c>
      <c r="AT1734" s="238" t="s">
        <v>311</v>
      </c>
      <c r="AU1734" s="238" t="s">
        <v>85</v>
      </c>
      <c r="AY1734" s="18" t="s">
        <v>192</v>
      </c>
      <c r="BE1734" s="239">
        <f>IF(N1734="základní",J1734,0)</f>
        <v>0</v>
      </c>
      <c r="BF1734" s="239">
        <f>IF(N1734="snížená",J1734,0)</f>
        <v>0</v>
      </c>
      <c r="BG1734" s="239">
        <f>IF(N1734="zákl. přenesená",J1734,0)</f>
        <v>0</v>
      </c>
      <c r="BH1734" s="239">
        <f>IF(N1734="sníž. přenesená",J1734,0)</f>
        <v>0</v>
      </c>
      <c r="BI1734" s="239">
        <f>IF(N1734="nulová",J1734,0)</f>
        <v>0</v>
      </c>
      <c r="BJ1734" s="18" t="s">
        <v>83</v>
      </c>
      <c r="BK1734" s="239">
        <f>ROUND(I1734*H1734,2)</f>
        <v>0</v>
      </c>
      <c r="BL1734" s="18" t="s">
        <v>297</v>
      </c>
      <c r="BM1734" s="238" t="s">
        <v>1963</v>
      </c>
    </row>
    <row r="1735" s="2" customFormat="1" ht="21.75" customHeight="1">
      <c r="A1735" s="39"/>
      <c r="B1735" s="40"/>
      <c r="C1735" s="227" t="s">
        <v>1964</v>
      </c>
      <c r="D1735" s="227" t="s">
        <v>194</v>
      </c>
      <c r="E1735" s="228" t="s">
        <v>1965</v>
      </c>
      <c r="F1735" s="229" t="s">
        <v>1966</v>
      </c>
      <c r="G1735" s="230" t="s">
        <v>300</v>
      </c>
      <c r="H1735" s="231">
        <v>12</v>
      </c>
      <c r="I1735" s="232"/>
      <c r="J1735" s="233">
        <f>ROUND(I1735*H1735,2)</f>
        <v>0</v>
      </c>
      <c r="K1735" s="229" t="s">
        <v>198</v>
      </c>
      <c r="L1735" s="45"/>
      <c r="M1735" s="234" t="s">
        <v>1</v>
      </c>
      <c r="N1735" s="235" t="s">
        <v>40</v>
      </c>
      <c r="O1735" s="92"/>
      <c r="P1735" s="236">
        <f>O1735*H1735</f>
        <v>0</v>
      </c>
      <c r="Q1735" s="236">
        <v>0</v>
      </c>
      <c r="R1735" s="236">
        <f>Q1735*H1735</f>
        <v>0</v>
      </c>
      <c r="S1735" s="236">
        <v>0</v>
      </c>
      <c r="T1735" s="237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38" t="s">
        <v>297</v>
      </c>
      <c r="AT1735" s="238" t="s">
        <v>194</v>
      </c>
      <c r="AU1735" s="238" t="s">
        <v>85</v>
      </c>
      <c r="AY1735" s="18" t="s">
        <v>192</v>
      </c>
      <c r="BE1735" s="239">
        <f>IF(N1735="základní",J1735,0)</f>
        <v>0</v>
      </c>
      <c r="BF1735" s="239">
        <f>IF(N1735="snížená",J1735,0)</f>
        <v>0</v>
      </c>
      <c r="BG1735" s="239">
        <f>IF(N1735="zákl. přenesená",J1735,0)</f>
        <v>0</v>
      </c>
      <c r="BH1735" s="239">
        <f>IF(N1735="sníž. přenesená",J1735,0)</f>
        <v>0</v>
      </c>
      <c r="BI1735" s="239">
        <f>IF(N1735="nulová",J1735,0)</f>
        <v>0</v>
      </c>
      <c r="BJ1735" s="18" t="s">
        <v>83</v>
      </c>
      <c r="BK1735" s="239">
        <f>ROUND(I1735*H1735,2)</f>
        <v>0</v>
      </c>
      <c r="BL1735" s="18" t="s">
        <v>297</v>
      </c>
      <c r="BM1735" s="238" t="s">
        <v>1967</v>
      </c>
    </row>
    <row r="1736" s="16" customFormat="1">
      <c r="A1736" s="16"/>
      <c r="B1736" s="274"/>
      <c r="C1736" s="275"/>
      <c r="D1736" s="242" t="s">
        <v>201</v>
      </c>
      <c r="E1736" s="276" t="s">
        <v>1</v>
      </c>
      <c r="F1736" s="277" t="s">
        <v>1493</v>
      </c>
      <c r="G1736" s="275"/>
      <c r="H1736" s="276" t="s">
        <v>1</v>
      </c>
      <c r="I1736" s="278"/>
      <c r="J1736" s="275"/>
      <c r="K1736" s="275"/>
      <c r="L1736" s="279"/>
      <c r="M1736" s="280"/>
      <c r="N1736" s="281"/>
      <c r="O1736" s="281"/>
      <c r="P1736" s="281"/>
      <c r="Q1736" s="281"/>
      <c r="R1736" s="281"/>
      <c r="S1736" s="281"/>
      <c r="T1736" s="282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T1736" s="283" t="s">
        <v>201</v>
      </c>
      <c r="AU1736" s="283" t="s">
        <v>85</v>
      </c>
      <c r="AV1736" s="16" t="s">
        <v>83</v>
      </c>
      <c r="AW1736" s="16" t="s">
        <v>32</v>
      </c>
      <c r="AX1736" s="16" t="s">
        <v>75</v>
      </c>
      <c r="AY1736" s="283" t="s">
        <v>192</v>
      </c>
    </row>
    <row r="1737" s="13" customFormat="1">
      <c r="A1737" s="13"/>
      <c r="B1737" s="240"/>
      <c r="C1737" s="241"/>
      <c r="D1737" s="242" t="s">
        <v>201</v>
      </c>
      <c r="E1737" s="243" t="s">
        <v>1</v>
      </c>
      <c r="F1737" s="244" t="s">
        <v>1968</v>
      </c>
      <c r="G1737" s="241"/>
      <c r="H1737" s="245">
        <v>1</v>
      </c>
      <c r="I1737" s="246"/>
      <c r="J1737" s="241"/>
      <c r="K1737" s="241"/>
      <c r="L1737" s="247"/>
      <c r="M1737" s="248"/>
      <c r="N1737" s="249"/>
      <c r="O1737" s="249"/>
      <c r="P1737" s="249"/>
      <c r="Q1737" s="249"/>
      <c r="R1737" s="249"/>
      <c r="S1737" s="249"/>
      <c r="T1737" s="250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1" t="s">
        <v>201</v>
      </c>
      <c r="AU1737" s="251" t="s">
        <v>85</v>
      </c>
      <c r="AV1737" s="13" t="s">
        <v>85</v>
      </c>
      <c r="AW1737" s="13" t="s">
        <v>32</v>
      </c>
      <c r="AX1737" s="13" t="s">
        <v>75</v>
      </c>
      <c r="AY1737" s="251" t="s">
        <v>192</v>
      </c>
    </row>
    <row r="1738" s="13" customFormat="1">
      <c r="A1738" s="13"/>
      <c r="B1738" s="240"/>
      <c r="C1738" s="241"/>
      <c r="D1738" s="242" t="s">
        <v>201</v>
      </c>
      <c r="E1738" s="243" t="s">
        <v>1</v>
      </c>
      <c r="F1738" s="244" t="s">
        <v>1969</v>
      </c>
      <c r="G1738" s="241"/>
      <c r="H1738" s="245">
        <v>1</v>
      </c>
      <c r="I1738" s="246"/>
      <c r="J1738" s="241"/>
      <c r="K1738" s="241"/>
      <c r="L1738" s="247"/>
      <c r="M1738" s="248"/>
      <c r="N1738" s="249"/>
      <c r="O1738" s="249"/>
      <c r="P1738" s="249"/>
      <c r="Q1738" s="249"/>
      <c r="R1738" s="249"/>
      <c r="S1738" s="249"/>
      <c r="T1738" s="250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1" t="s">
        <v>201</v>
      </c>
      <c r="AU1738" s="251" t="s">
        <v>85</v>
      </c>
      <c r="AV1738" s="13" t="s">
        <v>85</v>
      </c>
      <c r="AW1738" s="13" t="s">
        <v>32</v>
      </c>
      <c r="AX1738" s="13" t="s">
        <v>75</v>
      </c>
      <c r="AY1738" s="251" t="s">
        <v>192</v>
      </c>
    </row>
    <row r="1739" s="13" customFormat="1">
      <c r="A1739" s="13"/>
      <c r="B1739" s="240"/>
      <c r="C1739" s="241"/>
      <c r="D1739" s="242" t="s">
        <v>201</v>
      </c>
      <c r="E1739" s="243" t="s">
        <v>1</v>
      </c>
      <c r="F1739" s="244" t="s">
        <v>1970</v>
      </c>
      <c r="G1739" s="241"/>
      <c r="H1739" s="245">
        <v>1</v>
      </c>
      <c r="I1739" s="246"/>
      <c r="J1739" s="241"/>
      <c r="K1739" s="241"/>
      <c r="L1739" s="247"/>
      <c r="M1739" s="248"/>
      <c r="N1739" s="249"/>
      <c r="O1739" s="249"/>
      <c r="P1739" s="249"/>
      <c r="Q1739" s="249"/>
      <c r="R1739" s="249"/>
      <c r="S1739" s="249"/>
      <c r="T1739" s="250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1" t="s">
        <v>201</v>
      </c>
      <c r="AU1739" s="251" t="s">
        <v>85</v>
      </c>
      <c r="AV1739" s="13" t="s">
        <v>85</v>
      </c>
      <c r="AW1739" s="13" t="s">
        <v>32</v>
      </c>
      <c r="AX1739" s="13" t="s">
        <v>75</v>
      </c>
      <c r="AY1739" s="251" t="s">
        <v>192</v>
      </c>
    </row>
    <row r="1740" s="13" customFormat="1">
      <c r="A1740" s="13"/>
      <c r="B1740" s="240"/>
      <c r="C1740" s="241"/>
      <c r="D1740" s="242" t="s">
        <v>201</v>
      </c>
      <c r="E1740" s="243" t="s">
        <v>1</v>
      </c>
      <c r="F1740" s="244" t="s">
        <v>1971</v>
      </c>
      <c r="G1740" s="241"/>
      <c r="H1740" s="245">
        <v>1</v>
      </c>
      <c r="I1740" s="246"/>
      <c r="J1740" s="241"/>
      <c r="K1740" s="241"/>
      <c r="L1740" s="247"/>
      <c r="M1740" s="248"/>
      <c r="N1740" s="249"/>
      <c r="O1740" s="249"/>
      <c r="P1740" s="249"/>
      <c r="Q1740" s="249"/>
      <c r="R1740" s="249"/>
      <c r="S1740" s="249"/>
      <c r="T1740" s="250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1" t="s">
        <v>201</v>
      </c>
      <c r="AU1740" s="251" t="s">
        <v>85</v>
      </c>
      <c r="AV1740" s="13" t="s">
        <v>85</v>
      </c>
      <c r="AW1740" s="13" t="s">
        <v>32</v>
      </c>
      <c r="AX1740" s="13" t="s">
        <v>75</v>
      </c>
      <c r="AY1740" s="251" t="s">
        <v>192</v>
      </c>
    </row>
    <row r="1741" s="13" customFormat="1">
      <c r="A1741" s="13"/>
      <c r="B1741" s="240"/>
      <c r="C1741" s="241"/>
      <c r="D1741" s="242" t="s">
        <v>201</v>
      </c>
      <c r="E1741" s="243" t="s">
        <v>1</v>
      </c>
      <c r="F1741" s="244" t="s">
        <v>1972</v>
      </c>
      <c r="G1741" s="241"/>
      <c r="H1741" s="245">
        <v>1</v>
      </c>
      <c r="I1741" s="246"/>
      <c r="J1741" s="241"/>
      <c r="K1741" s="241"/>
      <c r="L1741" s="247"/>
      <c r="M1741" s="248"/>
      <c r="N1741" s="249"/>
      <c r="O1741" s="249"/>
      <c r="P1741" s="249"/>
      <c r="Q1741" s="249"/>
      <c r="R1741" s="249"/>
      <c r="S1741" s="249"/>
      <c r="T1741" s="250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1" t="s">
        <v>201</v>
      </c>
      <c r="AU1741" s="251" t="s">
        <v>85</v>
      </c>
      <c r="AV1741" s="13" t="s">
        <v>85</v>
      </c>
      <c r="AW1741" s="13" t="s">
        <v>32</v>
      </c>
      <c r="AX1741" s="13" t="s">
        <v>75</v>
      </c>
      <c r="AY1741" s="251" t="s">
        <v>192</v>
      </c>
    </row>
    <row r="1742" s="13" customFormat="1">
      <c r="A1742" s="13"/>
      <c r="B1742" s="240"/>
      <c r="C1742" s="241"/>
      <c r="D1742" s="242" t="s">
        <v>201</v>
      </c>
      <c r="E1742" s="243" t="s">
        <v>1</v>
      </c>
      <c r="F1742" s="244" t="s">
        <v>1973</v>
      </c>
      <c r="G1742" s="241"/>
      <c r="H1742" s="245">
        <v>1</v>
      </c>
      <c r="I1742" s="246"/>
      <c r="J1742" s="241"/>
      <c r="K1742" s="241"/>
      <c r="L1742" s="247"/>
      <c r="M1742" s="248"/>
      <c r="N1742" s="249"/>
      <c r="O1742" s="249"/>
      <c r="P1742" s="249"/>
      <c r="Q1742" s="249"/>
      <c r="R1742" s="249"/>
      <c r="S1742" s="249"/>
      <c r="T1742" s="250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1" t="s">
        <v>201</v>
      </c>
      <c r="AU1742" s="251" t="s">
        <v>85</v>
      </c>
      <c r="AV1742" s="13" t="s">
        <v>85</v>
      </c>
      <c r="AW1742" s="13" t="s">
        <v>32</v>
      </c>
      <c r="AX1742" s="13" t="s">
        <v>75</v>
      </c>
      <c r="AY1742" s="251" t="s">
        <v>192</v>
      </c>
    </row>
    <row r="1743" s="13" customFormat="1">
      <c r="A1743" s="13"/>
      <c r="B1743" s="240"/>
      <c r="C1743" s="241"/>
      <c r="D1743" s="242" t="s">
        <v>201</v>
      </c>
      <c r="E1743" s="243" t="s">
        <v>1</v>
      </c>
      <c r="F1743" s="244" t="s">
        <v>1974</v>
      </c>
      <c r="G1743" s="241"/>
      <c r="H1743" s="245">
        <v>1</v>
      </c>
      <c r="I1743" s="246"/>
      <c r="J1743" s="241"/>
      <c r="K1743" s="241"/>
      <c r="L1743" s="247"/>
      <c r="M1743" s="248"/>
      <c r="N1743" s="249"/>
      <c r="O1743" s="249"/>
      <c r="P1743" s="249"/>
      <c r="Q1743" s="249"/>
      <c r="R1743" s="249"/>
      <c r="S1743" s="249"/>
      <c r="T1743" s="250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1" t="s">
        <v>201</v>
      </c>
      <c r="AU1743" s="251" t="s">
        <v>85</v>
      </c>
      <c r="AV1743" s="13" t="s">
        <v>85</v>
      </c>
      <c r="AW1743" s="13" t="s">
        <v>32</v>
      </c>
      <c r="AX1743" s="13" t="s">
        <v>75</v>
      </c>
      <c r="AY1743" s="251" t="s">
        <v>192</v>
      </c>
    </row>
    <row r="1744" s="13" customFormat="1">
      <c r="A1744" s="13"/>
      <c r="B1744" s="240"/>
      <c r="C1744" s="241"/>
      <c r="D1744" s="242" t="s">
        <v>201</v>
      </c>
      <c r="E1744" s="243" t="s">
        <v>1</v>
      </c>
      <c r="F1744" s="244" t="s">
        <v>1975</v>
      </c>
      <c r="G1744" s="241"/>
      <c r="H1744" s="245">
        <v>1</v>
      </c>
      <c r="I1744" s="246"/>
      <c r="J1744" s="241"/>
      <c r="K1744" s="241"/>
      <c r="L1744" s="247"/>
      <c r="M1744" s="248"/>
      <c r="N1744" s="249"/>
      <c r="O1744" s="249"/>
      <c r="P1744" s="249"/>
      <c r="Q1744" s="249"/>
      <c r="R1744" s="249"/>
      <c r="S1744" s="249"/>
      <c r="T1744" s="250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1" t="s">
        <v>201</v>
      </c>
      <c r="AU1744" s="251" t="s">
        <v>85</v>
      </c>
      <c r="AV1744" s="13" t="s">
        <v>85</v>
      </c>
      <c r="AW1744" s="13" t="s">
        <v>32</v>
      </c>
      <c r="AX1744" s="13" t="s">
        <v>75</v>
      </c>
      <c r="AY1744" s="251" t="s">
        <v>192</v>
      </c>
    </row>
    <row r="1745" s="13" customFormat="1">
      <c r="A1745" s="13"/>
      <c r="B1745" s="240"/>
      <c r="C1745" s="241"/>
      <c r="D1745" s="242" t="s">
        <v>201</v>
      </c>
      <c r="E1745" s="243" t="s">
        <v>1</v>
      </c>
      <c r="F1745" s="244" t="s">
        <v>1976</v>
      </c>
      <c r="G1745" s="241"/>
      <c r="H1745" s="245">
        <v>1</v>
      </c>
      <c r="I1745" s="246"/>
      <c r="J1745" s="241"/>
      <c r="K1745" s="241"/>
      <c r="L1745" s="247"/>
      <c r="M1745" s="248"/>
      <c r="N1745" s="249"/>
      <c r="O1745" s="249"/>
      <c r="P1745" s="249"/>
      <c r="Q1745" s="249"/>
      <c r="R1745" s="249"/>
      <c r="S1745" s="249"/>
      <c r="T1745" s="250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1" t="s">
        <v>201</v>
      </c>
      <c r="AU1745" s="251" t="s">
        <v>85</v>
      </c>
      <c r="AV1745" s="13" t="s">
        <v>85</v>
      </c>
      <c r="AW1745" s="13" t="s">
        <v>32</v>
      </c>
      <c r="AX1745" s="13" t="s">
        <v>75</v>
      </c>
      <c r="AY1745" s="251" t="s">
        <v>192</v>
      </c>
    </row>
    <row r="1746" s="13" customFormat="1">
      <c r="A1746" s="13"/>
      <c r="B1746" s="240"/>
      <c r="C1746" s="241"/>
      <c r="D1746" s="242" t="s">
        <v>201</v>
      </c>
      <c r="E1746" s="243" t="s">
        <v>1</v>
      </c>
      <c r="F1746" s="244" t="s">
        <v>1977</v>
      </c>
      <c r="G1746" s="241"/>
      <c r="H1746" s="245">
        <v>1</v>
      </c>
      <c r="I1746" s="246"/>
      <c r="J1746" s="241"/>
      <c r="K1746" s="241"/>
      <c r="L1746" s="247"/>
      <c r="M1746" s="248"/>
      <c r="N1746" s="249"/>
      <c r="O1746" s="249"/>
      <c r="P1746" s="249"/>
      <c r="Q1746" s="249"/>
      <c r="R1746" s="249"/>
      <c r="S1746" s="249"/>
      <c r="T1746" s="250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1" t="s">
        <v>201</v>
      </c>
      <c r="AU1746" s="251" t="s">
        <v>85</v>
      </c>
      <c r="AV1746" s="13" t="s">
        <v>85</v>
      </c>
      <c r="AW1746" s="13" t="s">
        <v>32</v>
      </c>
      <c r="AX1746" s="13" t="s">
        <v>75</v>
      </c>
      <c r="AY1746" s="251" t="s">
        <v>192</v>
      </c>
    </row>
    <row r="1747" s="13" customFormat="1">
      <c r="A1747" s="13"/>
      <c r="B1747" s="240"/>
      <c r="C1747" s="241"/>
      <c r="D1747" s="242" t="s">
        <v>201</v>
      </c>
      <c r="E1747" s="243" t="s">
        <v>1</v>
      </c>
      <c r="F1747" s="244" t="s">
        <v>1978</v>
      </c>
      <c r="G1747" s="241"/>
      <c r="H1747" s="245">
        <v>1</v>
      </c>
      <c r="I1747" s="246"/>
      <c r="J1747" s="241"/>
      <c r="K1747" s="241"/>
      <c r="L1747" s="247"/>
      <c r="M1747" s="248"/>
      <c r="N1747" s="249"/>
      <c r="O1747" s="249"/>
      <c r="P1747" s="249"/>
      <c r="Q1747" s="249"/>
      <c r="R1747" s="249"/>
      <c r="S1747" s="249"/>
      <c r="T1747" s="250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1" t="s">
        <v>201</v>
      </c>
      <c r="AU1747" s="251" t="s">
        <v>85</v>
      </c>
      <c r="AV1747" s="13" t="s">
        <v>85</v>
      </c>
      <c r="AW1747" s="13" t="s">
        <v>32</v>
      </c>
      <c r="AX1747" s="13" t="s">
        <v>75</v>
      </c>
      <c r="AY1747" s="251" t="s">
        <v>192</v>
      </c>
    </row>
    <row r="1748" s="13" customFormat="1">
      <c r="A1748" s="13"/>
      <c r="B1748" s="240"/>
      <c r="C1748" s="241"/>
      <c r="D1748" s="242" t="s">
        <v>201</v>
      </c>
      <c r="E1748" s="243" t="s">
        <v>1</v>
      </c>
      <c r="F1748" s="244" t="s">
        <v>1979</v>
      </c>
      <c r="G1748" s="241"/>
      <c r="H1748" s="245">
        <v>1</v>
      </c>
      <c r="I1748" s="246"/>
      <c r="J1748" s="241"/>
      <c r="K1748" s="241"/>
      <c r="L1748" s="247"/>
      <c r="M1748" s="248"/>
      <c r="N1748" s="249"/>
      <c r="O1748" s="249"/>
      <c r="P1748" s="249"/>
      <c r="Q1748" s="249"/>
      <c r="R1748" s="249"/>
      <c r="S1748" s="249"/>
      <c r="T1748" s="250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1" t="s">
        <v>201</v>
      </c>
      <c r="AU1748" s="251" t="s">
        <v>85</v>
      </c>
      <c r="AV1748" s="13" t="s">
        <v>85</v>
      </c>
      <c r="AW1748" s="13" t="s">
        <v>32</v>
      </c>
      <c r="AX1748" s="13" t="s">
        <v>75</v>
      </c>
      <c r="AY1748" s="251" t="s">
        <v>192</v>
      </c>
    </row>
    <row r="1749" s="14" customFormat="1">
      <c r="A1749" s="14"/>
      <c r="B1749" s="252"/>
      <c r="C1749" s="253"/>
      <c r="D1749" s="242" t="s">
        <v>201</v>
      </c>
      <c r="E1749" s="254" t="s">
        <v>1</v>
      </c>
      <c r="F1749" s="255" t="s">
        <v>204</v>
      </c>
      <c r="G1749" s="253"/>
      <c r="H1749" s="256">
        <v>12</v>
      </c>
      <c r="I1749" s="257"/>
      <c r="J1749" s="253"/>
      <c r="K1749" s="253"/>
      <c r="L1749" s="258"/>
      <c r="M1749" s="259"/>
      <c r="N1749" s="260"/>
      <c r="O1749" s="260"/>
      <c r="P1749" s="260"/>
      <c r="Q1749" s="260"/>
      <c r="R1749" s="260"/>
      <c r="S1749" s="260"/>
      <c r="T1749" s="261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2" t="s">
        <v>201</v>
      </c>
      <c r="AU1749" s="262" t="s">
        <v>85</v>
      </c>
      <c r="AV1749" s="14" t="s">
        <v>199</v>
      </c>
      <c r="AW1749" s="14" t="s">
        <v>32</v>
      </c>
      <c r="AX1749" s="14" t="s">
        <v>83</v>
      </c>
      <c r="AY1749" s="262" t="s">
        <v>192</v>
      </c>
    </row>
    <row r="1750" s="2" customFormat="1" ht="16.5" customHeight="1">
      <c r="A1750" s="39"/>
      <c r="B1750" s="40"/>
      <c r="C1750" s="284" t="s">
        <v>1980</v>
      </c>
      <c r="D1750" s="284" t="s">
        <v>311</v>
      </c>
      <c r="E1750" s="285" t="s">
        <v>1981</v>
      </c>
      <c r="F1750" s="286" t="s">
        <v>1982</v>
      </c>
      <c r="G1750" s="287" t="s">
        <v>300</v>
      </c>
      <c r="H1750" s="288">
        <v>12</v>
      </c>
      <c r="I1750" s="289"/>
      <c r="J1750" s="290">
        <f>ROUND(I1750*H1750,2)</f>
        <v>0</v>
      </c>
      <c r="K1750" s="286" t="s">
        <v>198</v>
      </c>
      <c r="L1750" s="291"/>
      <c r="M1750" s="292" t="s">
        <v>1</v>
      </c>
      <c r="N1750" s="293" t="s">
        <v>40</v>
      </c>
      <c r="O1750" s="92"/>
      <c r="P1750" s="236">
        <f>O1750*H1750</f>
        <v>0</v>
      </c>
      <c r="Q1750" s="236">
        <v>0.0022000000000000001</v>
      </c>
      <c r="R1750" s="236">
        <f>Q1750*H1750</f>
        <v>0.0264</v>
      </c>
      <c r="S1750" s="236">
        <v>0</v>
      </c>
      <c r="T1750" s="237">
        <f>S1750*H1750</f>
        <v>0</v>
      </c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R1750" s="238" t="s">
        <v>394</v>
      </c>
      <c r="AT1750" s="238" t="s">
        <v>311</v>
      </c>
      <c r="AU1750" s="238" t="s">
        <v>85</v>
      </c>
      <c r="AY1750" s="18" t="s">
        <v>192</v>
      </c>
      <c r="BE1750" s="239">
        <f>IF(N1750="základní",J1750,0)</f>
        <v>0</v>
      </c>
      <c r="BF1750" s="239">
        <f>IF(N1750="snížená",J1750,0)</f>
        <v>0</v>
      </c>
      <c r="BG1750" s="239">
        <f>IF(N1750="zákl. přenesená",J1750,0)</f>
        <v>0</v>
      </c>
      <c r="BH1750" s="239">
        <f>IF(N1750="sníž. přenesená",J1750,0)</f>
        <v>0</v>
      </c>
      <c r="BI1750" s="239">
        <f>IF(N1750="nulová",J1750,0)</f>
        <v>0</v>
      </c>
      <c r="BJ1750" s="18" t="s">
        <v>83</v>
      </c>
      <c r="BK1750" s="239">
        <f>ROUND(I1750*H1750,2)</f>
        <v>0</v>
      </c>
      <c r="BL1750" s="18" t="s">
        <v>297</v>
      </c>
      <c r="BM1750" s="238" t="s">
        <v>1983</v>
      </c>
    </row>
    <row r="1751" s="2" customFormat="1" ht="24.15" customHeight="1">
      <c r="A1751" s="39"/>
      <c r="B1751" s="40"/>
      <c r="C1751" s="227" t="s">
        <v>1984</v>
      </c>
      <c r="D1751" s="227" t="s">
        <v>194</v>
      </c>
      <c r="E1751" s="228" t="s">
        <v>1985</v>
      </c>
      <c r="F1751" s="229" t="s">
        <v>1986</v>
      </c>
      <c r="G1751" s="230" t="s">
        <v>300</v>
      </c>
      <c r="H1751" s="231">
        <v>1</v>
      </c>
      <c r="I1751" s="232"/>
      <c r="J1751" s="233">
        <f>ROUND(I1751*H1751,2)</f>
        <v>0</v>
      </c>
      <c r="K1751" s="229" t="s">
        <v>198</v>
      </c>
      <c r="L1751" s="45"/>
      <c r="M1751" s="234" t="s">
        <v>1</v>
      </c>
      <c r="N1751" s="235" t="s">
        <v>40</v>
      </c>
      <c r="O1751" s="92"/>
      <c r="P1751" s="236">
        <f>O1751*H1751</f>
        <v>0</v>
      </c>
      <c r="Q1751" s="236">
        <v>0</v>
      </c>
      <c r="R1751" s="236">
        <f>Q1751*H1751</f>
        <v>0</v>
      </c>
      <c r="S1751" s="236">
        <v>0</v>
      </c>
      <c r="T1751" s="237">
        <f>S1751*H1751</f>
        <v>0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38" t="s">
        <v>297</v>
      </c>
      <c r="AT1751" s="238" t="s">
        <v>194</v>
      </c>
      <c r="AU1751" s="238" t="s">
        <v>85</v>
      </c>
      <c r="AY1751" s="18" t="s">
        <v>192</v>
      </c>
      <c r="BE1751" s="239">
        <f>IF(N1751="základní",J1751,0)</f>
        <v>0</v>
      </c>
      <c r="BF1751" s="239">
        <f>IF(N1751="snížená",J1751,0)</f>
        <v>0</v>
      </c>
      <c r="BG1751" s="239">
        <f>IF(N1751="zákl. přenesená",J1751,0)</f>
        <v>0</v>
      </c>
      <c r="BH1751" s="239">
        <f>IF(N1751="sníž. přenesená",J1751,0)</f>
        <v>0</v>
      </c>
      <c r="BI1751" s="239">
        <f>IF(N1751="nulová",J1751,0)</f>
        <v>0</v>
      </c>
      <c r="BJ1751" s="18" t="s">
        <v>83</v>
      </c>
      <c r="BK1751" s="239">
        <f>ROUND(I1751*H1751,2)</f>
        <v>0</v>
      </c>
      <c r="BL1751" s="18" t="s">
        <v>297</v>
      </c>
      <c r="BM1751" s="238" t="s">
        <v>1987</v>
      </c>
    </row>
    <row r="1752" s="16" customFormat="1">
      <c r="A1752" s="16"/>
      <c r="B1752" s="274"/>
      <c r="C1752" s="275"/>
      <c r="D1752" s="242" t="s">
        <v>201</v>
      </c>
      <c r="E1752" s="276" t="s">
        <v>1</v>
      </c>
      <c r="F1752" s="277" t="s">
        <v>1493</v>
      </c>
      <c r="G1752" s="275"/>
      <c r="H1752" s="276" t="s">
        <v>1</v>
      </c>
      <c r="I1752" s="278"/>
      <c r="J1752" s="275"/>
      <c r="K1752" s="275"/>
      <c r="L1752" s="279"/>
      <c r="M1752" s="280"/>
      <c r="N1752" s="281"/>
      <c r="O1752" s="281"/>
      <c r="P1752" s="281"/>
      <c r="Q1752" s="281"/>
      <c r="R1752" s="281"/>
      <c r="S1752" s="281"/>
      <c r="T1752" s="282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T1752" s="283" t="s">
        <v>201</v>
      </c>
      <c r="AU1752" s="283" t="s">
        <v>85</v>
      </c>
      <c r="AV1752" s="16" t="s">
        <v>83</v>
      </c>
      <c r="AW1752" s="16" t="s">
        <v>32</v>
      </c>
      <c r="AX1752" s="16" t="s">
        <v>75</v>
      </c>
      <c r="AY1752" s="283" t="s">
        <v>192</v>
      </c>
    </row>
    <row r="1753" s="13" customFormat="1">
      <c r="A1753" s="13"/>
      <c r="B1753" s="240"/>
      <c r="C1753" s="241"/>
      <c r="D1753" s="242" t="s">
        <v>201</v>
      </c>
      <c r="E1753" s="243" t="s">
        <v>1</v>
      </c>
      <c r="F1753" s="244" t="s">
        <v>1878</v>
      </c>
      <c r="G1753" s="241"/>
      <c r="H1753" s="245">
        <v>1</v>
      </c>
      <c r="I1753" s="246"/>
      <c r="J1753" s="241"/>
      <c r="K1753" s="241"/>
      <c r="L1753" s="247"/>
      <c r="M1753" s="248"/>
      <c r="N1753" s="249"/>
      <c r="O1753" s="249"/>
      <c r="P1753" s="249"/>
      <c r="Q1753" s="249"/>
      <c r="R1753" s="249"/>
      <c r="S1753" s="249"/>
      <c r="T1753" s="250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1" t="s">
        <v>201</v>
      </c>
      <c r="AU1753" s="251" t="s">
        <v>85</v>
      </c>
      <c r="AV1753" s="13" t="s">
        <v>85</v>
      </c>
      <c r="AW1753" s="13" t="s">
        <v>32</v>
      </c>
      <c r="AX1753" s="13" t="s">
        <v>83</v>
      </c>
      <c r="AY1753" s="251" t="s">
        <v>192</v>
      </c>
    </row>
    <row r="1754" s="2" customFormat="1" ht="16.5" customHeight="1">
      <c r="A1754" s="39"/>
      <c r="B1754" s="40"/>
      <c r="C1754" s="284" t="s">
        <v>1988</v>
      </c>
      <c r="D1754" s="284" t="s">
        <v>311</v>
      </c>
      <c r="E1754" s="285" t="s">
        <v>1989</v>
      </c>
      <c r="F1754" s="286" t="s">
        <v>1990</v>
      </c>
      <c r="G1754" s="287" t="s">
        <v>300</v>
      </c>
      <c r="H1754" s="288">
        <v>1</v>
      </c>
      <c r="I1754" s="289"/>
      <c r="J1754" s="290">
        <f>ROUND(I1754*H1754,2)</f>
        <v>0</v>
      </c>
      <c r="K1754" s="286" t="s">
        <v>198</v>
      </c>
      <c r="L1754" s="291"/>
      <c r="M1754" s="292" t="s">
        <v>1</v>
      </c>
      <c r="N1754" s="293" t="s">
        <v>40</v>
      </c>
      <c r="O1754" s="92"/>
      <c r="P1754" s="236">
        <f>O1754*H1754</f>
        <v>0</v>
      </c>
      <c r="Q1754" s="236">
        <v>5.0000000000000002E-05</v>
      </c>
      <c r="R1754" s="236">
        <f>Q1754*H1754</f>
        <v>5.0000000000000002E-05</v>
      </c>
      <c r="S1754" s="236">
        <v>0</v>
      </c>
      <c r="T1754" s="237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8" t="s">
        <v>394</v>
      </c>
      <c r="AT1754" s="238" t="s">
        <v>311</v>
      </c>
      <c r="AU1754" s="238" t="s">
        <v>85</v>
      </c>
      <c r="AY1754" s="18" t="s">
        <v>192</v>
      </c>
      <c r="BE1754" s="239">
        <f>IF(N1754="základní",J1754,0)</f>
        <v>0</v>
      </c>
      <c r="BF1754" s="239">
        <f>IF(N1754="snížená",J1754,0)</f>
        <v>0</v>
      </c>
      <c r="BG1754" s="239">
        <f>IF(N1754="zákl. přenesená",J1754,0)</f>
        <v>0</v>
      </c>
      <c r="BH1754" s="239">
        <f>IF(N1754="sníž. přenesená",J1754,0)</f>
        <v>0</v>
      </c>
      <c r="BI1754" s="239">
        <f>IF(N1754="nulová",J1754,0)</f>
        <v>0</v>
      </c>
      <c r="BJ1754" s="18" t="s">
        <v>83</v>
      </c>
      <c r="BK1754" s="239">
        <f>ROUND(I1754*H1754,2)</f>
        <v>0</v>
      </c>
      <c r="BL1754" s="18" t="s">
        <v>297</v>
      </c>
      <c r="BM1754" s="238" t="s">
        <v>1991</v>
      </c>
    </row>
    <row r="1755" s="2" customFormat="1" ht="16.5" customHeight="1">
      <c r="A1755" s="39"/>
      <c r="B1755" s="40"/>
      <c r="C1755" s="227" t="s">
        <v>1992</v>
      </c>
      <c r="D1755" s="227" t="s">
        <v>194</v>
      </c>
      <c r="E1755" s="228" t="s">
        <v>1993</v>
      </c>
      <c r="F1755" s="229" t="s">
        <v>1994</v>
      </c>
      <c r="G1755" s="230" t="s">
        <v>300</v>
      </c>
      <c r="H1755" s="231">
        <v>12</v>
      </c>
      <c r="I1755" s="232"/>
      <c r="J1755" s="233">
        <f>ROUND(I1755*H1755,2)</f>
        <v>0</v>
      </c>
      <c r="K1755" s="229" t="s">
        <v>198</v>
      </c>
      <c r="L1755" s="45"/>
      <c r="M1755" s="234" t="s">
        <v>1</v>
      </c>
      <c r="N1755" s="235" t="s">
        <v>40</v>
      </c>
      <c r="O1755" s="92"/>
      <c r="P1755" s="236">
        <f>O1755*H1755</f>
        <v>0</v>
      </c>
      <c r="Q1755" s="236">
        <v>0</v>
      </c>
      <c r="R1755" s="236">
        <f>Q1755*H1755</f>
        <v>0</v>
      </c>
      <c r="S1755" s="236">
        <v>0</v>
      </c>
      <c r="T1755" s="237">
        <f>S1755*H1755</f>
        <v>0</v>
      </c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R1755" s="238" t="s">
        <v>297</v>
      </c>
      <c r="AT1755" s="238" t="s">
        <v>194</v>
      </c>
      <c r="AU1755" s="238" t="s">
        <v>85</v>
      </c>
      <c r="AY1755" s="18" t="s">
        <v>192</v>
      </c>
      <c r="BE1755" s="239">
        <f>IF(N1755="základní",J1755,0)</f>
        <v>0</v>
      </c>
      <c r="BF1755" s="239">
        <f>IF(N1755="snížená",J1755,0)</f>
        <v>0</v>
      </c>
      <c r="BG1755" s="239">
        <f>IF(N1755="zákl. přenesená",J1755,0)</f>
        <v>0</v>
      </c>
      <c r="BH1755" s="239">
        <f>IF(N1755="sníž. přenesená",J1755,0)</f>
        <v>0</v>
      </c>
      <c r="BI1755" s="239">
        <f>IF(N1755="nulová",J1755,0)</f>
        <v>0</v>
      </c>
      <c r="BJ1755" s="18" t="s">
        <v>83</v>
      </c>
      <c r="BK1755" s="239">
        <f>ROUND(I1755*H1755,2)</f>
        <v>0</v>
      </c>
      <c r="BL1755" s="18" t="s">
        <v>297</v>
      </c>
      <c r="BM1755" s="238" t="s">
        <v>1995</v>
      </c>
    </row>
    <row r="1756" s="16" customFormat="1">
      <c r="A1756" s="16"/>
      <c r="B1756" s="274"/>
      <c r="C1756" s="275"/>
      <c r="D1756" s="242" t="s">
        <v>201</v>
      </c>
      <c r="E1756" s="276" t="s">
        <v>1</v>
      </c>
      <c r="F1756" s="277" t="s">
        <v>1493</v>
      </c>
      <c r="G1756" s="275"/>
      <c r="H1756" s="276" t="s">
        <v>1</v>
      </c>
      <c r="I1756" s="278"/>
      <c r="J1756" s="275"/>
      <c r="K1756" s="275"/>
      <c r="L1756" s="279"/>
      <c r="M1756" s="280"/>
      <c r="N1756" s="281"/>
      <c r="O1756" s="281"/>
      <c r="P1756" s="281"/>
      <c r="Q1756" s="281"/>
      <c r="R1756" s="281"/>
      <c r="S1756" s="281"/>
      <c r="T1756" s="282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T1756" s="283" t="s">
        <v>201</v>
      </c>
      <c r="AU1756" s="283" t="s">
        <v>85</v>
      </c>
      <c r="AV1756" s="16" t="s">
        <v>83</v>
      </c>
      <c r="AW1756" s="16" t="s">
        <v>32</v>
      </c>
      <c r="AX1756" s="16" t="s">
        <v>75</v>
      </c>
      <c r="AY1756" s="283" t="s">
        <v>192</v>
      </c>
    </row>
    <row r="1757" s="13" customFormat="1">
      <c r="A1757" s="13"/>
      <c r="B1757" s="240"/>
      <c r="C1757" s="241"/>
      <c r="D1757" s="242" t="s">
        <v>201</v>
      </c>
      <c r="E1757" s="243" t="s">
        <v>1</v>
      </c>
      <c r="F1757" s="244" t="s">
        <v>1996</v>
      </c>
      <c r="G1757" s="241"/>
      <c r="H1757" s="245">
        <v>1</v>
      </c>
      <c r="I1757" s="246"/>
      <c r="J1757" s="241"/>
      <c r="K1757" s="241"/>
      <c r="L1757" s="247"/>
      <c r="M1757" s="248"/>
      <c r="N1757" s="249"/>
      <c r="O1757" s="249"/>
      <c r="P1757" s="249"/>
      <c r="Q1757" s="249"/>
      <c r="R1757" s="249"/>
      <c r="S1757" s="249"/>
      <c r="T1757" s="250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1" t="s">
        <v>201</v>
      </c>
      <c r="AU1757" s="251" t="s">
        <v>85</v>
      </c>
      <c r="AV1757" s="13" t="s">
        <v>85</v>
      </c>
      <c r="AW1757" s="13" t="s">
        <v>32</v>
      </c>
      <c r="AX1757" s="13" t="s">
        <v>75</v>
      </c>
      <c r="AY1757" s="251" t="s">
        <v>192</v>
      </c>
    </row>
    <row r="1758" s="13" customFormat="1">
      <c r="A1758" s="13"/>
      <c r="B1758" s="240"/>
      <c r="C1758" s="241"/>
      <c r="D1758" s="242" t="s">
        <v>201</v>
      </c>
      <c r="E1758" s="243" t="s">
        <v>1</v>
      </c>
      <c r="F1758" s="244" t="s">
        <v>1997</v>
      </c>
      <c r="G1758" s="241"/>
      <c r="H1758" s="245">
        <v>1</v>
      </c>
      <c r="I1758" s="246"/>
      <c r="J1758" s="241"/>
      <c r="K1758" s="241"/>
      <c r="L1758" s="247"/>
      <c r="M1758" s="248"/>
      <c r="N1758" s="249"/>
      <c r="O1758" s="249"/>
      <c r="P1758" s="249"/>
      <c r="Q1758" s="249"/>
      <c r="R1758" s="249"/>
      <c r="S1758" s="249"/>
      <c r="T1758" s="250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1" t="s">
        <v>201</v>
      </c>
      <c r="AU1758" s="251" t="s">
        <v>85</v>
      </c>
      <c r="AV1758" s="13" t="s">
        <v>85</v>
      </c>
      <c r="AW1758" s="13" t="s">
        <v>32</v>
      </c>
      <c r="AX1758" s="13" t="s">
        <v>75</v>
      </c>
      <c r="AY1758" s="251" t="s">
        <v>192</v>
      </c>
    </row>
    <row r="1759" s="13" customFormat="1">
      <c r="A1759" s="13"/>
      <c r="B1759" s="240"/>
      <c r="C1759" s="241"/>
      <c r="D1759" s="242" t="s">
        <v>201</v>
      </c>
      <c r="E1759" s="243" t="s">
        <v>1</v>
      </c>
      <c r="F1759" s="244" t="s">
        <v>1998</v>
      </c>
      <c r="G1759" s="241"/>
      <c r="H1759" s="245">
        <v>1</v>
      </c>
      <c r="I1759" s="246"/>
      <c r="J1759" s="241"/>
      <c r="K1759" s="241"/>
      <c r="L1759" s="247"/>
      <c r="M1759" s="248"/>
      <c r="N1759" s="249"/>
      <c r="O1759" s="249"/>
      <c r="P1759" s="249"/>
      <c r="Q1759" s="249"/>
      <c r="R1759" s="249"/>
      <c r="S1759" s="249"/>
      <c r="T1759" s="250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1" t="s">
        <v>201</v>
      </c>
      <c r="AU1759" s="251" t="s">
        <v>85</v>
      </c>
      <c r="AV1759" s="13" t="s">
        <v>85</v>
      </c>
      <c r="AW1759" s="13" t="s">
        <v>32</v>
      </c>
      <c r="AX1759" s="13" t="s">
        <v>75</v>
      </c>
      <c r="AY1759" s="251" t="s">
        <v>192</v>
      </c>
    </row>
    <row r="1760" s="13" customFormat="1">
      <c r="A1760" s="13"/>
      <c r="B1760" s="240"/>
      <c r="C1760" s="241"/>
      <c r="D1760" s="242" t="s">
        <v>201</v>
      </c>
      <c r="E1760" s="243" t="s">
        <v>1</v>
      </c>
      <c r="F1760" s="244" t="s">
        <v>1999</v>
      </c>
      <c r="G1760" s="241"/>
      <c r="H1760" s="245">
        <v>1</v>
      </c>
      <c r="I1760" s="246"/>
      <c r="J1760" s="241"/>
      <c r="K1760" s="241"/>
      <c r="L1760" s="247"/>
      <c r="M1760" s="248"/>
      <c r="N1760" s="249"/>
      <c r="O1760" s="249"/>
      <c r="P1760" s="249"/>
      <c r="Q1760" s="249"/>
      <c r="R1760" s="249"/>
      <c r="S1760" s="249"/>
      <c r="T1760" s="250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1" t="s">
        <v>201</v>
      </c>
      <c r="AU1760" s="251" t="s">
        <v>85</v>
      </c>
      <c r="AV1760" s="13" t="s">
        <v>85</v>
      </c>
      <c r="AW1760" s="13" t="s">
        <v>32</v>
      </c>
      <c r="AX1760" s="13" t="s">
        <v>75</v>
      </c>
      <c r="AY1760" s="251" t="s">
        <v>192</v>
      </c>
    </row>
    <row r="1761" s="13" customFormat="1">
      <c r="A1761" s="13"/>
      <c r="B1761" s="240"/>
      <c r="C1761" s="241"/>
      <c r="D1761" s="242" t="s">
        <v>201</v>
      </c>
      <c r="E1761" s="243" t="s">
        <v>1</v>
      </c>
      <c r="F1761" s="244" t="s">
        <v>2000</v>
      </c>
      <c r="G1761" s="241"/>
      <c r="H1761" s="245">
        <v>1</v>
      </c>
      <c r="I1761" s="246"/>
      <c r="J1761" s="241"/>
      <c r="K1761" s="241"/>
      <c r="L1761" s="247"/>
      <c r="M1761" s="248"/>
      <c r="N1761" s="249"/>
      <c r="O1761" s="249"/>
      <c r="P1761" s="249"/>
      <c r="Q1761" s="249"/>
      <c r="R1761" s="249"/>
      <c r="S1761" s="249"/>
      <c r="T1761" s="250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1" t="s">
        <v>201</v>
      </c>
      <c r="AU1761" s="251" t="s">
        <v>85</v>
      </c>
      <c r="AV1761" s="13" t="s">
        <v>85</v>
      </c>
      <c r="AW1761" s="13" t="s">
        <v>32</v>
      </c>
      <c r="AX1761" s="13" t="s">
        <v>75</v>
      </c>
      <c r="AY1761" s="251" t="s">
        <v>192</v>
      </c>
    </row>
    <row r="1762" s="13" customFormat="1">
      <c r="A1762" s="13"/>
      <c r="B1762" s="240"/>
      <c r="C1762" s="241"/>
      <c r="D1762" s="242" t="s">
        <v>201</v>
      </c>
      <c r="E1762" s="243" t="s">
        <v>1</v>
      </c>
      <c r="F1762" s="244" t="s">
        <v>2001</v>
      </c>
      <c r="G1762" s="241"/>
      <c r="H1762" s="245">
        <v>1</v>
      </c>
      <c r="I1762" s="246"/>
      <c r="J1762" s="241"/>
      <c r="K1762" s="241"/>
      <c r="L1762" s="247"/>
      <c r="M1762" s="248"/>
      <c r="N1762" s="249"/>
      <c r="O1762" s="249"/>
      <c r="P1762" s="249"/>
      <c r="Q1762" s="249"/>
      <c r="R1762" s="249"/>
      <c r="S1762" s="249"/>
      <c r="T1762" s="250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1" t="s">
        <v>201</v>
      </c>
      <c r="AU1762" s="251" t="s">
        <v>85</v>
      </c>
      <c r="AV1762" s="13" t="s">
        <v>85</v>
      </c>
      <c r="AW1762" s="13" t="s">
        <v>32</v>
      </c>
      <c r="AX1762" s="13" t="s">
        <v>75</v>
      </c>
      <c r="AY1762" s="251" t="s">
        <v>192</v>
      </c>
    </row>
    <row r="1763" s="13" customFormat="1">
      <c r="A1763" s="13"/>
      <c r="B1763" s="240"/>
      <c r="C1763" s="241"/>
      <c r="D1763" s="242" t="s">
        <v>201</v>
      </c>
      <c r="E1763" s="243" t="s">
        <v>1</v>
      </c>
      <c r="F1763" s="244" t="s">
        <v>2002</v>
      </c>
      <c r="G1763" s="241"/>
      <c r="H1763" s="245">
        <v>1</v>
      </c>
      <c r="I1763" s="246"/>
      <c r="J1763" s="241"/>
      <c r="K1763" s="241"/>
      <c r="L1763" s="247"/>
      <c r="M1763" s="248"/>
      <c r="N1763" s="249"/>
      <c r="O1763" s="249"/>
      <c r="P1763" s="249"/>
      <c r="Q1763" s="249"/>
      <c r="R1763" s="249"/>
      <c r="S1763" s="249"/>
      <c r="T1763" s="250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1" t="s">
        <v>201</v>
      </c>
      <c r="AU1763" s="251" t="s">
        <v>85</v>
      </c>
      <c r="AV1763" s="13" t="s">
        <v>85</v>
      </c>
      <c r="AW1763" s="13" t="s">
        <v>32</v>
      </c>
      <c r="AX1763" s="13" t="s">
        <v>75</v>
      </c>
      <c r="AY1763" s="251" t="s">
        <v>192</v>
      </c>
    </row>
    <row r="1764" s="13" customFormat="1">
      <c r="A1764" s="13"/>
      <c r="B1764" s="240"/>
      <c r="C1764" s="241"/>
      <c r="D1764" s="242" t="s">
        <v>201</v>
      </c>
      <c r="E1764" s="243" t="s">
        <v>1</v>
      </c>
      <c r="F1764" s="244" t="s">
        <v>2003</v>
      </c>
      <c r="G1764" s="241"/>
      <c r="H1764" s="245">
        <v>1</v>
      </c>
      <c r="I1764" s="246"/>
      <c r="J1764" s="241"/>
      <c r="K1764" s="241"/>
      <c r="L1764" s="247"/>
      <c r="M1764" s="248"/>
      <c r="N1764" s="249"/>
      <c r="O1764" s="249"/>
      <c r="P1764" s="249"/>
      <c r="Q1764" s="249"/>
      <c r="R1764" s="249"/>
      <c r="S1764" s="249"/>
      <c r="T1764" s="250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1" t="s">
        <v>201</v>
      </c>
      <c r="AU1764" s="251" t="s">
        <v>85</v>
      </c>
      <c r="AV1764" s="13" t="s">
        <v>85</v>
      </c>
      <c r="AW1764" s="13" t="s">
        <v>32</v>
      </c>
      <c r="AX1764" s="13" t="s">
        <v>75</v>
      </c>
      <c r="AY1764" s="251" t="s">
        <v>192</v>
      </c>
    </row>
    <row r="1765" s="13" customFormat="1">
      <c r="A1765" s="13"/>
      <c r="B1765" s="240"/>
      <c r="C1765" s="241"/>
      <c r="D1765" s="242" t="s">
        <v>201</v>
      </c>
      <c r="E1765" s="243" t="s">
        <v>1</v>
      </c>
      <c r="F1765" s="244" t="s">
        <v>2004</v>
      </c>
      <c r="G1765" s="241"/>
      <c r="H1765" s="245">
        <v>1</v>
      </c>
      <c r="I1765" s="246"/>
      <c r="J1765" s="241"/>
      <c r="K1765" s="241"/>
      <c r="L1765" s="247"/>
      <c r="M1765" s="248"/>
      <c r="N1765" s="249"/>
      <c r="O1765" s="249"/>
      <c r="P1765" s="249"/>
      <c r="Q1765" s="249"/>
      <c r="R1765" s="249"/>
      <c r="S1765" s="249"/>
      <c r="T1765" s="250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1" t="s">
        <v>201</v>
      </c>
      <c r="AU1765" s="251" t="s">
        <v>85</v>
      </c>
      <c r="AV1765" s="13" t="s">
        <v>85</v>
      </c>
      <c r="AW1765" s="13" t="s">
        <v>32</v>
      </c>
      <c r="AX1765" s="13" t="s">
        <v>75</v>
      </c>
      <c r="AY1765" s="251" t="s">
        <v>192</v>
      </c>
    </row>
    <row r="1766" s="13" customFormat="1">
      <c r="A1766" s="13"/>
      <c r="B1766" s="240"/>
      <c r="C1766" s="241"/>
      <c r="D1766" s="242" t="s">
        <v>201</v>
      </c>
      <c r="E1766" s="243" t="s">
        <v>1</v>
      </c>
      <c r="F1766" s="244" t="s">
        <v>2005</v>
      </c>
      <c r="G1766" s="241"/>
      <c r="H1766" s="245">
        <v>1</v>
      </c>
      <c r="I1766" s="246"/>
      <c r="J1766" s="241"/>
      <c r="K1766" s="241"/>
      <c r="L1766" s="247"/>
      <c r="M1766" s="248"/>
      <c r="N1766" s="249"/>
      <c r="O1766" s="249"/>
      <c r="P1766" s="249"/>
      <c r="Q1766" s="249"/>
      <c r="R1766" s="249"/>
      <c r="S1766" s="249"/>
      <c r="T1766" s="250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1" t="s">
        <v>201</v>
      </c>
      <c r="AU1766" s="251" t="s">
        <v>85</v>
      </c>
      <c r="AV1766" s="13" t="s">
        <v>85</v>
      </c>
      <c r="AW1766" s="13" t="s">
        <v>32</v>
      </c>
      <c r="AX1766" s="13" t="s">
        <v>75</v>
      </c>
      <c r="AY1766" s="251" t="s">
        <v>192</v>
      </c>
    </row>
    <row r="1767" s="13" customFormat="1">
      <c r="A1767" s="13"/>
      <c r="B1767" s="240"/>
      <c r="C1767" s="241"/>
      <c r="D1767" s="242" t="s">
        <v>201</v>
      </c>
      <c r="E1767" s="243" t="s">
        <v>1</v>
      </c>
      <c r="F1767" s="244" t="s">
        <v>2006</v>
      </c>
      <c r="G1767" s="241"/>
      <c r="H1767" s="245">
        <v>1</v>
      </c>
      <c r="I1767" s="246"/>
      <c r="J1767" s="241"/>
      <c r="K1767" s="241"/>
      <c r="L1767" s="247"/>
      <c r="M1767" s="248"/>
      <c r="N1767" s="249"/>
      <c r="O1767" s="249"/>
      <c r="P1767" s="249"/>
      <c r="Q1767" s="249"/>
      <c r="R1767" s="249"/>
      <c r="S1767" s="249"/>
      <c r="T1767" s="250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1" t="s">
        <v>201</v>
      </c>
      <c r="AU1767" s="251" t="s">
        <v>85</v>
      </c>
      <c r="AV1767" s="13" t="s">
        <v>85</v>
      </c>
      <c r="AW1767" s="13" t="s">
        <v>32</v>
      </c>
      <c r="AX1767" s="13" t="s">
        <v>75</v>
      </c>
      <c r="AY1767" s="251" t="s">
        <v>192</v>
      </c>
    </row>
    <row r="1768" s="13" customFormat="1">
      <c r="A1768" s="13"/>
      <c r="B1768" s="240"/>
      <c r="C1768" s="241"/>
      <c r="D1768" s="242" t="s">
        <v>201</v>
      </c>
      <c r="E1768" s="243" t="s">
        <v>1</v>
      </c>
      <c r="F1768" s="244" t="s">
        <v>2007</v>
      </c>
      <c r="G1768" s="241"/>
      <c r="H1768" s="245">
        <v>1</v>
      </c>
      <c r="I1768" s="246"/>
      <c r="J1768" s="241"/>
      <c r="K1768" s="241"/>
      <c r="L1768" s="247"/>
      <c r="M1768" s="248"/>
      <c r="N1768" s="249"/>
      <c r="O1768" s="249"/>
      <c r="P1768" s="249"/>
      <c r="Q1768" s="249"/>
      <c r="R1768" s="249"/>
      <c r="S1768" s="249"/>
      <c r="T1768" s="250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1" t="s">
        <v>201</v>
      </c>
      <c r="AU1768" s="251" t="s">
        <v>85</v>
      </c>
      <c r="AV1768" s="13" t="s">
        <v>85</v>
      </c>
      <c r="AW1768" s="13" t="s">
        <v>32</v>
      </c>
      <c r="AX1768" s="13" t="s">
        <v>75</v>
      </c>
      <c r="AY1768" s="251" t="s">
        <v>192</v>
      </c>
    </row>
    <row r="1769" s="14" customFormat="1">
      <c r="A1769" s="14"/>
      <c r="B1769" s="252"/>
      <c r="C1769" s="253"/>
      <c r="D1769" s="242" t="s">
        <v>201</v>
      </c>
      <c r="E1769" s="254" t="s">
        <v>1</v>
      </c>
      <c r="F1769" s="255" t="s">
        <v>204</v>
      </c>
      <c r="G1769" s="253"/>
      <c r="H1769" s="256">
        <v>12</v>
      </c>
      <c r="I1769" s="257"/>
      <c r="J1769" s="253"/>
      <c r="K1769" s="253"/>
      <c r="L1769" s="258"/>
      <c r="M1769" s="259"/>
      <c r="N1769" s="260"/>
      <c r="O1769" s="260"/>
      <c r="P1769" s="260"/>
      <c r="Q1769" s="260"/>
      <c r="R1769" s="260"/>
      <c r="S1769" s="260"/>
      <c r="T1769" s="261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2" t="s">
        <v>201</v>
      </c>
      <c r="AU1769" s="262" t="s">
        <v>85</v>
      </c>
      <c r="AV1769" s="14" t="s">
        <v>199</v>
      </c>
      <c r="AW1769" s="14" t="s">
        <v>32</v>
      </c>
      <c r="AX1769" s="14" t="s">
        <v>83</v>
      </c>
      <c r="AY1769" s="262" t="s">
        <v>192</v>
      </c>
    </row>
    <row r="1770" s="2" customFormat="1" ht="16.5" customHeight="1">
      <c r="A1770" s="39"/>
      <c r="B1770" s="40"/>
      <c r="C1770" s="284" t="s">
        <v>2008</v>
      </c>
      <c r="D1770" s="284" t="s">
        <v>311</v>
      </c>
      <c r="E1770" s="285" t="s">
        <v>2009</v>
      </c>
      <c r="F1770" s="286" t="s">
        <v>2010</v>
      </c>
      <c r="G1770" s="287" t="s">
        <v>300</v>
      </c>
      <c r="H1770" s="288">
        <v>12</v>
      </c>
      <c r="I1770" s="289"/>
      <c r="J1770" s="290">
        <f>ROUND(I1770*H1770,2)</f>
        <v>0</v>
      </c>
      <c r="K1770" s="286" t="s">
        <v>198</v>
      </c>
      <c r="L1770" s="291"/>
      <c r="M1770" s="292" t="s">
        <v>1</v>
      </c>
      <c r="N1770" s="293" t="s">
        <v>40</v>
      </c>
      <c r="O1770" s="92"/>
      <c r="P1770" s="236">
        <f>O1770*H1770</f>
        <v>0</v>
      </c>
      <c r="Q1770" s="236">
        <v>0.00014999999999999999</v>
      </c>
      <c r="R1770" s="236">
        <f>Q1770*H1770</f>
        <v>0.0018</v>
      </c>
      <c r="S1770" s="236">
        <v>0</v>
      </c>
      <c r="T1770" s="237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38" t="s">
        <v>394</v>
      </c>
      <c r="AT1770" s="238" t="s">
        <v>311</v>
      </c>
      <c r="AU1770" s="238" t="s">
        <v>85</v>
      </c>
      <c r="AY1770" s="18" t="s">
        <v>192</v>
      </c>
      <c r="BE1770" s="239">
        <f>IF(N1770="základní",J1770,0)</f>
        <v>0</v>
      </c>
      <c r="BF1770" s="239">
        <f>IF(N1770="snížená",J1770,0)</f>
        <v>0</v>
      </c>
      <c r="BG1770" s="239">
        <f>IF(N1770="zákl. přenesená",J1770,0)</f>
        <v>0</v>
      </c>
      <c r="BH1770" s="239">
        <f>IF(N1770="sníž. přenesená",J1770,0)</f>
        <v>0</v>
      </c>
      <c r="BI1770" s="239">
        <f>IF(N1770="nulová",J1770,0)</f>
        <v>0</v>
      </c>
      <c r="BJ1770" s="18" t="s">
        <v>83</v>
      </c>
      <c r="BK1770" s="239">
        <f>ROUND(I1770*H1770,2)</f>
        <v>0</v>
      </c>
      <c r="BL1770" s="18" t="s">
        <v>297</v>
      </c>
      <c r="BM1770" s="238" t="s">
        <v>2011</v>
      </c>
    </row>
    <row r="1771" s="2" customFormat="1" ht="24.15" customHeight="1">
      <c r="A1771" s="39"/>
      <c r="B1771" s="40"/>
      <c r="C1771" s="227" t="s">
        <v>2012</v>
      </c>
      <c r="D1771" s="227" t="s">
        <v>194</v>
      </c>
      <c r="E1771" s="228" t="s">
        <v>2013</v>
      </c>
      <c r="F1771" s="229" t="s">
        <v>2014</v>
      </c>
      <c r="G1771" s="230" t="s">
        <v>300</v>
      </c>
      <c r="H1771" s="231">
        <v>11</v>
      </c>
      <c r="I1771" s="232"/>
      <c r="J1771" s="233">
        <f>ROUND(I1771*H1771,2)</f>
        <v>0</v>
      </c>
      <c r="K1771" s="229" t="s">
        <v>198</v>
      </c>
      <c r="L1771" s="45"/>
      <c r="M1771" s="234" t="s">
        <v>1</v>
      </c>
      <c r="N1771" s="235" t="s">
        <v>40</v>
      </c>
      <c r="O1771" s="92"/>
      <c r="P1771" s="236">
        <f>O1771*H1771</f>
        <v>0</v>
      </c>
      <c r="Q1771" s="236">
        <v>0.00044999999999999999</v>
      </c>
      <c r="R1771" s="236">
        <f>Q1771*H1771</f>
        <v>0.0049499999999999995</v>
      </c>
      <c r="S1771" s="236">
        <v>0</v>
      </c>
      <c r="T1771" s="237">
        <f>S1771*H1771</f>
        <v>0</v>
      </c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R1771" s="238" t="s">
        <v>297</v>
      </c>
      <c r="AT1771" s="238" t="s">
        <v>194</v>
      </c>
      <c r="AU1771" s="238" t="s">
        <v>85</v>
      </c>
      <c r="AY1771" s="18" t="s">
        <v>192</v>
      </c>
      <c r="BE1771" s="239">
        <f>IF(N1771="základní",J1771,0)</f>
        <v>0</v>
      </c>
      <c r="BF1771" s="239">
        <f>IF(N1771="snížená",J1771,0)</f>
        <v>0</v>
      </c>
      <c r="BG1771" s="239">
        <f>IF(N1771="zákl. přenesená",J1771,0)</f>
        <v>0</v>
      </c>
      <c r="BH1771" s="239">
        <f>IF(N1771="sníž. přenesená",J1771,0)</f>
        <v>0</v>
      </c>
      <c r="BI1771" s="239">
        <f>IF(N1771="nulová",J1771,0)</f>
        <v>0</v>
      </c>
      <c r="BJ1771" s="18" t="s">
        <v>83</v>
      </c>
      <c r="BK1771" s="239">
        <f>ROUND(I1771*H1771,2)</f>
        <v>0</v>
      </c>
      <c r="BL1771" s="18" t="s">
        <v>297</v>
      </c>
      <c r="BM1771" s="238" t="s">
        <v>2015</v>
      </c>
    </row>
    <row r="1772" s="16" customFormat="1">
      <c r="A1772" s="16"/>
      <c r="B1772" s="274"/>
      <c r="C1772" s="275"/>
      <c r="D1772" s="242" t="s">
        <v>201</v>
      </c>
      <c r="E1772" s="276" t="s">
        <v>1</v>
      </c>
      <c r="F1772" s="277" t="s">
        <v>1493</v>
      </c>
      <c r="G1772" s="275"/>
      <c r="H1772" s="276" t="s">
        <v>1</v>
      </c>
      <c r="I1772" s="278"/>
      <c r="J1772" s="275"/>
      <c r="K1772" s="275"/>
      <c r="L1772" s="279"/>
      <c r="M1772" s="280"/>
      <c r="N1772" s="281"/>
      <c r="O1772" s="281"/>
      <c r="P1772" s="281"/>
      <c r="Q1772" s="281"/>
      <c r="R1772" s="281"/>
      <c r="S1772" s="281"/>
      <c r="T1772" s="282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T1772" s="283" t="s">
        <v>201</v>
      </c>
      <c r="AU1772" s="283" t="s">
        <v>85</v>
      </c>
      <c r="AV1772" s="16" t="s">
        <v>83</v>
      </c>
      <c r="AW1772" s="16" t="s">
        <v>32</v>
      </c>
      <c r="AX1772" s="16" t="s">
        <v>75</v>
      </c>
      <c r="AY1772" s="283" t="s">
        <v>192</v>
      </c>
    </row>
    <row r="1773" s="13" customFormat="1">
      <c r="A1773" s="13"/>
      <c r="B1773" s="240"/>
      <c r="C1773" s="241"/>
      <c r="D1773" s="242" t="s">
        <v>201</v>
      </c>
      <c r="E1773" s="243" t="s">
        <v>1</v>
      </c>
      <c r="F1773" s="244" t="s">
        <v>1846</v>
      </c>
      <c r="G1773" s="241"/>
      <c r="H1773" s="245">
        <v>1</v>
      </c>
      <c r="I1773" s="246"/>
      <c r="J1773" s="241"/>
      <c r="K1773" s="241"/>
      <c r="L1773" s="247"/>
      <c r="M1773" s="248"/>
      <c r="N1773" s="249"/>
      <c r="O1773" s="249"/>
      <c r="P1773" s="249"/>
      <c r="Q1773" s="249"/>
      <c r="R1773" s="249"/>
      <c r="S1773" s="249"/>
      <c r="T1773" s="250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1" t="s">
        <v>201</v>
      </c>
      <c r="AU1773" s="251" t="s">
        <v>85</v>
      </c>
      <c r="AV1773" s="13" t="s">
        <v>85</v>
      </c>
      <c r="AW1773" s="13" t="s">
        <v>32</v>
      </c>
      <c r="AX1773" s="13" t="s">
        <v>75</v>
      </c>
      <c r="AY1773" s="251" t="s">
        <v>192</v>
      </c>
    </row>
    <row r="1774" s="13" customFormat="1">
      <c r="A1774" s="13"/>
      <c r="B1774" s="240"/>
      <c r="C1774" s="241"/>
      <c r="D1774" s="242" t="s">
        <v>201</v>
      </c>
      <c r="E1774" s="243" t="s">
        <v>1</v>
      </c>
      <c r="F1774" s="244" t="s">
        <v>1847</v>
      </c>
      <c r="G1774" s="241"/>
      <c r="H1774" s="245">
        <v>1</v>
      </c>
      <c r="I1774" s="246"/>
      <c r="J1774" s="241"/>
      <c r="K1774" s="241"/>
      <c r="L1774" s="247"/>
      <c r="M1774" s="248"/>
      <c r="N1774" s="249"/>
      <c r="O1774" s="249"/>
      <c r="P1774" s="249"/>
      <c r="Q1774" s="249"/>
      <c r="R1774" s="249"/>
      <c r="S1774" s="249"/>
      <c r="T1774" s="250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1" t="s">
        <v>201</v>
      </c>
      <c r="AU1774" s="251" t="s">
        <v>85</v>
      </c>
      <c r="AV1774" s="13" t="s">
        <v>85</v>
      </c>
      <c r="AW1774" s="13" t="s">
        <v>32</v>
      </c>
      <c r="AX1774" s="13" t="s">
        <v>75</v>
      </c>
      <c r="AY1774" s="251" t="s">
        <v>192</v>
      </c>
    </row>
    <row r="1775" s="13" customFormat="1">
      <c r="A1775" s="13"/>
      <c r="B1775" s="240"/>
      <c r="C1775" s="241"/>
      <c r="D1775" s="242" t="s">
        <v>201</v>
      </c>
      <c r="E1775" s="243" t="s">
        <v>1</v>
      </c>
      <c r="F1775" s="244" t="s">
        <v>2016</v>
      </c>
      <c r="G1775" s="241"/>
      <c r="H1775" s="245">
        <v>1</v>
      </c>
      <c r="I1775" s="246"/>
      <c r="J1775" s="241"/>
      <c r="K1775" s="241"/>
      <c r="L1775" s="247"/>
      <c r="M1775" s="248"/>
      <c r="N1775" s="249"/>
      <c r="O1775" s="249"/>
      <c r="P1775" s="249"/>
      <c r="Q1775" s="249"/>
      <c r="R1775" s="249"/>
      <c r="S1775" s="249"/>
      <c r="T1775" s="250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1" t="s">
        <v>201</v>
      </c>
      <c r="AU1775" s="251" t="s">
        <v>85</v>
      </c>
      <c r="AV1775" s="13" t="s">
        <v>85</v>
      </c>
      <c r="AW1775" s="13" t="s">
        <v>32</v>
      </c>
      <c r="AX1775" s="13" t="s">
        <v>75</v>
      </c>
      <c r="AY1775" s="251" t="s">
        <v>192</v>
      </c>
    </row>
    <row r="1776" s="13" customFormat="1">
      <c r="A1776" s="13"/>
      <c r="B1776" s="240"/>
      <c r="C1776" s="241"/>
      <c r="D1776" s="242" t="s">
        <v>201</v>
      </c>
      <c r="E1776" s="243" t="s">
        <v>1</v>
      </c>
      <c r="F1776" s="244" t="s">
        <v>1878</v>
      </c>
      <c r="G1776" s="241"/>
      <c r="H1776" s="245">
        <v>1</v>
      </c>
      <c r="I1776" s="246"/>
      <c r="J1776" s="241"/>
      <c r="K1776" s="241"/>
      <c r="L1776" s="247"/>
      <c r="M1776" s="248"/>
      <c r="N1776" s="249"/>
      <c r="O1776" s="249"/>
      <c r="P1776" s="249"/>
      <c r="Q1776" s="249"/>
      <c r="R1776" s="249"/>
      <c r="S1776" s="249"/>
      <c r="T1776" s="250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1" t="s">
        <v>201</v>
      </c>
      <c r="AU1776" s="251" t="s">
        <v>85</v>
      </c>
      <c r="AV1776" s="13" t="s">
        <v>85</v>
      </c>
      <c r="AW1776" s="13" t="s">
        <v>32</v>
      </c>
      <c r="AX1776" s="13" t="s">
        <v>75</v>
      </c>
      <c r="AY1776" s="251" t="s">
        <v>192</v>
      </c>
    </row>
    <row r="1777" s="13" customFormat="1">
      <c r="A1777" s="13"/>
      <c r="B1777" s="240"/>
      <c r="C1777" s="241"/>
      <c r="D1777" s="242" t="s">
        <v>201</v>
      </c>
      <c r="E1777" s="243" t="s">
        <v>1</v>
      </c>
      <c r="F1777" s="244" t="s">
        <v>2017</v>
      </c>
      <c r="G1777" s="241"/>
      <c r="H1777" s="245">
        <v>1</v>
      </c>
      <c r="I1777" s="246"/>
      <c r="J1777" s="241"/>
      <c r="K1777" s="241"/>
      <c r="L1777" s="247"/>
      <c r="M1777" s="248"/>
      <c r="N1777" s="249"/>
      <c r="O1777" s="249"/>
      <c r="P1777" s="249"/>
      <c r="Q1777" s="249"/>
      <c r="R1777" s="249"/>
      <c r="S1777" s="249"/>
      <c r="T1777" s="250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1" t="s">
        <v>201</v>
      </c>
      <c r="AU1777" s="251" t="s">
        <v>85</v>
      </c>
      <c r="AV1777" s="13" t="s">
        <v>85</v>
      </c>
      <c r="AW1777" s="13" t="s">
        <v>32</v>
      </c>
      <c r="AX1777" s="13" t="s">
        <v>75</v>
      </c>
      <c r="AY1777" s="251" t="s">
        <v>192</v>
      </c>
    </row>
    <row r="1778" s="13" customFormat="1">
      <c r="A1778" s="13"/>
      <c r="B1778" s="240"/>
      <c r="C1778" s="241"/>
      <c r="D1778" s="242" t="s">
        <v>201</v>
      </c>
      <c r="E1778" s="243" t="s">
        <v>1</v>
      </c>
      <c r="F1778" s="244" t="s">
        <v>2018</v>
      </c>
      <c r="G1778" s="241"/>
      <c r="H1778" s="245">
        <v>1</v>
      </c>
      <c r="I1778" s="246"/>
      <c r="J1778" s="241"/>
      <c r="K1778" s="241"/>
      <c r="L1778" s="247"/>
      <c r="M1778" s="248"/>
      <c r="N1778" s="249"/>
      <c r="O1778" s="249"/>
      <c r="P1778" s="249"/>
      <c r="Q1778" s="249"/>
      <c r="R1778" s="249"/>
      <c r="S1778" s="249"/>
      <c r="T1778" s="250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1" t="s">
        <v>201</v>
      </c>
      <c r="AU1778" s="251" t="s">
        <v>85</v>
      </c>
      <c r="AV1778" s="13" t="s">
        <v>85</v>
      </c>
      <c r="AW1778" s="13" t="s">
        <v>32</v>
      </c>
      <c r="AX1778" s="13" t="s">
        <v>75</v>
      </c>
      <c r="AY1778" s="251" t="s">
        <v>192</v>
      </c>
    </row>
    <row r="1779" s="13" customFormat="1">
      <c r="A1779" s="13"/>
      <c r="B1779" s="240"/>
      <c r="C1779" s="241"/>
      <c r="D1779" s="242" t="s">
        <v>201</v>
      </c>
      <c r="E1779" s="243" t="s">
        <v>1</v>
      </c>
      <c r="F1779" s="244" t="s">
        <v>2019</v>
      </c>
      <c r="G1779" s="241"/>
      <c r="H1779" s="245">
        <v>1</v>
      </c>
      <c r="I1779" s="246"/>
      <c r="J1779" s="241"/>
      <c r="K1779" s="241"/>
      <c r="L1779" s="247"/>
      <c r="M1779" s="248"/>
      <c r="N1779" s="249"/>
      <c r="O1779" s="249"/>
      <c r="P1779" s="249"/>
      <c r="Q1779" s="249"/>
      <c r="R1779" s="249"/>
      <c r="S1779" s="249"/>
      <c r="T1779" s="250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1" t="s">
        <v>201</v>
      </c>
      <c r="AU1779" s="251" t="s">
        <v>85</v>
      </c>
      <c r="AV1779" s="13" t="s">
        <v>85</v>
      </c>
      <c r="AW1779" s="13" t="s">
        <v>32</v>
      </c>
      <c r="AX1779" s="13" t="s">
        <v>75</v>
      </c>
      <c r="AY1779" s="251" t="s">
        <v>192</v>
      </c>
    </row>
    <row r="1780" s="13" customFormat="1">
      <c r="A1780" s="13"/>
      <c r="B1780" s="240"/>
      <c r="C1780" s="241"/>
      <c r="D1780" s="242" t="s">
        <v>201</v>
      </c>
      <c r="E1780" s="243" t="s">
        <v>1</v>
      </c>
      <c r="F1780" s="244" t="s">
        <v>2020</v>
      </c>
      <c r="G1780" s="241"/>
      <c r="H1780" s="245">
        <v>1</v>
      </c>
      <c r="I1780" s="246"/>
      <c r="J1780" s="241"/>
      <c r="K1780" s="241"/>
      <c r="L1780" s="247"/>
      <c r="M1780" s="248"/>
      <c r="N1780" s="249"/>
      <c r="O1780" s="249"/>
      <c r="P1780" s="249"/>
      <c r="Q1780" s="249"/>
      <c r="R1780" s="249"/>
      <c r="S1780" s="249"/>
      <c r="T1780" s="250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1" t="s">
        <v>201</v>
      </c>
      <c r="AU1780" s="251" t="s">
        <v>85</v>
      </c>
      <c r="AV1780" s="13" t="s">
        <v>85</v>
      </c>
      <c r="AW1780" s="13" t="s">
        <v>32</v>
      </c>
      <c r="AX1780" s="13" t="s">
        <v>75</v>
      </c>
      <c r="AY1780" s="251" t="s">
        <v>192</v>
      </c>
    </row>
    <row r="1781" s="13" customFormat="1">
      <c r="A1781" s="13"/>
      <c r="B1781" s="240"/>
      <c r="C1781" s="241"/>
      <c r="D1781" s="242" t="s">
        <v>201</v>
      </c>
      <c r="E1781" s="243" t="s">
        <v>1</v>
      </c>
      <c r="F1781" s="244" t="s">
        <v>2021</v>
      </c>
      <c r="G1781" s="241"/>
      <c r="H1781" s="245">
        <v>1</v>
      </c>
      <c r="I1781" s="246"/>
      <c r="J1781" s="241"/>
      <c r="K1781" s="241"/>
      <c r="L1781" s="247"/>
      <c r="M1781" s="248"/>
      <c r="N1781" s="249"/>
      <c r="O1781" s="249"/>
      <c r="P1781" s="249"/>
      <c r="Q1781" s="249"/>
      <c r="R1781" s="249"/>
      <c r="S1781" s="249"/>
      <c r="T1781" s="250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1" t="s">
        <v>201</v>
      </c>
      <c r="AU1781" s="251" t="s">
        <v>85</v>
      </c>
      <c r="AV1781" s="13" t="s">
        <v>85</v>
      </c>
      <c r="AW1781" s="13" t="s">
        <v>32</v>
      </c>
      <c r="AX1781" s="13" t="s">
        <v>75</v>
      </c>
      <c r="AY1781" s="251" t="s">
        <v>192</v>
      </c>
    </row>
    <row r="1782" s="13" customFormat="1">
      <c r="A1782" s="13"/>
      <c r="B1782" s="240"/>
      <c r="C1782" s="241"/>
      <c r="D1782" s="242" t="s">
        <v>201</v>
      </c>
      <c r="E1782" s="243" t="s">
        <v>1</v>
      </c>
      <c r="F1782" s="244" t="s">
        <v>2022</v>
      </c>
      <c r="G1782" s="241"/>
      <c r="H1782" s="245">
        <v>1</v>
      </c>
      <c r="I1782" s="246"/>
      <c r="J1782" s="241"/>
      <c r="K1782" s="241"/>
      <c r="L1782" s="247"/>
      <c r="M1782" s="248"/>
      <c r="N1782" s="249"/>
      <c r="O1782" s="249"/>
      <c r="P1782" s="249"/>
      <c r="Q1782" s="249"/>
      <c r="R1782" s="249"/>
      <c r="S1782" s="249"/>
      <c r="T1782" s="250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1" t="s">
        <v>201</v>
      </c>
      <c r="AU1782" s="251" t="s">
        <v>85</v>
      </c>
      <c r="AV1782" s="13" t="s">
        <v>85</v>
      </c>
      <c r="AW1782" s="13" t="s">
        <v>32</v>
      </c>
      <c r="AX1782" s="13" t="s">
        <v>75</v>
      </c>
      <c r="AY1782" s="251" t="s">
        <v>192</v>
      </c>
    </row>
    <row r="1783" s="13" customFormat="1">
      <c r="A1783" s="13"/>
      <c r="B1783" s="240"/>
      <c r="C1783" s="241"/>
      <c r="D1783" s="242" t="s">
        <v>201</v>
      </c>
      <c r="E1783" s="243" t="s">
        <v>1</v>
      </c>
      <c r="F1783" s="244" t="s">
        <v>1869</v>
      </c>
      <c r="G1783" s="241"/>
      <c r="H1783" s="245">
        <v>1</v>
      </c>
      <c r="I1783" s="246"/>
      <c r="J1783" s="241"/>
      <c r="K1783" s="241"/>
      <c r="L1783" s="247"/>
      <c r="M1783" s="248"/>
      <c r="N1783" s="249"/>
      <c r="O1783" s="249"/>
      <c r="P1783" s="249"/>
      <c r="Q1783" s="249"/>
      <c r="R1783" s="249"/>
      <c r="S1783" s="249"/>
      <c r="T1783" s="250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1" t="s">
        <v>201</v>
      </c>
      <c r="AU1783" s="251" t="s">
        <v>85</v>
      </c>
      <c r="AV1783" s="13" t="s">
        <v>85</v>
      </c>
      <c r="AW1783" s="13" t="s">
        <v>32</v>
      </c>
      <c r="AX1783" s="13" t="s">
        <v>75</v>
      </c>
      <c r="AY1783" s="251" t="s">
        <v>192</v>
      </c>
    </row>
    <row r="1784" s="14" customFormat="1">
      <c r="A1784" s="14"/>
      <c r="B1784" s="252"/>
      <c r="C1784" s="253"/>
      <c r="D1784" s="242" t="s">
        <v>201</v>
      </c>
      <c r="E1784" s="254" t="s">
        <v>1</v>
      </c>
      <c r="F1784" s="255" t="s">
        <v>204</v>
      </c>
      <c r="G1784" s="253"/>
      <c r="H1784" s="256">
        <v>11</v>
      </c>
      <c r="I1784" s="257"/>
      <c r="J1784" s="253"/>
      <c r="K1784" s="253"/>
      <c r="L1784" s="258"/>
      <c r="M1784" s="259"/>
      <c r="N1784" s="260"/>
      <c r="O1784" s="260"/>
      <c r="P1784" s="260"/>
      <c r="Q1784" s="260"/>
      <c r="R1784" s="260"/>
      <c r="S1784" s="260"/>
      <c r="T1784" s="261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62" t="s">
        <v>201</v>
      </c>
      <c r="AU1784" s="262" t="s">
        <v>85</v>
      </c>
      <c r="AV1784" s="14" t="s">
        <v>199</v>
      </c>
      <c r="AW1784" s="14" t="s">
        <v>32</v>
      </c>
      <c r="AX1784" s="14" t="s">
        <v>83</v>
      </c>
      <c r="AY1784" s="262" t="s">
        <v>192</v>
      </c>
    </row>
    <row r="1785" s="2" customFormat="1" ht="37.8" customHeight="1">
      <c r="A1785" s="39"/>
      <c r="B1785" s="40"/>
      <c r="C1785" s="284" t="s">
        <v>2023</v>
      </c>
      <c r="D1785" s="284" t="s">
        <v>311</v>
      </c>
      <c r="E1785" s="285" t="s">
        <v>2024</v>
      </c>
      <c r="F1785" s="286" t="s">
        <v>2025</v>
      </c>
      <c r="G1785" s="287" t="s">
        <v>300</v>
      </c>
      <c r="H1785" s="288">
        <v>10</v>
      </c>
      <c r="I1785" s="289"/>
      <c r="J1785" s="290">
        <f>ROUND(I1785*H1785,2)</f>
        <v>0</v>
      </c>
      <c r="K1785" s="286" t="s">
        <v>198</v>
      </c>
      <c r="L1785" s="291"/>
      <c r="M1785" s="292" t="s">
        <v>1</v>
      </c>
      <c r="N1785" s="293" t="s">
        <v>40</v>
      </c>
      <c r="O1785" s="92"/>
      <c r="P1785" s="236">
        <f>O1785*H1785</f>
        <v>0</v>
      </c>
      <c r="Q1785" s="236">
        <v>0.016</v>
      </c>
      <c r="R1785" s="236">
        <f>Q1785*H1785</f>
        <v>0.16</v>
      </c>
      <c r="S1785" s="236">
        <v>0</v>
      </c>
      <c r="T1785" s="237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238" t="s">
        <v>394</v>
      </c>
      <c r="AT1785" s="238" t="s">
        <v>311</v>
      </c>
      <c r="AU1785" s="238" t="s">
        <v>85</v>
      </c>
      <c r="AY1785" s="18" t="s">
        <v>192</v>
      </c>
      <c r="BE1785" s="239">
        <f>IF(N1785="základní",J1785,0)</f>
        <v>0</v>
      </c>
      <c r="BF1785" s="239">
        <f>IF(N1785="snížená",J1785,0)</f>
        <v>0</v>
      </c>
      <c r="BG1785" s="239">
        <f>IF(N1785="zákl. přenesená",J1785,0)</f>
        <v>0</v>
      </c>
      <c r="BH1785" s="239">
        <f>IF(N1785="sníž. přenesená",J1785,0)</f>
        <v>0</v>
      </c>
      <c r="BI1785" s="239">
        <f>IF(N1785="nulová",J1785,0)</f>
        <v>0</v>
      </c>
      <c r="BJ1785" s="18" t="s">
        <v>83</v>
      </c>
      <c r="BK1785" s="239">
        <f>ROUND(I1785*H1785,2)</f>
        <v>0</v>
      </c>
      <c r="BL1785" s="18" t="s">
        <v>297</v>
      </c>
      <c r="BM1785" s="238" t="s">
        <v>2026</v>
      </c>
    </row>
    <row r="1786" s="16" customFormat="1">
      <c r="A1786" s="16"/>
      <c r="B1786" s="274"/>
      <c r="C1786" s="275"/>
      <c r="D1786" s="242" t="s">
        <v>201</v>
      </c>
      <c r="E1786" s="276" t="s">
        <v>1</v>
      </c>
      <c r="F1786" s="277" t="s">
        <v>1493</v>
      </c>
      <c r="G1786" s="275"/>
      <c r="H1786" s="276" t="s">
        <v>1</v>
      </c>
      <c r="I1786" s="278"/>
      <c r="J1786" s="275"/>
      <c r="K1786" s="275"/>
      <c r="L1786" s="279"/>
      <c r="M1786" s="280"/>
      <c r="N1786" s="281"/>
      <c r="O1786" s="281"/>
      <c r="P1786" s="281"/>
      <c r="Q1786" s="281"/>
      <c r="R1786" s="281"/>
      <c r="S1786" s="281"/>
      <c r="T1786" s="282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T1786" s="283" t="s">
        <v>201</v>
      </c>
      <c r="AU1786" s="283" t="s">
        <v>85</v>
      </c>
      <c r="AV1786" s="16" t="s">
        <v>83</v>
      </c>
      <c r="AW1786" s="16" t="s">
        <v>32</v>
      </c>
      <c r="AX1786" s="16" t="s">
        <v>75</v>
      </c>
      <c r="AY1786" s="283" t="s">
        <v>192</v>
      </c>
    </row>
    <row r="1787" s="13" customFormat="1">
      <c r="A1787" s="13"/>
      <c r="B1787" s="240"/>
      <c r="C1787" s="241"/>
      <c r="D1787" s="242" t="s">
        <v>201</v>
      </c>
      <c r="E1787" s="243" t="s">
        <v>1</v>
      </c>
      <c r="F1787" s="244" t="s">
        <v>1846</v>
      </c>
      <c r="G1787" s="241"/>
      <c r="H1787" s="245">
        <v>1</v>
      </c>
      <c r="I1787" s="246"/>
      <c r="J1787" s="241"/>
      <c r="K1787" s="241"/>
      <c r="L1787" s="247"/>
      <c r="M1787" s="248"/>
      <c r="N1787" s="249"/>
      <c r="O1787" s="249"/>
      <c r="P1787" s="249"/>
      <c r="Q1787" s="249"/>
      <c r="R1787" s="249"/>
      <c r="S1787" s="249"/>
      <c r="T1787" s="250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1" t="s">
        <v>201</v>
      </c>
      <c r="AU1787" s="251" t="s">
        <v>85</v>
      </c>
      <c r="AV1787" s="13" t="s">
        <v>85</v>
      </c>
      <c r="AW1787" s="13" t="s">
        <v>32</v>
      </c>
      <c r="AX1787" s="13" t="s">
        <v>75</v>
      </c>
      <c r="AY1787" s="251" t="s">
        <v>192</v>
      </c>
    </row>
    <row r="1788" s="13" customFormat="1">
      <c r="A1788" s="13"/>
      <c r="B1788" s="240"/>
      <c r="C1788" s="241"/>
      <c r="D1788" s="242" t="s">
        <v>201</v>
      </c>
      <c r="E1788" s="243" t="s">
        <v>1</v>
      </c>
      <c r="F1788" s="244" t="s">
        <v>1847</v>
      </c>
      <c r="G1788" s="241"/>
      <c r="H1788" s="245">
        <v>1</v>
      </c>
      <c r="I1788" s="246"/>
      <c r="J1788" s="241"/>
      <c r="K1788" s="241"/>
      <c r="L1788" s="247"/>
      <c r="M1788" s="248"/>
      <c r="N1788" s="249"/>
      <c r="O1788" s="249"/>
      <c r="P1788" s="249"/>
      <c r="Q1788" s="249"/>
      <c r="R1788" s="249"/>
      <c r="S1788" s="249"/>
      <c r="T1788" s="250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1" t="s">
        <v>201</v>
      </c>
      <c r="AU1788" s="251" t="s">
        <v>85</v>
      </c>
      <c r="AV1788" s="13" t="s">
        <v>85</v>
      </c>
      <c r="AW1788" s="13" t="s">
        <v>32</v>
      </c>
      <c r="AX1788" s="13" t="s">
        <v>75</v>
      </c>
      <c r="AY1788" s="251" t="s">
        <v>192</v>
      </c>
    </row>
    <row r="1789" s="13" customFormat="1">
      <c r="A1789" s="13"/>
      <c r="B1789" s="240"/>
      <c r="C1789" s="241"/>
      <c r="D1789" s="242" t="s">
        <v>201</v>
      </c>
      <c r="E1789" s="243" t="s">
        <v>1</v>
      </c>
      <c r="F1789" s="244" t="s">
        <v>1957</v>
      </c>
      <c r="G1789" s="241"/>
      <c r="H1789" s="245">
        <v>1</v>
      </c>
      <c r="I1789" s="246"/>
      <c r="J1789" s="241"/>
      <c r="K1789" s="241"/>
      <c r="L1789" s="247"/>
      <c r="M1789" s="248"/>
      <c r="N1789" s="249"/>
      <c r="O1789" s="249"/>
      <c r="P1789" s="249"/>
      <c r="Q1789" s="249"/>
      <c r="R1789" s="249"/>
      <c r="S1789" s="249"/>
      <c r="T1789" s="250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1" t="s">
        <v>201</v>
      </c>
      <c r="AU1789" s="251" t="s">
        <v>85</v>
      </c>
      <c r="AV1789" s="13" t="s">
        <v>85</v>
      </c>
      <c r="AW1789" s="13" t="s">
        <v>32</v>
      </c>
      <c r="AX1789" s="13" t="s">
        <v>75</v>
      </c>
      <c r="AY1789" s="251" t="s">
        <v>192</v>
      </c>
    </row>
    <row r="1790" s="13" customFormat="1">
      <c r="A1790" s="13"/>
      <c r="B1790" s="240"/>
      <c r="C1790" s="241"/>
      <c r="D1790" s="242" t="s">
        <v>201</v>
      </c>
      <c r="E1790" s="243" t="s">
        <v>1</v>
      </c>
      <c r="F1790" s="244" t="s">
        <v>2017</v>
      </c>
      <c r="G1790" s="241"/>
      <c r="H1790" s="245">
        <v>1</v>
      </c>
      <c r="I1790" s="246"/>
      <c r="J1790" s="241"/>
      <c r="K1790" s="241"/>
      <c r="L1790" s="247"/>
      <c r="M1790" s="248"/>
      <c r="N1790" s="249"/>
      <c r="O1790" s="249"/>
      <c r="P1790" s="249"/>
      <c r="Q1790" s="249"/>
      <c r="R1790" s="249"/>
      <c r="S1790" s="249"/>
      <c r="T1790" s="250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1" t="s">
        <v>201</v>
      </c>
      <c r="AU1790" s="251" t="s">
        <v>85</v>
      </c>
      <c r="AV1790" s="13" t="s">
        <v>85</v>
      </c>
      <c r="AW1790" s="13" t="s">
        <v>32</v>
      </c>
      <c r="AX1790" s="13" t="s">
        <v>75</v>
      </c>
      <c r="AY1790" s="251" t="s">
        <v>192</v>
      </c>
    </row>
    <row r="1791" s="13" customFormat="1">
      <c r="A1791" s="13"/>
      <c r="B1791" s="240"/>
      <c r="C1791" s="241"/>
      <c r="D1791" s="242" t="s">
        <v>201</v>
      </c>
      <c r="E1791" s="243" t="s">
        <v>1</v>
      </c>
      <c r="F1791" s="244" t="s">
        <v>1958</v>
      </c>
      <c r="G1791" s="241"/>
      <c r="H1791" s="245">
        <v>1</v>
      </c>
      <c r="I1791" s="246"/>
      <c r="J1791" s="241"/>
      <c r="K1791" s="241"/>
      <c r="L1791" s="247"/>
      <c r="M1791" s="248"/>
      <c r="N1791" s="249"/>
      <c r="O1791" s="249"/>
      <c r="P1791" s="249"/>
      <c r="Q1791" s="249"/>
      <c r="R1791" s="249"/>
      <c r="S1791" s="249"/>
      <c r="T1791" s="250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1" t="s">
        <v>201</v>
      </c>
      <c r="AU1791" s="251" t="s">
        <v>85</v>
      </c>
      <c r="AV1791" s="13" t="s">
        <v>85</v>
      </c>
      <c r="AW1791" s="13" t="s">
        <v>32</v>
      </c>
      <c r="AX1791" s="13" t="s">
        <v>75</v>
      </c>
      <c r="AY1791" s="251" t="s">
        <v>192</v>
      </c>
    </row>
    <row r="1792" s="13" customFormat="1">
      <c r="A1792" s="13"/>
      <c r="B1792" s="240"/>
      <c r="C1792" s="241"/>
      <c r="D1792" s="242" t="s">
        <v>201</v>
      </c>
      <c r="E1792" s="243" t="s">
        <v>1</v>
      </c>
      <c r="F1792" s="244" t="s">
        <v>1959</v>
      </c>
      <c r="G1792" s="241"/>
      <c r="H1792" s="245">
        <v>1</v>
      </c>
      <c r="I1792" s="246"/>
      <c r="J1792" s="241"/>
      <c r="K1792" s="241"/>
      <c r="L1792" s="247"/>
      <c r="M1792" s="248"/>
      <c r="N1792" s="249"/>
      <c r="O1792" s="249"/>
      <c r="P1792" s="249"/>
      <c r="Q1792" s="249"/>
      <c r="R1792" s="249"/>
      <c r="S1792" s="249"/>
      <c r="T1792" s="250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1" t="s">
        <v>201</v>
      </c>
      <c r="AU1792" s="251" t="s">
        <v>85</v>
      </c>
      <c r="AV1792" s="13" t="s">
        <v>85</v>
      </c>
      <c r="AW1792" s="13" t="s">
        <v>32</v>
      </c>
      <c r="AX1792" s="13" t="s">
        <v>75</v>
      </c>
      <c r="AY1792" s="251" t="s">
        <v>192</v>
      </c>
    </row>
    <row r="1793" s="13" customFormat="1">
      <c r="A1793" s="13"/>
      <c r="B1793" s="240"/>
      <c r="C1793" s="241"/>
      <c r="D1793" s="242" t="s">
        <v>201</v>
      </c>
      <c r="E1793" s="243" t="s">
        <v>1</v>
      </c>
      <c r="F1793" s="244" t="s">
        <v>2020</v>
      </c>
      <c r="G1793" s="241"/>
      <c r="H1793" s="245">
        <v>1</v>
      </c>
      <c r="I1793" s="246"/>
      <c r="J1793" s="241"/>
      <c r="K1793" s="241"/>
      <c r="L1793" s="247"/>
      <c r="M1793" s="248"/>
      <c r="N1793" s="249"/>
      <c r="O1793" s="249"/>
      <c r="P1793" s="249"/>
      <c r="Q1793" s="249"/>
      <c r="R1793" s="249"/>
      <c r="S1793" s="249"/>
      <c r="T1793" s="250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1" t="s">
        <v>201</v>
      </c>
      <c r="AU1793" s="251" t="s">
        <v>85</v>
      </c>
      <c r="AV1793" s="13" t="s">
        <v>85</v>
      </c>
      <c r="AW1793" s="13" t="s">
        <v>32</v>
      </c>
      <c r="AX1793" s="13" t="s">
        <v>75</v>
      </c>
      <c r="AY1793" s="251" t="s">
        <v>192</v>
      </c>
    </row>
    <row r="1794" s="13" customFormat="1">
      <c r="A1794" s="13"/>
      <c r="B1794" s="240"/>
      <c r="C1794" s="241"/>
      <c r="D1794" s="242" t="s">
        <v>201</v>
      </c>
      <c r="E1794" s="243" t="s">
        <v>1</v>
      </c>
      <c r="F1794" s="244" t="s">
        <v>1853</v>
      </c>
      <c r="G1794" s="241"/>
      <c r="H1794" s="245">
        <v>1</v>
      </c>
      <c r="I1794" s="246"/>
      <c r="J1794" s="241"/>
      <c r="K1794" s="241"/>
      <c r="L1794" s="247"/>
      <c r="M1794" s="248"/>
      <c r="N1794" s="249"/>
      <c r="O1794" s="249"/>
      <c r="P1794" s="249"/>
      <c r="Q1794" s="249"/>
      <c r="R1794" s="249"/>
      <c r="S1794" s="249"/>
      <c r="T1794" s="250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1" t="s">
        <v>201</v>
      </c>
      <c r="AU1794" s="251" t="s">
        <v>85</v>
      </c>
      <c r="AV1794" s="13" t="s">
        <v>85</v>
      </c>
      <c r="AW1794" s="13" t="s">
        <v>32</v>
      </c>
      <c r="AX1794" s="13" t="s">
        <v>75</v>
      </c>
      <c r="AY1794" s="251" t="s">
        <v>192</v>
      </c>
    </row>
    <row r="1795" s="13" customFormat="1">
      <c r="A1795" s="13"/>
      <c r="B1795" s="240"/>
      <c r="C1795" s="241"/>
      <c r="D1795" s="242" t="s">
        <v>201</v>
      </c>
      <c r="E1795" s="243" t="s">
        <v>1</v>
      </c>
      <c r="F1795" s="244" t="s">
        <v>1868</v>
      </c>
      <c r="G1795" s="241"/>
      <c r="H1795" s="245">
        <v>1</v>
      </c>
      <c r="I1795" s="246"/>
      <c r="J1795" s="241"/>
      <c r="K1795" s="241"/>
      <c r="L1795" s="247"/>
      <c r="M1795" s="248"/>
      <c r="N1795" s="249"/>
      <c r="O1795" s="249"/>
      <c r="P1795" s="249"/>
      <c r="Q1795" s="249"/>
      <c r="R1795" s="249"/>
      <c r="S1795" s="249"/>
      <c r="T1795" s="250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1" t="s">
        <v>201</v>
      </c>
      <c r="AU1795" s="251" t="s">
        <v>85</v>
      </c>
      <c r="AV1795" s="13" t="s">
        <v>85</v>
      </c>
      <c r="AW1795" s="13" t="s">
        <v>32</v>
      </c>
      <c r="AX1795" s="13" t="s">
        <v>75</v>
      </c>
      <c r="AY1795" s="251" t="s">
        <v>192</v>
      </c>
    </row>
    <row r="1796" s="13" customFormat="1">
      <c r="A1796" s="13"/>
      <c r="B1796" s="240"/>
      <c r="C1796" s="241"/>
      <c r="D1796" s="242" t="s">
        <v>201</v>
      </c>
      <c r="E1796" s="243" t="s">
        <v>1</v>
      </c>
      <c r="F1796" s="244" t="s">
        <v>1869</v>
      </c>
      <c r="G1796" s="241"/>
      <c r="H1796" s="245">
        <v>1</v>
      </c>
      <c r="I1796" s="246"/>
      <c r="J1796" s="241"/>
      <c r="K1796" s="241"/>
      <c r="L1796" s="247"/>
      <c r="M1796" s="248"/>
      <c r="N1796" s="249"/>
      <c r="O1796" s="249"/>
      <c r="P1796" s="249"/>
      <c r="Q1796" s="249"/>
      <c r="R1796" s="249"/>
      <c r="S1796" s="249"/>
      <c r="T1796" s="250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1" t="s">
        <v>201</v>
      </c>
      <c r="AU1796" s="251" t="s">
        <v>85</v>
      </c>
      <c r="AV1796" s="13" t="s">
        <v>85</v>
      </c>
      <c r="AW1796" s="13" t="s">
        <v>32</v>
      </c>
      <c r="AX1796" s="13" t="s">
        <v>75</v>
      </c>
      <c r="AY1796" s="251" t="s">
        <v>192</v>
      </c>
    </row>
    <row r="1797" s="14" customFormat="1">
      <c r="A1797" s="14"/>
      <c r="B1797" s="252"/>
      <c r="C1797" s="253"/>
      <c r="D1797" s="242" t="s">
        <v>201</v>
      </c>
      <c r="E1797" s="254" t="s">
        <v>1</v>
      </c>
      <c r="F1797" s="255" t="s">
        <v>204</v>
      </c>
      <c r="G1797" s="253"/>
      <c r="H1797" s="256">
        <v>10</v>
      </c>
      <c r="I1797" s="257"/>
      <c r="J1797" s="253"/>
      <c r="K1797" s="253"/>
      <c r="L1797" s="258"/>
      <c r="M1797" s="259"/>
      <c r="N1797" s="260"/>
      <c r="O1797" s="260"/>
      <c r="P1797" s="260"/>
      <c r="Q1797" s="260"/>
      <c r="R1797" s="260"/>
      <c r="S1797" s="260"/>
      <c r="T1797" s="261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2" t="s">
        <v>201</v>
      </c>
      <c r="AU1797" s="262" t="s">
        <v>85</v>
      </c>
      <c r="AV1797" s="14" t="s">
        <v>199</v>
      </c>
      <c r="AW1797" s="14" t="s">
        <v>32</v>
      </c>
      <c r="AX1797" s="14" t="s">
        <v>83</v>
      </c>
      <c r="AY1797" s="262" t="s">
        <v>192</v>
      </c>
    </row>
    <row r="1798" s="2" customFormat="1" ht="37.8" customHeight="1">
      <c r="A1798" s="39"/>
      <c r="B1798" s="40"/>
      <c r="C1798" s="284" t="s">
        <v>2027</v>
      </c>
      <c r="D1798" s="284" t="s">
        <v>311</v>
      </c>
      <c r="E1798" s="285" t="s">
        <v>2024</v>
      </c>
      <c r="F1798" s="286" t="s">
        <v>2025</v>
      </c>
      <c r="G1798" s="287" t="s">
        <v>300</v>
      </c>
      <c r="H1798" s="288">
        <v>1</v>
      </c>
      <c r="I1798" s="289"/>
      <c r="J1798" s="290">
        <f>ROUND(I1798*H1798,2)</f>
        <v>0</v>
      </c>
      <c r="K1798" s="286" t="s">
        <v>198</v>
      </c>
      <c r="L1798" s="291"/>
      <c r="M1798" s="292" t="s">
        <v>1</v>
      </c>
      <c r="N1798" s="293" t="s">
        <v>40</v>
      </c>
      <c r="O1798" s="92"/>
      <c r="P1798" s="236">
        <f>O1798*H1798</f>
        <v>0</v>
      </c>
      <c r="Q1798" s="236">
        <v>0.016</v>
      </c>
      <c r="R1798" s="236">
        <f>Q1798*H1798</f>
        <v>0.016</v>
      </c>
      <c r="S1798" s="236">
        <v>0</v>
      </c>
      <c r="T1798" s="237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8" t="s">
        <v>394</v>
      </c>
      <c r="AT1798" s="238" t="s">
        <v>311</v>
      </c>
      <c r="AU1798" s="238" t="s">
        <v>85</v>
      </c>
      <c r="AY1798" s="18" t="s">
        <v>192</v>
      </c>
      <c r="BE1798" s="239">
        <f>IF(N1798="základní",J1798,0)</f>
        <v>0</v>
      </c>
      <c r="BF1798" s="239">
        <f>IF(N1798="snížená",J1798,0)</f>
        <v>0</v>
      </c>
      <c r="BG1798" s="239">
        <f>IF(N1798="zákl. přenesená",J1798,0)</f>
        <v>0</v>
      </c>
      <c r="BH1798" s="239">
        <f>IF(N1798="sníž. přenesená",J1798,0)</f>
        <v>0</v>
      </c>
      <c r="BI1798" s="239">
        <f>IF(N1798="nulová",J1798,0)</f>
        <v>0</v>
      </c>
      <c r="BJ1798" s="18" t="s">
        <v>83</v>
      </c>
      <c r="BK1798" s="239">
        <f>ROUND(I1798*H1798,2)</f>
        <v>0</v>
      </c>
      <c r="BL1798" s="18" t="s">
        <v>297</v>
      </c>
      <c r="BM1798" s="238" t="s">
        <v>2028</v>
      </c>
    </row>
    <row r="1799" s="16" customFormat="1">
      <c r="A1799" s="16"/>
      <c r="B1799" s="274"/>
      <c r="C1799" s="275"/>
      <c r="D1799" s="242" t="s">
        <v>201</v>
      </c>
      <c r="E1799" s="276" t="s">
        <v>1</v>
      </c>
      <c r="F1799" s="277" t="s">
        <v>1493</v>
      </c>
      <c r="G1799" s="275"/>
      <c r="H1799" s="276" t="s">
        <v>1</v>
      </c>
      <c r="I1799" s="278"/>
      <c r="J1799" s="275"/>
      <c r="K1799" s="275"/>
      <c r="L1799" s="279"/>
      <c r="M1799" s="280"/>
      <c r="N1799" s="281"/>
      <c r="O1799" s="281"/>
      <c r="P1799" s="281"/>
      <c r="Q1799" s="281"/>
      <c r="R1799" s="281"/>
      <c r="S1799" s="281"/>
      <c r="T1799" s="282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T1799" s="283" t="s">
        <v>201</v>
      </c>
      <c r="AU1799" s="283" t="s">
        <v>85</v>
      </c>
      <c r="AV1799" s="16" t="s">
        <v>83</v>
      </c>
      <c r="AW1799" s="16" t="s">
        <v>32</v>
      </c>
      <c r="AX1799" s="16" t="s">
        <v>75</v>
      </c>
      <c r="AY1799" s="283" t="s">
        <v>192</v>
      </c>
    </row>
    <row r="1800" s="13" customFormat="1">
      <c r="A1800" s="13"/>
      <c r="B1800" s="240"/>
      <c r="C1800" s="241"/>
      <c r="D1800" s="242" t="s">
        <v>201</v>
      </c>
      <c r="E1800" s="243" t="s">
        <v>1</v>
      </c>
      <c r="F1800" s="244" t="s">
        <v>1878</v>
      </c>
      <c r="G1800" s="241"/>
      <c r="H1800" s="245">
        <v>1</v>
      </c>
      <c r="I1800" s="246"/>
      <c r="J1800" s="241"/>
      <c r="K1800" s="241"/>
      <c r="L1800" s="247"/>
      <c r="M1800" s="248"/>
      <c r="N1800" s="249"/>
      <c r="O1800" s="249"/>
      <c r="P1800" s="249"/>
      <c r="Q1800" s="249"/>
      <c r="R1800" s="249"/>
      <c r="S1800" s="249"/>
      <c r="T1800" s="250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1" t="s">
        <v>201</v>
      </c>
      <c r="AU1800" s="251" t="s">
        <v>85</v>
      </c>
      <c r="AV1800" s="13" t="s">
        <v>85</v>
      </c>
      <c r="AW1800" s="13" t="s">
        <v>32</v>
      </c>
      <c r="AX1800" s="13" t="s">
        <v>83</v>
      </c>
      <c r="AY1800" s="251" t="s">
        <v>192</v>
      </c>
    </row>
    <row r="1801" s="2" customFormat="1" ht="24.15" customHeight="1">
      <c r="A1801" s="39"/>
      <c r="B1801" s="40"/>
      <c r="C1801" s="227" t="s">
        <v>2029</v>
      </c>
      <c r="D1801" s="227" t="s">
        <v>194</v>
      </c>
      <c r="E1801" s="228" t="s">
        <v>2030</v>
      </c>
      <c r="F1801" s="229" t="s">
        <v>2031</v>
      </c>
      <c r="G1801" s="230" t="s">
        <v>300</v>
      </c>
      <c r="H1801" s="231">
        <v>2</v>
      </c>
      <c r="I1801" s="232"/>
      <c r="J1801" s="233">
        <f>ROUND(I1801*H1801,2)</f>
        <v>0</v>
      </c>
      <c r="K1801" s="229" t="s">
        <v>198</v>
      </c>
      <c r="L1801" s="45"/>
      <c r="M1801" s="234" t="s">
        <v>1</v>
      </c>
      <c r="N1801" s="235" t="s">
        <v>40</v>
      </c>
      <c r="O1801" s="92"/>
      <c r="P1801" s="236">
        <f>O1801*H1801</f>
        <v>0</v>
      </c>
      <c r="Q1801" s="236">
        <v>0.00046000000000000001</v>
      </c>
      <c r="R1801" s="236">
        <f>Q1801*H1801</f>
        <v>0.00092000000000000003</v>
      </c>
      <c r="S1801" s="236">
        <v>0</v>
      </c>
      <c r="T1801" s="237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38" t="s">
        <v>297</v>
      </c>
      <c r="AT1801" s="238" t="s">
        <v>194</v>
      </c>
      <c r="AU1801" s="238" t="s">
        <v>85</v>
      </c>
      <c r="AY1801" s="18" t="s">
        <v>192</v>
      </c>
      <c r="BE1801" s="239">
        <f>IF(N1801="základní",J1801,0)</f>
        <v>0</v>
      </c>
      <c r="BF1801" s="239">
        <f>IF(N1801="snížená",J1801,0)</f>
        <v>0</v>
      </c>
      <c r="BG1801" s="239">
        <f>IF(N1801="zákl. přenesená",J1801,0)</f>
        <v>0</v>
      </c>
      <c r="BH1801" s="239">
        <f>IF(N1801="sníž. přenesená",J1801,0)</f>
        <v>0</v>
      </c>
      <c r="BI1801" s="239">
        <f>IF(N1801="nulová",J1801,0)</f>
        <v>0</v>
      </c>
      <c r="BJ1801" s="18" t="s">
        <v>83</v>
      </c>
      <c r="BK1801" s="239">
        <f>ROUND(I1801*H1801,2)</f>
        <v>0</v>
      </c>
      <c r="BL1801" s="18" t="s">
        <v>297</v>
      </c>
      <c r="BM1801" s="238" t="s">
        <v>2032</v>
      </c>
    </row>
    <row r="1802" s="16" customFormat="1">
      <c r="A1802" s="16"/>
      <c r="B1802" s="274"/>
      <c r="C1802" s="275"/>
      <c r="D1802" s="242" t="s">
        <v>201</v>
      </c>
      <c r="E1802" s="276" t="s">
        <v>1</v>
      </c>
      <c r="F1802" s="277" t="s">
        <v>1493</v>
      </c>
      <c r="G1802" s="275"/>
      <c r="H1802" s="276" t="s">
        <v>1</v>
      </c>
      <c r="I1802" s="278"/>
      <c r="J1802" s="275"/>
      <c r="K1802" s="275"/>
      <c r="L1802" s="279"/>
      <c r="M1802" s="280"/>
      <c r="N1802" s="281"/>
      <c r="O1802" s="281"/>
      <c r="P1802" s="281"/>
      <c r="Q1802" s="281"/>
      <c r="R1802" s="281"/>
      <c r="S1802" s="281"/>
      <c r="T1802" s="282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T1802" s="283" t="s">
        <v>201</v>
      </c>
      <c r="AU1802" s="283" t="s">
        <v>85</v>
      </c>
      <c r="AV1802" s="16" t="s">
        <v>83</v>
      </c>
      <c r="AW1802" s="16" t="s">
        <v>32</v>
      </c>
      <c r="AX1802" s="16" t="s">
        <v>75</v>
      </c>
      <c r="AY1802" s="283" t="s">
        <v>192</v>
      </c>
    </row>
    <row r="1803" s="13" customFormat="1">
      <c r="A1803" s="13"/>
      <c r="B1803" s="240"/>
      <c r="C1803" s="241"/>
      <c r="D1803" s="242" t="s">
        <v>201</v>
      </c>
      <c r="E1803" s="243" t="s">
        <v>1</v>
      </c>
      <c r="F1803" s="244" t="s">
        <v>1854</v>
      </c>
      <c r="G1803" s="241"/>
      <c r="H1803" s="245">
        <v>1</v>
      </c>
      <c r="I1803" s="246"/>
      <c r="J1803" s="241"/>
      <c r="K1803" s="241"/>
      <c r="L1803" s="247"/>
      <c r="M1803" s="248"/>
      <c r="N1803" s="249"/>
      <c r="O1803" s="249"/>
      <c r="P1803" s="249"/>
      <c r="Q1803" s="249"/>
      <c r="R1803" s="249"/>
      <c r="S1803" s="249"/>
      <c r="T1803" s="250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1" t="s">
        <v>201</v>
      </c>
      <c r="AU1803" s="251" t="s">
        <v>85</v>
      </c>
      <c r="AV1803" s="13" t="s">
        <v>85</v>
      </c>
      <c r="AW1803" s="13" t="s">
        <v>32</v>
      </c>
      <c r="AX1803" s="13" t="s">
        <v>75</v>
      </c>
      <c r="AY1803" s="251" t="s">
        <v>192</v>
      </c>
    </row>
    <row r="1804" s="13" customFormat="1">
      <c r="A1804" s="13"/>
      <c r="B1804" s="240"/>
      <c r="C1804" s="241"/>
      <c r="D1804" s="242" t="s">
        <v>201</v>
      </c>
      <c r="E1804" s="243" t="s">
        <v>1</v>
      </c>
      <c r="F1804" s="244" t="s">
        <v>1867</v>
      </c>
      <c r="G1804" s="241"/>
      <c r="H1804" s="245">
        <v>1</v>
      </c>
      <c r="I1804" s="246"/>
      <c r="J1804" s="241"/>
      <c r="K1804" s="241"/>
      <c r="L1804" s="247"/>
      <c r="M1804" s="248"/>
      <c r="N1804" s="249"/>
      <c r="O1804" s="249"/>
      <c r="P1804" s="249"/>
      <c r="Q1804" s="249"/>
      <c r="R1804" s="249"/>
      <c r="S1804" s="249"/>
      <c r="T1804" s="250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1" t="s">
        <v>201</v>
      </c>
      <c r="AU1804" s="251" t="s">
        <v>85</v>
      </c>
      <c r="AV1804" s="13" t="s">
        <v>85</v>
      </c>
      <c r="AW1804" s="13" t="s">
        <v>32</v>
      </c>
      <c r="AX1804" s="13" t="s">
        <v>75</v>
      </c>
      <c r="AY1804" s="251" t="s">
        <v>192</v>
      </c>
    </row>
    <row r="1805" s="14" customFormat="1">
      <c r="A1805" s="14"/>
      <c r="B1805" s="252"/>
      <c r="C1805" s="253"/>
      <c r="D1805" s="242" t="s">
        <v>201</v>
      </c>
      <c r="E1805" s="254" t="s">
        <v>1</v>
      </c>
      <c r="F1805" s="255" t="s">
        <v>204</v>
      </c>
      <c r="G1805" s="253"/>
      <c r="H1805" s="256">
        <v>2</v>
      </c>
      <c r="I1805" s="257"/>
      <c r="J1805" s="253"/>
      <c r="K1805" s="253"/>
      <c r="L1805" s="258"/>
      <c r="M1805" s="259"/>
      <c r="N1805" s="260"/>
      <c r="O1805" s="260"/>
      <c r="P1805" s="260"/>
      <c r="Q1805" s="260"/>
      <c r="R1805" s="260"/>
      <c r="S1805" s="260"/>
      <c r="T1805" s="261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2" t="s">
        <v>201</v>
      </c>
      <c r="AU1805" s="262" t="s">
        <v>85</v>
      </c>
      <c r="AV1805" s="14" t="s">
        <v>199</v>
      </c>
      <c r="AW1805" s="14" t="s">
        <v>32</v>
      </c>
      <c r="AX1805" s="14" t="s">
        <v>83</v>
      </c>
      <c r="AY1805" s="262" t="s">
        <v>192</v>
      </c>
    </row>
    <row r="1806" s="2" customFormat="1" ht="37.8" customHeight="1">
      <c r="A1806" s="39"/>
      <c r="B1806" s="40"/>
      <c r="C1806" s="284" t="s">
        <v>2033</v>
      </c>
      <c r="D1806" s="284" t="s">
        <v>311</v>
      </c>
      <c r="E1806" s="285" t="s">
        <v>2034</v>
      </c>
      <c r="F1806" s="286" t="s">
        <v>2035</v>
      </c>
      <c r="G1806" s="287" t="s">
        <v>300</v>
      </c>
      <c r="H1806" s="288">
        <v>2</v>
      </c>
      <c r="I1806" s="289"/>
      <c r="J1806" s="290">
        <f>ROUND(I1806*H1806,2)</f>
        <v>0</v>
      </c>
      <c r="K1806" s="286" t="s">
        <v>198</v>
      </c>
      <c r="L1806" s="291"/>
      <c r="M1806" s="292" t="s">
        <v>1</v>
      </c>
      <c r="N1806" s="293" t="s">
        <v>40</v>
      </c>
      <c r="O1806" s="92"/>
      <c r="P1806" s="236">
        <f>O1806*H1806</f>
        <v>0</v>
      </c>
      <c r="Q1806" s="236">
        <v>0.025999999999999999</v>
      </c>
      <c r="R1806" s="236">
        <f>Q1806*H1806</f>
        <v>0.051999999999999998</v>
      </c>
      <c r="S1806" s="236">
        <v>0</v>
      </c>
      <c r="T1806" s="237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38" t="s">
        <v>394</v>
      </c>
      <c r="AT1806" s="238" t="s">
        <v>311</v>
      </c>
      <c r="AU1806" s="238" t="s">
        <v>85</v>
      </c>
      <c r="AY1806" s="18" t="s">
        <v>192</v>
      </c>
      <c r="BE1806" s="239">
        <f>IF(N1806="základní",J1806,0)</f>
        <v>0</v>
      </c>
      <c r="BF1806" s="239">
        <f>IF(N1806="snížená",J1806,0)</f>
        <v>0</v>
      </c>
      <c r="BG1806" s="239">
        <f>IF(N1806="zákl. přenesená",J1806,0)</f>
        <v>0</v>
      </c>
      <c r="BH1806" s="239">
        <f>IF(N1806="sníž. přenesená",J1806,0)</f>
        <v>0</v>
      </c>
      <c r="BI1806" s="239">
        <f>IF(N1806="nulová",J1806,0)</f>
        <v>0</v>
      </c>
      <c r="BJ1806" s="18" t="s">
        <v>83</v>
      </c>
      <c r="BK1806" s="239">
        <f>ROUND(I1806*H1806,2)</f>
        <v>0</v>
      </c>
      <c r="BL1806" s="18" t="s">
        <v>297</v>
      </c>
      <c r="BM1806" s="238" t="s">
        <v>2036</v>
      </c>
    </row>
    <row r="1807" s="16" customFormat="1">
      <c r="A1807" s="16"/>
      <c r="B1807" s="274"/>
      <c r="C1807" s="275"/>
      <c r="D1807" s="242" t="s">
        <v>201</v>
      </c>
      <c r="E1807" s="276" t="s">
        <v>1</v>
      </c>
      <c r="F1807" s="277" t="s">
        <v>1493</v>
      </c>
      <c r="G1807" s="275"/>
      <c r="H1807" s="276" t="s">
        <v>1</v>
      </c>
      <c r="I1807" s="278"/>
      <c r="J1807" s="275"/>
      <c r="K1807" s="275"/>
      <c r="L1807" s="279"/>
      <c r="M1807" s="280"/>
      <c r="N1807" s="281"/>
      <c r="O1807" s="281"/>
      <c r="P1807" s="281"/>
      <c r="Q1807" s="281"/>
      <c r="R1807" s="281"/>
      <c r="S1807" s="281"/>
      <c r="T1807" s="282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T1807" s="283" t="s">
        <v>201</v>
      </c>
      <c r="AU1807" s="283" t="s">
        <v>85</v>
      </c>
      <c r="AV1807" s="16" t="s">
        <v>83</v>
      </c>
      <c r="AW1807" s="16" t="s">
        <v>32</v>
      </c>
      <c r="AX1807" s="16" t="s">
        <v>75</v>
      </c>
      <c r="AY1807" s="283" t="s">
        <v>192</v>
      </c>
    </row>
    <row r="1808" s="13" customFormat="1">
      <c r="A1808" s="13"/>
      <c r="B1808" s="240"/>
      <c r="C1808" s="241"/>
      <c r="D1808" s="242" t="s">
        <v>201</v>
      </c>
      <c r="E1808" s="243" t="s">
        <v>1</v>
      </c>
      <c r="F1808" s="244" t="s">
        <v>1854</v>
      </c>
      <c r="G1808" s="241"/>
      <c r="H1808" s="245">
        <v>1</v>
      </c>
      <c r="I1808" s="246"/>
      <c r="J1808" s="241"/>
      <c r="K1808" s="241"/>
      <c r="L1808" s="247"/>
      <c r="M1808" s="248"/>
      <c r="N1808" s="249"/>
      <c r="O1808" s="249"/>
      <c r="P1808" s="249"/>
      <c r="Q1808" s="249"/>
      <c r="R1808" s="249"/>
      <c r="S1808" s="249"/>
      <c r="T1808" s="250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1" t="s">
        <v>201</v>
      </c>
      <c r="AU1808" s="251" t="s">
        <v>85</v>
      </c>
      <c r="AV1808" s="13" t="s">
        <v>85</v>
      </c>
      <c r="AW1808" s="13" t="s">
        <v>32</v>
      </c>
      <c r="AX1808" s="13" t="s">
        <v>75</v>
      </c>
      <c r="AY1808" s="251" t="s">
        <v>192</v>
      </c>
    </row>
    <row r="1809" s="13" customFormat="1">
      <c r="A1809" s="13"/>
      <c r="B1809" s="240"/>
      <c r="C1809" s="241"/>
      <c r="D1809" s="242" t="s">
        <v>201</v>
      </c>
      <c r="E1809" s="243" t="s">
        <v>1</v>
      </c>
      <c r="F1809" s="244" t="s">
        <v>1867</v>
      </c>
      <c r="G1809" s="241"/>
      <c r="H1809" s="245">
        <v>1</v>
      </c>
      <c r="I1809" s="246"/>
      <c r="J1809" s="241"/>
      <c r="K1809" s="241"/>
      <c r="L1809" s="247"/>
      <c r="M1809" s="248"/>
      <c r="N1809" s="249"/>
      <c r="O1809" s="249"/>
      <c r="P1809" s="249"/>
      <c r="Q1809" s="249"/>
      <c r="R1809" s="249"/>
      <c r="S1809" s="249"/>
      <c r="T1809" s="250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51" t="s">
        <v>201</v>
      </c>
      <c r="AU1809" s="251" t="s">
        <v>85</v>
      </c>
      <c r="AV1809" s="13" t="s">
        <v>85</v>
      </c>
      <c r="AW1809" s="13" t="s">
        <v>32</v>
      </c>
      <c r="AX1809" s="13" t="s">
        <v>75</v>
      </c>
      <c r="AY1809" s="251" t="s">
        <v>192</v>
      </c>
    </row>
    <row r="1810" s="14" customFormat="1">
      <c r="A1810" s="14"/>
      <c r="B1810" s="252"/>
      <c r="C1810" s="253"/>
      <c r="D1810" s="242" t="s">
        <v>201</v>
      </c>
      <c r="E1810" s="254" t="s">
        <v>1</v>
      </c>
      <c r="F1810" s="255" t="s">
        <v>204</v>
      </c>
      <c r="G1810" s="253"/>
      <c r="H1810" s="256">
        <v>2</v>
      </c>
      <c r="I1810" s="257"/>
      <c r="J1810" s="253"/>
      <c r="K1810" s="253"/>
      <c r="L1810" s="258"/>
      <c r="M1810" s="259"/>
      <c r="N1810" s="260"/>
      <c r="O1810" s="260"/>
      <c r="P1810" s="260"/>
      <c r="Q1810" s="260"/>
      <c r="R1810" s="260"/>
      <c r="S1810" s="260"/>
      <c r="T1810" s="261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62" t="s">
        <v>201</v>
      </c>
      <c r="AU1810" s="262" t="s">
        <v>85</v>
      </c>
      <c r="AV1810" s="14" t="s">
        <v>199</v>
      </c>
      <c r="AW1810" s="14" t="s">
        <v>32</v>
      </c>
      <c r="AX1810" s="14" t="s">
        <v>83</v>
      </c>
      <c r="AY1810" s="262" t="s">
        <v>192</v>
      </c>
    </row>
    <row r="1811" s="2" customFormat="1" ht="24.15" customHeight="1">
      <c r="A1811" s="39"/>
      <c r="B1811" s="40"/>
      <c r="C1811" s="227" t="s">
        <v>2037</v>
      </c>
      <c r="D1811" s="227" t="s">
        <v>194</v>
      </c>
      <c r="E1811" s="228" t="s">
        <v>2038</v>
      </c>
      <c r="F1811" s="229" t="s">
        <v>2039</v>
      </c>
      <c r="G1811" s="230" t="s">
        <v>282</v>
      </c>
      <c r="H1811" s="231">
        <v>9</v>
      </c>
      <c r="I1811" s="232"/>
      <c r="J1811" s="233">
        <f>ROUND(I1811*H1811,2)</f>
        <v>0</v>
      </c>
      <c r="K1811" s="229" t="s">
        <v>198</v>
      </c>
      <c r="L1811" s="45"/>
      <c r="M1811" s="234" t="s">
        <v>1</v>
      </c>
      <c r="N1811" s="235" t="s">
        <v>40</v>
      </c>
      <c r="O1811" s="92"/>
      <c r="P1811" s="236">
        <f>O1811*H1811</f>
        <v>0</v>
      </c>
      <c r="Q1811" s="236">
        <v>0</v>
      </c>
      <c r="R1811" s="236">
        <f>Q1811*H1811</f>
        <v>0</v>
      </c>
      <c r="S1811" s="236">
        <v>0</v>
      </c>
      <c r="T1811" s="237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8" t="s">
        <v>297</v>
      </c>
      <c r="AT1811" s="238" t="s">
        <v>194</v>
      </c>
      <c r="AU1811" s="238" t="s">
        <v>85</v>
      </c>
      <c r="AY1811" s="18" t="s">
        <v>192</v>
      </c>
      <c r="BE1811" s="239">
        <f>IF(N1811="základní",J1811,0)</f>
        <v>0</v>
      </c>
      <c r="BF1811" s="239">
        <f>IF(N1811="snížená",J1811,0)</f>
        <v>0</v>
      </c>
      <c r="BG1811" s="239">
        <f>IF(N1811="zákl. přenesená",J1811,0)</f>
        <v>0</v>
      </c>
      <c r="BH1811" s="239">
        <f>IF(N1811="sníž. přenesená",J1811,0)</f>
        <v>0</v>
      </c>
      <c r="BI1811" s="239">
        <f>IF(N1811="nulová",J1811,0)</f>
        <v>0</v>
      </c>
      <c r="BJ1811" s="18" t="s">
        <v>83</v>
      </c>
      <c r="BK1811" s="239">
        <f>ROUND(I1811*H1811,2)</f>
        <v>0</v>
      </c>
      <c r="BL1811" s="18" t="s">
        <v>297</v>
      </c>
      <c r="BM1811" s="238" t="s">
        <v>2040</v>
      </c>
    </row>
    <row r="1812" s="16" customFormat="1">
      <c r="A1812" s="16"/>
      <c r="B1812" s="274"/>
      <c r="C1812" s="275"/>
      <c r="D1812" s="242" t="s">
        <v>201</v>
      </c>
      <c r="E1812" s="276" t="s">
        <v>1</v>
      </c>
      <c r="F1812" s="277" t="s">
        <v>2041</v>
      </c>
      <c r="G1812" s="275"/>
      <c r="H1812" s="276" t="s">
        <v>1</v>
      </c>
      <c r="I1812" s="278"/>
      <c r="J1812" s="275"/>
      <c r="K1812" s="275"/>
      <c r="L1812" s="279"/>
      <c r="M1812" s="280"/>
      <c r="N1812" s="281"/>
      <c r="O1812" s="281"/>
      <c r="P1812" s="281"/>
      <c r="Q1812" s="281"/>
      <c r="R1812" s="281"/>
      <c r="S1812" s="281"/>
      <c r="T1812" s="282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T1812" s="283" t="s">
        <v>201</v>
      </c>
      <c r="AU1812" s="283" t="s">
        <v>85</v>
      </c>
      <c r="AV1812" s="16" t="s">
        <v>83</v>
      </c>
      <c r="AW1812" s="16" t="s">
        <v>32</v>
      </c>
      <c r="AX1812" s="16" t="s">
        <v>75</v>
      </c>
      <c r="AY1812" s="283" t="s">
        <v>192</v>
      </c>
    </row>
    <row r="1813" s="13" customFormat="1">
      <c r="A1813" s="13"/>
      <c r="B1813" s="240"/>
      <c r="C1813" s="241"/>
      <c r="D1813" s="242" t="s">
        <v>201</v>
      </c>
      <c r="E1813" s="243" t="s">
        <v>1</v>
      </c>
      <c r="F1813" s="244" t="s">
        <v>2042</v>
      </c>
      <c r="G1813" s="241"/>
      <c r="H1813" s="245">
        <v>4</v>
      </c>
      <c r="I1813" s="246"/>
      <c r="J1813" s="241"/>
      <c r="K1813" s="241"/>
      <c r="L1813" s="247"/>
      <c r="M1813" s="248"/>
      <c r="N1813" s="249"/>
      <c r="O1813" s="249"/>
      <c r="P1813" s="249"/>
      <c r="Q1813" s="249"/>
      <c r="R1813" s="249"/>
      <c r="S1813" s="249"/>
      <c r="T1813" s="250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1" t="s">
        <v>201</v>
      </c>
      <c r="AU1813" s="251" t="s">
        <v>85</v>
      </c>
      <c r="AV1813" s="13" t="s">
        <v>85</v>
      </c>
      <c r="AW1813" s="13" t="s">
        <v>32</v>
      </c>
      <c r="AX1813" s="13" t="s">
        <v>75</v>
      </c>
      <c r="AY1813" s="251" t="s">
        <v>192</v>
      </c>
    </row>
    <row r="1814" s="13" customFormat="1">
      <c r="A1814" s="13"/>
      <c r="B1814" s="240"/>
      <c r="C1814" s="241"/>
      <c r="D1814" s="242" t="s">
        <v>201</v>
      </c>
      <c r="E1814" s="243" t="s">
        <v>1</v>
      </c>
      <c r="F1814" s="244" t="s">
        <v>2043</v>
      </c>
      <c r="G1814" s="241"/>
      <c r="H1814" s="245">
        <v>5</v>
      </c>
      <c r="I1814" s="246"/>
      <c r="J1814" s="241"/>
      <c r="K1814" s="241"/>
      <c r="L1814" s="247"/>
      <c r="M1814" s="248"/>
      <c r="N1814" s="249"/>
      <c r="O1814" s="249"/>
      <c r="P1814" s="249"/>
      <c r="Q1814" s="249"/>
      <c r="R1814" s="249"/>
      <c r="S1814" s="249"/>
      <c r="T1814" s="250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1" t="s">
        <v>201</v>
      </c>
      <c r="AU1814" s="251" t="s">
        <v>85</v>
      </c>
      <c r="AV1814" s="13" t="s">
        <v>85</v>
      </c>
      <c r="AW1814" s="13" t="s">
        <v>32</v>
      </c>
      <c r="AX1814" s="13" t="s">
        <v>75</v>
      </c>
      <c r="AY1814" s="251" t="s">
        <v>192</v>
      </c>
    </row>
    <row r="1815" s="14" customFormat="1">
      <c r="A1815" s="14"/>
      <c r="B1815" s="252"/>
      <c r="C1815" s="253"/>
      <c r="D1815" s="242" t="s">
        <v>201</v>
      </c>
      <c r="E1815" s="254" t="s">
        <v>1</v>
      </c>
      <c r="F1815" s="255" t="s">
        <v>204</v>
      </c>
      <c r="G1815" s="253"/>
      <c r="H1815" s="256">
        <v>9</v>
      </c>
      <c r="I1815" s="257"/>
      <c r="J1815" s="253"/>
      <c r="K1815" s="253"/>
      <c r="L1815" s="258"/>
      <c r="M1815" s="259"/>
      <c r="N1815" s="260"/>
      <c r="O1815" s="260"/>
      <c r="P1815" s="260"/>
      <c r="Q1815" s="260"/>
      <c r="R1815" s="260"/>
      <c r="S1815" s="260"/>
      <c r="T1815" s="261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2" t="s">
        <v>201</v>
      </c>
      <c r="AU1815" s="262" t="s">
        <v>85</v>
      </c>
      <c r="AV1815" s="14" t="s">
        <v>199</v>
      </c>
      <c r="AW1815" s="14" t="s">
        <v>32</v>
      </c>
      <c r="AX1815" s="14" t="s">
        <v>83</v>
      </c>
      <c r="AY1815" s="262" t="s">
        <v>192</v>
      </c>
    </row>
    <row r="1816" s="2" customFormat="1" ht="24.15" customHeight="1">
      <c r="A1816" s="39"/>
      <c r="B1816" s="40"/>
      <c r="C1816" s="284" t="s">
        <v>2044</v>
      </c>
      <c r="D1816" s="284" t="s">
        <v>311</v>
      </c>
      <c r="E1816" s="285" t="s">
        <v>2045</v>
      </c>
      <c r="F1816" s="286" t="s">
        <v>2046</v>
      </c>
      <c r="G1816" s="287" t="s">
        <v>282</v>
      </c>
      <c r="H1816" s="288">
        <v>9</v>
      </c>
      <c r="I1816" s="289"/>
      <c r="J1816" s="290">
        <f>ROUND(I1816*H1816,2)</f>
        <v>0</v>
      </c>
      <c r="K1816" s="286" t="s">
        <v>198</v>
      </c>
      <c r="L1816" s="291"/>
      <c r="M1816" s="292" t="s">
        <v>1</v>
      </c>
      <c r="N1816" s="293" t="s">
        <v>40</v>
      </c>
      <c r="O1816" s="92"/>
      <c r="P1816" s="236">
        <f>O1816*H1816</f>
        <v>0</v>
      </c>
      <c r="Q1816" s="236">
        <v>0.0060000000000000001</v>
      </c>
      <c r="R1816" s="236">
        <f>Q1816*H1816</f>
        <v>0.053999999999999999</v>
      </c>
      <c r="S1816" s="236">
        <v>0</v>
      </c>
      <c r="T1816" s="237">
        <f>S1816*H1816</f>
        <v>0</v>
      </c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R1816" s="238" t="s">
        <v>394</v>
      </c>
      <c r="AT1816" s="238" t="s">
        <v>311</v>
      </c>
      <c r="AU1816" s="238" t="s">
        <v>85</v>
      </c>
      <c r="AY1816" s="18" t="s">
        <v>192</v>
      </c>
      <c r="BE1816" s="239">
        <f>IF(N1816="základní",J1816,0)</f>
        <v>0</v>
      </c>
      <c r="BF1816" s="239">
        <f>IF(N1816="snížená",J1816,0)</f>
        <v>0</v>
      </c>
      <c r="BG1816" s="239">
        <f>IF(N1816="zákl. přenesená",J1816,0)</f>
        <v>0</v>
      </c>
      <c r="BH1816" s="239">
        <f>IF(N1816="sníž. přenesená",J1816,0)</f>
        <v>0</v>
      </c>
      <c r="BI1816" s="239">
        <f>IF(N1816="nulová",J1816,0)</f>
        <v>0</v>
      </c>
      <c r="BJ1816" s="18" t="s">
        <v>83</v>
      </c>
      <c r="BK1816" s="239">
        <f>ROUND(I1816*H1816,2)</f>
        <v>0</v>
      </c>
      <c r="BL1816" s="18" t="s">
        <v>297</v>
      </c>
      <c r="BM1816" s="238" t="s">
        <v>2047</v>
      </c>
    </row>
    <row r="1817" s="16" customFormat="1">
      <c r="A1817" s="16"/>
      <c r="B1817" s="274"/>
      <c r="C1817" s="275"/>
      <c r="D1817" s="242" t="s">
        <v>201</v>
      </c>
      <c r="E1817" s="276" t="s">
        <v>1</v>
      </c>
      <c r="F1817" s="277" t="s">
        <v>2041</v>
      </c>
      <c r="G1817" s="275"/>
      <c r="H1817" s="276" t="s">
        <v>1</v>
      </c>
      <c r="I1817" s="278"/>
      <c r="J1817" s="275"/>
      <c r="K1817" s="275"/>
      <c r="L1817" s="279"/>
      <c r="M1817" s="280"/>
      <c r="N1817" s="281"/>
      <c r="O1817" s="281"/>
      <c r="P1817" s="281"/>
      <c r="Q1817" s="281"/>
      <c r="R1817" s="281"/>
      <c r="S1817" s="281"/>
      <c r="T1817" s="282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T1817" s="283" t="s">
        <v>201</v>
      </c>
      <c r="AU1817" s="283" t="s">
        <v>85</v>
      </c>
      <c r="AV1817" s="16" t="s">
        <v>83</v>
      </c>
      <c r="AW1817" s="16" t="s">
        <v>32</v>
      </c>
      <c r="AX1817" s="16" t="s">
        <v>75</v>
      </c>
      <c r="AY1817" s="283" t="s">
        <v>192</v>
      </c>
    </row>
    <row r="1818" s="13" customFormat="1">
      <c r="A1818" s="13"/>
      <c r="B1818" s="240"/>
      <c r="C1818" s="241"/>
      <c r="D1818" s="242" t="s">
        <v>201</v>
      </c>
      <c r="E1818" s="243" t="s">
        <v>1</v>
      </c>
      <c r="F1818" s="244" t="s">
        <v>2042</v>
      </c>
      <c r="G1818" s="241"/>
      <c r="H1818" s="245">
        <v>4</v>
      </c>
      <c r="I1818" s="246"/>
      <c r="J1818" s="241"/>
      <c r="K1818" s="241"/>
      <c r="L1818" s="247"/>
      <c r="M1818" s="248"/>
      <c r="N1818" s="249"/>
      <c r="O1818" s="249"/>
      <c r="P1818" s="249"/>
      <c r="Q1818" s="249"/>
      <c r="R1818" s="249"/>
      <c r="S1818" s="249"/>
      <c r="T1818" s="250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1" t="s">
        <v>201</v>
      </c>
      <c r="AU1818" s="251" t="s">
        <v>85</v>
      </c>
      <c r="AV1818" s="13" t="s">
        <v>85</v>
      </c>
      <c r="AW1818" s="13" t="s">
        <v>32</v>
      </c>
      <c r="AX1818" s="13" t="s">
        <v>75</v>
      </c>
      <c r="AY1818" s="251" t="s">
        <v>192</v>
      </c>
    </row>
    <row r="1819" s="13" customFormat="1">
      <c r="A1819" s="13"/>
      <c r="B1819" s="240"/>
      <c r="C1819" s="241"/>
      <c r="D1819" s="242" t="s">
        <v>201</v>
      </c>
      <c r="E1819" s="243" t="s">
        <v>1</v>
      </c>
      <c r="F1819" s="244" t="s">
        <v>2043</v>
      </c>
      <c r="G1819" s="241"/>
      <c r="H1819" s="245">
        <v>5</v>
      </c>
      <c r="I1819" s="246"/>
      <c r="J1819" s="241"/>
      <c r="K1819" s="241"/>
      <c r="L1819" s="247"/>
      <c r="M1819" s="248"/>
      <c r="N1819" s="249"/>
      <c r="O1819" s="249"/>
      <c r="P1819" s="249"/>
      <c r="Q1819" s="249"/>
      <c r="R1819" s="249"/>
      <c r="S1819" s="249"/>
      <c r="T1819" s="250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1" t="s">
        <v>201</v>
      </c>
      <c r="AU1819" s="251" t="s">
        <v>85</v>
      </c>
      <c r="AV1819" s="13" t="s">
        <v>85</v>
      </c>
      <c r="AW1819" s="13" t="s">
        <v>32</v>
      </c>
      <c r="AX1819" s="13" t="s">
        <v>75</v>
      </c>
      <c r="AY1819" s="251" t="s">
        <v>192</v>
      </c>
    </row>
    <row r="1820" s="14" customFormat="1">
      <c r="A1820" s="14"/>
      <c r="B1820" s="252"/>
      <c r="C1820" s="253"/>
      <c r="D1820" s="242" t="s">
        <v>201</v>
      </c>
      <c r="E1820" s="254" t="s">
        <v>1</v>
      </c>
      <c r="F1820" s="255" t="s">
        <v>204</v>
      </c>
      <c r="G1820" s="253"/>
      <c r="H1820" s="256">
        <v>9</v>
      </c>
      <c r="I1820" s="257"/>
      <c r="J1820" s="253"/>
      <c r="K1820" s="253"/>
      <c r="L1820" s="258"/>
      <c r="M1820" s="259"/>
      <c r="N1820" s="260"/>
      <c r="O1820" s="260"/>
      <c r="P1820" s="260"/>
      <c r="Q1820" s="260"/>
      <c r="R1820" s="260"/>
      <c r="S1820" s="260"/>
      <c r="T1820" s="261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2" t="s">
        <v>201</v>
      </c>
      <c r="AU1820" s="262" t="s">
        <v>85</v>
      </c>
      <c r="AV1820" s="14" t="s">
        <v>199</v>
      </c>
      <c r="AW1820" s="14" t="s">
        <v>32</v>
      </c>
      <c r="AX1820" s="14" t="s">
        <v>83</v>
      </c>
      <c r="AY1820" s="262" t="s">
        <v>192</v>
      </c>
    </row>
    <row r="1821" s="2" customFormat="1" ht="16.5" customHeight="1">
      <c r="A1821" s="39"/>
      <c r="B1821" s="40"/>
      <c r="C1821" s="284" t="s">
        <v>2048</v>
      </c>
      <c r="D1821" s="284" t="s">
        <v>311</v>
      </c>
      <c r="E1821" s="285" t="s">
        <v>2049</v>
      </c>
      <c r="F1821" s="286" t="s">
        <v>2050</v>
      </c>
      <c r="G1821" s="287" t="s">
        <v>2051</v>
      </c>
      <c r="H1821" s="288">
        <v>4</v>
      </c>
      <c r="I1821" s="289"/>
      <c r="J1821" s="290">
        <f>ROUND(I1821*H1821,2)</f>
        <v>0</v>
      </c>
      <c r="K1821" s="286" t="s">
        <v>198</v>
      </c>
      <c r="L1821" s="291"/>
      <c r="M1821" s="292" t="s">
        <v>1</v>
      </c>
      <c r="N1821" s="293" t="s">
        <v>40</v>
      </c>
      <c r="O1821" s="92"/>
      <c r="P1821" s="236">
        <f>O1821*H1821</f>
        <v>0</v>
      </c>
      <c r="Q1821" s="236">
        <v>0.00020000000000000001</v>
      </c>
      <c r="R1821" s="236">
        <f>Q1821*H1821</f>
        <v>0.00080000000000000004</v>
      </c>
      <c r="S1821" s="236">
        <v>0</v>
      </c>
      <c r="T1821" s="237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238" t="s">
        <v>394</v>
      </c>
      <c r="AT1821" s="238" t="s">
        <v>311</v>
      </c>
      <c r="AU1821" s="238" t="s">
        <v>85</v>
      </c>
      <c r="AY1821" s="18" t="s">
        <v>192</v>
      </c>
      <c r="BE1821" s="239">
        <f>IF(N1821="základní",J1821,0)</f>
        <v>0</v>
      </c>
      <c r="BF1821" s="239">
        <f>IF(N1821="snížená",J1821,0)</f>
        <v>0</v>
      </c>
      <c r="BG1821" s="239">
        <f>IF(N1821="zákl. přenesená",J1821,0)</f>
        <v>0</v>
      </c>
      <c r="BH1821" s="239">
        <f>IF(N1821="sníž. přenesená",J1821,0)</f>
        <v>0</v>
      </c>
      <c r="BI1821" s="239">
        <f>IF(N1821="nulová",J1821,0)</f>
        <v>0</v>
      </c>
      <c r="BJ1821" s="18" t="s">
        <v>83</v>
      </c>
      <c r="BK1821" s="239">
        <f>ROUND(I1821*H1821,2)</f>
        <v>0</v>
      </c>
      <c r="BL1821" s="18" t="s">
        <v>297</v>
      </c>
      <c r="BM1821" s="238" t="s">
        <v>2052</v>
      </c>
    </row>
    <row r="1822" s="16" customFormat="1">
      <c r="A1822" s="16"/>
      <c r="B1822" s="274"/>
      <c r="C1822" s="275"/>
      <c r="D1822" s="242" t="s">
        <v>201</v>
      </c>
      <c r="E1822" s="276" t="s">
        <v>1</v>
      </c>
      <c r="F1822" s="277" t="s">
        <v>2041</v>
      </c>
      <c r="G1822" s="275"/>
      <c r="H1822" s="276" t="s">
        <v>1</v>
      </c>
      <c r="I1822" s="278"/>
      <c r="J1822" s="275"/>
      <c r="K1822" s="275"/>
      <c r="L1822" s="279"/>
      <c r="M1822" s="280"/>
      <c r="N1822" s="281"/>
      <c r="O1822" s="281"/>
      <c r="P1822" s="281"/>
      <c r="Q1822" s="281"/>
      <c r="R1822" s="281"/>
      <c r="S1822" s="281"/>
      <c r="T1822" s="282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T1822" s="283" t="s">
        <v>201</v>
      </c>
      <c r="AU1822" s="283" t="s">
        <v>85</v>
      </c>
      <c r="AV1822" s="16" t="s">
        <v>83</v>
      </c>
      <c r="AW1822" s="16" t="s">
        <v>32</v>
      </c>
      <c r="AX1822" s="16" t="s">
        <v>75</v>
      </c>
      <c r="AY1822" s="283" t="s">
        <v>192</v>
      </c>
    </row>
    <row r="1823" s="13" customFormat="1">
      <c r="A1823" s="13"/>
      <c r="B1823" s="240"/>
      <c r="C1823" s="241"/>
      <c r="D1823" s="242" t="s">
        <v>201</v>
      </c>
      <c r="E1823" s="243" t="s">
        <v>1</v>
      </c>
      <c r="F1823" s="244" t="s">
        <v>2053</v>
      </c>
      <c r="G1823" s="241"/>
      <c r="H1823" s="245">
        <v>2</v>
      </c>
      <c r="I1823" s="246"/>
      <c r="J1823" s="241"/>
      <c r="K1823" s="241"/>
      <c r="L1823" s="247"/>
      <c r="M1823" s="248"/>
      <c r="N1823" s="249"/>
      <c r="O1823" s="249"/>
      <c r="P1823" s="249"/>
      <c r="Q1823" s="249"/>
      <c r="R1823" s="249"/>
      <c r="S1823" s="249"/>
      <c r="T1823" s="250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1" t="s">
        <v>201</v>
      </c>
      <c r="AU1823" s="251" t="s">
        <v>85</v>
      </c>
      <c r="AV1823" s="13" t="s">
        <v>85</v>
      </c>
      <c r="AW1823" s="13" t="s">
        <v>32</v>
      </c>
      <c r="AX1823" s="13" t="s">
        <v>75</v>
      </c>
      <c r="AY1823" s="251" t="s">
        <v>192</v>
      </c>
    </row>
    <row r="1824" s="13" customFormat="1">
      <c r="A1824" s="13"/>
      <c r="B1824" s="240"/>
      <c r="C1824" s="241"/>
      <c r="D1824" s="242" t="s">
        <v>201</v>
      </c>
      <c r="E1824" s="243" t="s">
        <v>1</v>
      </c>
      <c r="F1824" s="244" t="s">
        <v>2054</v>
      </c>
      <c r="G1824" s="241"/>
      <c r="H1824" s="245">
        <v>2</v>
      </c>
      <c r="I1824" s="246"/>
      <c r="J1824" s="241"/>
      <c r="K1824" s="241"/>
      <c r="L1824" s="247"/>
      <c r="M1824" s="248"/>
      <c r="N1824" s="249"/>
      <c r="O1824" s="249"/>
      <c r="P1824" s="249"/>
      <c r="Q1824" s="249"/>
      <c r="R1824" s="249"/>
      <c r="S1824" s="249"/>
      <c r="T1824" s="250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1" t="s">
        <v>201</v>
      </c>
      <c r="AU1824" s="251" t="s">
        <v>85</v>
      </c>
      <c r="AV1824" s="13" t="s">
        <v>85</v>
      </c>
      <c r="AW1824" s="13" t="s">
        <v>32</v>
      </c>
      <c r="AX1824" s="13" t="s">
        <v>75</v>
      </c>
      <c r="AY1824" s="251" t="s">
        <v>192</v>
      </c>
    </row>
    <row r="1825" s="14" customFormat="1">
      <c r="A1825" s="14"/>
      <c r="B1825" s="252"/>
      <c r="C1825" s="253"/>
      <c r="D1825" s="242" t="s">
        <v>201</v>
      </c>
      <c r="E1825" s="254" t="s">
        <v>1</v>
      </c>
      <c r="F1825" s="255" t="s">
        <v>204</v>
      </c>
      <c r="G1825" s="253"/>
      <c r="H1825" s="256">
        <v>4</v>
      </c>
      <c r="I1825" s="257"/>
      <c r="J1825" s="253"/>
      <c r="K1825" s="253"/>
      <c r="L1825" s="258"/>
      <c r="M1825" s="259"/>
      <c r="N1825" s="260"/>
      <c r="O1825" s="260"/>
      <c r="P1825" s="260"/>
      <c r="Q1825" s="260"/>
      <c r="R1825" s="260"/>
      <c r="S1825" s="260"/>
      <c r="T1825" s="261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2" t="s">
        <v>201</v>
      </c>
      <c r="AU1825" s="262" t="s">
        <v>85</v>
      </c>
      <c r="AV1825" s="14" t="s">
        <v>199</v>
      </c>
      <c r="AW1825" s="14" t="s">
        <v>32</v>
      </c>
      <c r="AX1825" s="14" t="s">
        <v>83</v>
      </c>
      <c r="AY1825" s="262" t="s">
        <v>192</v>
      </c>
    </row>
    <row r="1826" s="2" customFormat="1" ht="24.15" customHeight="1">
      <c r="A1826" s="39"/>
      <c r="B1826" s="40"/>
      <c r="C1826" s="227" t="s">
        <v>2055</v>
      </c>
      <c r="D1826" s="227" t="s">
        <v>194</v>
      </c>
      <c r="E1826" s="228" t="s">
        <v>2056</v>
      </c>
      <c r="F1826" s="229" t="s">
        <v>2057</v>
      </c>
      <c r="G1826" s="230" t="s">
        <v>2058</v>
      </c>
      <c r="H1826" s="231">
        <v>3</v>
      </c>
      <c r="I1826" s="232"/>
      <c r="J1826" s="233">
        <f>ROUND(I1826*H1826,2)</f>
        <v>0</v>
      </c>
      <c r="K1826" s="229" t="s">
        <v>301</v>
      </c>
      <c r="L1826" s="45"/>
      <c r="M1826" s="234" t="s">
        <v>1</v>
      </c>
      <c r="N1826" s="235" t="s">
        <v>40</v>
      </c>
      <c r="O1826" s="92"/>
      <c r="P1826" s="236">
        <f>O1826*H1826</f>
        <v>0</v>
      </c>
      <c r="Q1826" s="236">
        <v>0</v>
      </c>
      <c r="R1826" s="236">
        <f>Q1826*H1826</f>
        <v>0</v>
      </c>
      <c r="S1826" s="236">
        <v>0</v>
      </c>
      <c r="T1826" s="237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38" t="s">
        <v>297</v>
      </c>
      <c r="AT1826" s="238" t="s">
        <v>194</v>
      </c>
      <c r="AU1826" s="238" t="s">
        <v>85</v>
      </c>
      <c r="AY1826" s="18" t="s">
        <v>192</v>
      </c>
      <c r="BE1826" s="239">
        <f>IF(N1826="základní",J1826,0)</f>
        <v>0</v>
      </c>
      <c r="BF1826" s="239">
        <f>IF(N1826="snížená",J1826,0)</f>
        <v>0</v>
      </c>
      <c r="BG1826" s="239">
        <f>IF(N1826="zákl. přenesená",J1826,0)</f>
        <v>0</v>
      </c>
      <c r="BH1826" s="239">
        <f>IF(N1826="sníž. přenesená",J1826,0)</f>
        <v>0</v>
      </c>
      <c r="BI1826" s="239">
        <f>IF(N1826="nulová",J1826,0)</f>
        <v>0</v>
      </c>
      <c r="BJ1826" s="18" t="s">
        <v>83</v>
      </c>
      <c r="BK1826" s="239">
        <f>ROUND(I1826*H1826,2)</f>
        <v>0</v>
      </c>
      <c r="BL1826" s="18" t="s">
        <v>297</v>
      </c>
      <c r="BM1826" s="238" t="s">
        <v>2059</v>
      </c>
    </row>
    <row r="1827" s="2" customFormat="1" ht="24.15" customHeight="1">
      <c r="A1827" s="39"/>
      <c r="B1827" s="40"/>
      <c r="C1827" s="227" t="s">
        <v>2060</v>
      </c>
      <c r="D1827" s="227" t="s">
        <v>194</v>
      </c>
      <c r="E1827" s="228" t="s">
        <v>2061</v>
      </c>
      <c r="F1827" s="229" t="s">
        <v>2062</v>
      </c>
      <c r="G1827" s="230" t="s">
        <v>247</v>
      </c>
      <c r="H1827" s="231">
        <v>2.2770000000000001</v>
      </c>
      <c r="I1827" s="232"/>
      <c r="J1827" s="233">
        <f>ROUND(I1827*H1827,2)</f>
        <v>0</v>
      </c>
      <c r="K1827" s="229" t="s">
        <v>198</v>
      </c>
      <c r="L1827" s="45"/>
      <c r="M1827" s="234" t="s">
        <v>1</v>
      </c>
      <c r="N1827" s="235" t="s">
        <v>40</v>
      </c>
      <c r="O1827" s="92"/>
      <c r="P1827" s="236">
        <f>O1827*H1827</f>
        <v>0</v>
      </c>
      <c r="Q1827" s="236">
        <v>0</v>
      </c>
      <c r="R1827" s="236">
        <f>Q1827*H1827</f>
        <v>0</v>
      </c>
      <c r="S1827" s="236">
        <v>0</v>
      </c>
      <c r="T1827" s="237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38" t="s">
        <v>297</v>
      </c>
      <c r="AT1827" s="238" t="s">
        <v>194</v>
      </c>
      <c r="AU1827" s="238" t="s">
        <v>85</v>
      </c>
      <c r="AY1827" s="18" t="s">
        <v>192</v>
      </c>
      <c r="BE1827" s="239">
        <f>IF(N1827="základní",J1827,0)</f>
        <v>0</v>
      </c>
      <c r="BF1827" s="239">
        <f>IF(N1827="snížená",J1827,0)</f>
        <v>0</v>
      </c>
      <c r="BG1827" s="239">
        <f>IF(N1827="zákl. přenesená",J1827,0)</f>
        <v>0</v>
      </c>
      <c r="BH1827" s="239">
        <f>IF(N1827="sníž. přenesená",J1827,0)</f>
        <v>0</v>
      </c>
      <c r="BI1827" s="239">
        <f>IF(N1827="nulová",J1827,0)</f>
        <v>0</v>
      </c>
      <c r="BJ1827" s="18" t="s">
        <v>83</v>
      </c>
      <c r="BK1827" s="239">
        <f>ROUND(I1827*H1827,2)</f>
        <v>0</v>
      </c>
      <c r="BL1827" s="18" t="s">
        <v>297</v>
      </c>
      <c r="BM1827" s="238" t="s">
        <v>2063</v>
      </c>
    </row>
    <row r="1828" s="12" customFormat="1" ht="22.8" customHeight="1">
      <c r="A1828" s="12"/>
      <c r="B1828" s="211"/>
      <c r="C1828" s="212"/>
      <c r="D1828" s="213" t="s">
        <v>74</v>
      </c>
      <c r="E1828" s="225" t="s">
        <v>2064</v>
      </c>
      <c r="F1828" s="225" t="s">
        <v>2065</v>
      </c>
      <c r="G1828" s="212"/>
      <c r="H1828" s="212"/>
      <c r="I1828" s="215"/>
      <c r="J1828" s="226">
        <f>BK1828</f>
        <v>0</v>
      </c>
      <c r="K1828" s="212"/>
      <c r="L1828" s="217"/>
      <c r="M1828" s="218"/>
      <c r="N1828" s="219"/>
      <c r="O1828" s="219"/>
      <c r="P1828" s="220">
        <f>SUM(P1829:P1939)</f>
        <v>0</v>
      </c>
      <c r="Q1828" s="219"/>
      <c r="R1828" s="220">
        <f>SUM(R1829:R1939)</f>
        <v>1.2599746000000001</v>
      </c>
      <c r="S1828" s="219"/>
      <c r="T1828" s="221">
        <f>SUM(T1829:T1939)</f>
        <v>0</v>
      </c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R1828" s="222" t="s">
        <v>85</v>
      </c>
      <c r="AT1828" s="223" t="s">
        <v>74</v>
      </c>
      <c r="AU1828" s="223" t="s">
        <v>83</v>
      </c>
      <c r="AY1828" s="222" t="s">
        <v>192</v>
      </c>
      <c r="BK1828" s="224">
        <f>SUM(BK1829:BK1939)</f>
        <v>0</v>
      </c>
    </row>
    <row r="1829" s="2" customFormat="1" ht="24.15" customHeight="1">
      <c r="A1829" s="39"/>
      <c r="B1829" s="40"/>
      <c r="C1829" s="284" t="s">
        <v>2066</v>
      </c>
      <c r="D1829" s="284" t="s">
        <v>311</v>
      </c>
      <c r="E1829" s="285" t="s">
        <v>2067</v>
      </c>
      <c r="F1829" s="286" t="s">
        <v>2068</v>
      </c>
      <c r="G1829" s="287" t="s">
        <v>300</v>
      </c>
      <c r="H1829" s="288">
        <v>1</v>
      </c>
      <c r="I1829" s="289"/>
      <c r="J1829" s="290">
        <f>ROUND(I1829*H1829,2)</f>
        <v>0</v>
      </c>
      <c r="K1829" s="286" t="s">
        <v>301</v>
      </c>
      <c r="L1829" s="291"/>
      <c r="M1829" s="292" t="s">
        <v>1</v>
      </c>
      <c r="N1829" s="293" t="s">
        <v>40</v>
      </c>
      <c r="O1829" s="92"/>
      <c r="P1829" s="236">
        <f>O1829*H1829</f>
        <v>0</v>
      </c>
      <c r="Q1829" s="236">
        <v>0.0177</v>
      </c>
      <c r="R1829" s="236">
        <f>Q1829*H1829</f>
        <v>0.0177</v>
      </c>
      <c r="S1829" s="236">
        <v>0</v>
      </c>
      <c r="T1829" s="237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38" t="s">
        <v>394</v>
      </c>
      <c r="AT1829" s="238" t="s">
        <v>311</v>
      </c>
      <c r="AU1829" s="238" t="s">
        <v>85</v>
      </c>
      <c r="AY1829" s="18" t="s">
        <v>192</v>
      </c>
      <c r="BE1829" s="239">
        <f>IF(N1829="základní",J1829,0)</f>
        <v>0</v>
      </c>
      <c r="BF1829" s="239">
        <f>IF(N1829="snížená",J1829,0)</f>
        <v>0</v>
      </c>
      <c r="BG1829" s="239">
        <f>IF(N1829="zákl. přenesená",J1829,0)</f>
        <v>0</v>
      </c>
      <c r="BH1829" s="239">
        <f>IF(N1829="sníž. přenesená",J1829,0)</f>
        <v>0</v>
      </c>
      <c r="BI1829" s="239">
        <f>IF(N1829="nulová",J1829,0)</f>
        <v>0</v>
      </c>
      <c r="BJ1829" s="18" t="s">
        <v>83</v>
      </c>
      <c r="BK1829" s="239">
        <f>ROUND(I1829*H1829,2)</f>
        <v>0</v>
      </c>
      <c r="BL1829" s="18" t="s">
        <v>297</v>
      </c>
      <c r="BM1829" s="238" t="s">
        <v>2069</v>
      </c>
    </row>
    <row r="1830" s="13" customFormat="1">
      <c r="A1830" s="13"/>
      <c r="B1830" s="240"/>
      <c r="C1830" s="241"/>
      <c r="D1830" s="242" t="s">
        <v>201</v>
      </c>
      <c r="E1830" s="243" t="s">
        <v>1</v>
      </c>
      <c r="F1830" s="244" t="s">
        <v>2070</v>
      </c>
      <c r="G1830" s="241"/>
      <c r="H1830" s="245">
        <v>1</v>
      </c>
      <c r="I1830" s="246"/>
      <c r="J1830" s="241"/>
      <c r="K1830" s="241"/>
      <c r="L1830" s="247"/>
      <c r="M1830" s="248"/>
      <c r="N1830" s="249"/>
      <c r="O1830" s="249"/>
      <c r="P1830" s="249"/>
      <c r="Q1830" s="249"/>
      <c r="R1830" s="249"/>
      <c r="S1830" s="249"/>
      <c r="T1830" s="250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1" t="s">
        <v>201</v>
      </c>
      <c r="AU1830" s="251" t="s">
        <v>85</v>
      </c>
      <c r="AV1830" s="13" t="s">
        <v>85</v>
      </c>
      <c r="AW1830" s="13" t="s">
        <v>32</v>
      </c>
      <c r="AX1830" s="13" t="s">
        <v>83</v>
      </c>
      <c r="AY1830" s="251" t="s">
        <v>192</v>
      </c>
    </row>
    <row r="1831" s="2" customFormat="1" ht="24.15" customHeight="1">
      <c r="A1831" s="39"/>
      <c r="B1831" s="40"/>
      <c r="C1831" s="227" t="s">
        <v>2071</v>
      </c>
      <c r="D1831" s="227" t="s">
        <v>194</v>
      </c>
      <c r="E1831" s="228" t="s">
        <v>2072</v>
      </c>
      <c r="F1831" s="229" t="s">
        <v>2073</v>
      </c>
      <c r="G1831" s="230" t="s">
        <v>282</v>
      </c>
      <c r="H1831" s="231">
        <v>5.4000000000000004</v>
      </c>
      <c r="I1831" s="232"/>
      <c r="J1831" s="233">
        <f>ROUND(I1831*H1831,2)</f>
        <v>0</v>
      </c>
      <c r="K1831" s="229" t="s">
        <v>198</v>
      </c>
      <c r="L1831" s="45"/>
      <c r="M1831" s="234" t="s">
        <v>1</v>
      </c>
      <c r="N1831" s="235" t="s">
        <v>40</v>
      </c>
      <c r="O1831" s="92"/>
      <c r="P1831" s="236">
        <f>O1831*H1831</f>
        <v>0</v>
      </c>
      <c r="Q1831" s="236">
        <v>0</v>
      </c>
      <c r="R1831" s="236">
        <f>Q1831*H1831</f>
        <v>0</v>
      </c>
      <c r="S1831" s="236">
        <v>0</v>
      </c>
      <c r="T1831" s="237">
        <f>S1831*H1831</f>
        <v>0</v>
      </c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R1831" s="238" t="s">
        <v>297</v>
      </c>
      <c r="AT1831" s="238" t="s">
        <v>194</v>
      </c>
      <c r="AU1831" s="238" t="s">
        <v>85</v>
      </c>
      <c r="AY1831" s="18" t="s">
        <v>192</v>
      </c>
      <c r="BE1831" s="239">
        <f>IF(N1831="základní",J1831,0)</f>
        <v>0</v>
      </c>
      <c r="BF1831" s="239">
        <f>IF(N1831="snížená",J1831,0)</f>
        <v>0</v>
      </c>
      <c r="BG1831" s="239">
        <f>IF(N1831="zákl. přenesená",J1831,0)</f>
        <v>0</v>
      </c>
      <c r="BH1831" s="239">
        <f>IF(N1831="sníž. přenesená",J1831,0)</f>
        <v>0</v>
      </c>
      <c r="BI1831" s="239">
        <f>IF(N1831="nulová",J1831,0)</f>
        <v>0</v>
      </c>
      <c r="BJ1831" s="18" t="s">
        <v>83</v>
      </c>
      <c r="BK1831" s="239">
        <f>ROUND(I1831*H1831,2)</f>
        <v>0</v>
      </c>
      <c r="BL1831" s="18" t="s">
        <v>297</v>
      </c>
      <c r="BM1831" s="238" t="s">
        <v>2074</v>
      </c>
    </row>
    <row r="1832" s="13" customFormat="1">
      <c r="A1832" s="13"/>
      <c r="B1832" s="240"/>
      <c r="C1832" s="241"/>
      <c r="D1832" s="242" t="s">
        <v>201</v>
      </c>
      <c r="E1832" s="243" t="s">
        <v>1</v>
      </c>
      <c r="F1832" s="244" t="s">
        <v>2075</v>
      </c>
      <c r="G1832" s="241"/>
      <c r="H1832" s="245">
        <v>5.4000000000000004</v>
      </c>
      <c r="I1832" s="246"/>
      <c r="J1832" s="241"/>
      <c r="K1832" s="241"/>
      <c r="L1832" s="247"/>
      <c r="M1832" s="248"/>
      <c r="N1832" s="249"/>
      <c r="O1832" s="249"/>
      <c r="P1832" s="249"/>
      <c r="Q1832" s="249"/>
      <c r="R1832" s="249"/>
      <c r="S1832" s="249"/>
      <c r="T1832" s="250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1" t="s">
        <v>201</v>
      </c>
      <c r="AU1832" s="251" t="s">
        <v>85</v>
      </c>
      <c r="AV1832" s="13" t="s">
        <v>85</v>
      </c>
      <c r="AW1832" s="13" t="s">
        <v>32</v>
      </c>
      <c r="AX1832" s="13" t="s">
        <v>83</v>
      </c>
      <c r="AY1832" s="251" t="s">
        <v>192</v>
      </c>
    </row>
    <row r="1833" s="2" customFormat="1" ht="21.75" customHeight="1">
      <c r="A1833" s="39"/>
      <c r="B1833" s="40"/>
      <c r="C1833" s="284" t="s">
        <v>2076</v>
      </c>
      <c r="D1833" s="284" t="s">
        <v>311</v>
      </c>
      <c r="E1833" s="285" t="s">
        <v>2077</v>
      </c>
      <c r="F1833" s="286" t="s">
        <v>2078</v>
      </c>
      <c r="G1833" s="287" t="s">
        <v>282</v>
      </c>
      <c r="H1833" s="288">
        <v>5.9400000000000004</v>
      </c>
      <c r="I1833" s="289"/>
      <c r="J1833" s="290">
        <f>ROUND(I1833*H1833,2)</f>
        <v>0</v>
      </c>
      <c r="K1833" s="286" t="s">
        <v>198</v>
      </c>
      <c r="L1833" s="291"/>
      <c r="M1833" s="292" t="s">
        <v>1</v>
      </c>
      <c r="N1833" s="293" t="s">
        <v>40</v>
      </c>
      <c r="O1833" s="92"/>
      <c r="P1833" s="236">
        <f>O1833*H1833</f>
        <v>0</v>
      </c>
      <c r="Q1833" s="236">
        <v>0.00020000000000000001</v>
      </c>
      <c r="R1833" s="236">
        <f>Q1833*H1833</f>
        <v>0.001188</v>
      </c>
      <c r="S1833" s="236">
        <v>0</v>
      </c>
      <c r="T1833" s="237">
        <f>S1833*H1833</f>
        <v>0</v>
      </c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R1833" s="238" t="s">
        <v>394</v>
      </c>
      <c r="AT1833" s="238" t="s">
        <v>311</v>
      </c>
      <c r="AU1833" s="238" t="s">
        <v>85</v>
      </c>
      <c r="AY1833" s="18" t="s">
        <v>192</v>
      </c>
      <c r="BE1833" s="239">
        <f>IF(N1833="základní",J1833,0)</f>
        <v>0</v>
      </c>
      <c r="BF1833" s="239">
        <f>IF(N1833="snížená",J1833,0)</f>
        <v>0</v>
      </c>
      <c r="BG1833" s="239">
        <f>IF(N1833="zákl. přenesená",J1833,0)</f>
        <v>0</v>
      </c>
      <c r="BH1833" s="239">
        <f>IF(N1833="sníž. přenesená",J1833,0)</f>
        <v>0</v>
      </c>
      <c r="BI1833" s="239">
        <f>IF(N1833="nulová",J1833,0)</f>
        <v>0</v>
      </c>
      <c r="BJ1833" s="18" t="s">
        <v>83</v>
      </c>
      <c r="BK1833" s="239">
        <f>ROUND(I1833*H1833,2)</f>
        <v>0</v>
      </c>
      <c r="BL1833" s="18" t="s">
        <v>297</v>
      </c>
      <c r="BM1833" s="238" t="s">
        <v>2079</v>
      </c>
    </row>
    <row r="1834" s="13" customFormat="1">
      <c r="A1834" s="13"/>
      <c r="B1834" s="240"/>
      <c r="C1834" s="241"/>
      <c r="D1834" s="242" t="s">
        <v>201</v>
      </c>
      <c r="E1834" s="243" t="s">
        <v>1</v>
      </c>
      <c r="F1834" s="244" t="s">
        <v>2080</v>
      </c>
      <c r="G1834" s="241"/>
      <c r="H1834" s="245">
        <v>5.9400000000000004</v>
      </c>
      <c r="I1834" s="246"/>
      <c r="J1834" s="241"/>
      <c r="K1834" s="241"/>
      <c r="L1834" s="247"/>
      <c r="M1834" s="248"/>
      <c r="N1834" s="249"/>
      <c r="O1834" s="249"/>
      <c r="P1834" s="249"/>
      <c r="Q1834" s="249"/>
      <c r="R1834" s="249"/>
      <c r="S1834" s="249"/>
      <c r="T1834" s="250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1" t="s">
        <v>201</v>
      </c>
      <c r="AU1834" s="251" t="s">
        <v>85</v>
      </c>
      <c r="AV1834" s="13" t="s">
        <v>85</v>
      </c>
      <c r="AW1834" s="13" t="s">
        <v>32</v>
      </c>
      <c r="AX1834" s="13" t="s">
        <v>83</v>
      </c>
      <c r="AY1834" s="251" t="s">
        <v>192</v>
      </c>
    </row>
    <row r="1835" s="2" customFormat="1" ht="24.15" customHeight="1">
      <c r="A1835" s="39"/>
      <c r="B1835" s="40"/>
      <c r="C1835" s="227" t="s">
        <v>2081</v>
      </c>
      <c r="D1835" s="227" t="s">
        <v>194</v>
      </c>
      <c r="E1835" s="228" t="s">
        <v>2082</v>
      </c>
      <c r="F1835" s="229" t="s">
        <v>2083</v>
      </c>
      <c r="G1835" s="230" t="s">
        <v>282</v>
      </c>
      <c r="H1835" s="231">
        <v>5.4000000000000004</v>
      </c>
      <c r="I1835" s="232"/>
      <c r="J1835" s="233">
        <f>ROUND(I1835*H1835,2)</f>
        <v>0</v>
      </c>
      <c r="K1835" s="229" t="s">
        <v>198</v>
      </c>
      <c r="L1835" s="45"/>
      <c r="M1835" s="234" t="s">
        <v>1</v>
      </c>
      <c r="N1835" s="235" t="s">
        <v>40</v>
      </c>
      <c r="O1835" s="92"/>
      <c r="P1835" s="236">
        <f>O1835*H1835</f>
        <v>0</v>
      </c>
      <c r="Q1835" s="236">
        <v>0</v>
      </c>
      <c r="R1835" s="236">
        <f>Q1835*H1835</f>
        <v>0</v>
      </c>
      <c r="S1835" s="236">
        <v>0</v>
      </c>
      <c r="T1835" s="237">
        <f>S1835*H1835</f>
        <v>0</v>
      </c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R1835" s="238" t="s">
        <v>297</v>
      </c>
      <c r="AT1835" s="238" t="s">
        <v>194</v>
      </c>
      <c r="AU1835" s="238" t="s">
        <v>85</v>
      </c>
      <c r="AY1835" s="18" t="s">
        <v>192</v>
      </c>
      <c r="BE1835" s="239">
        <f>IF(N1835="základní",J1835,0)</f>
        <v>0</v>
      </c>
      <c r="BF1835" s="239">
        <f>IF(N1835="snížená",J1835,0)</f>
        <v>0</v>
      </c>
      <c r="BG1835" s="239">
        <f>IF(N1835="zákl. přenesená",J1835,0)</f>
        <v>0</v>
      </c>
      <c r="BH1835" s="239">
        <f>IF(N1835="sníž. přenesená",J1835,0)</f>
        <v>0</v>
      </c>
      <c r="BI1835" s="239">
        <f>IF(N1835="nulová",J1835,0)</f>
        <v>0</v>
      </c>
      <c r="BJ1835" s="18" t="s">
        <v>83</v>
      </c>
      <c r="BK1835" s="239">
        <f>ROUND(I1835*H1835,2)</f>
        <v>0</v>
      </c>
      <c r="BL1835" s="18" t="s">
        <v>297</v>
      </c>
      <c r="BM1835" s="238" t="s">
        <v>2084</v>
      </c>
    </row>
    <row r="1836" s="13" customFormat="1">
      <c r="A1836" s="13"/>
      <c r="B1836" s="240"/>
      <c r="C1836" s="241"/>
      <c r="D1836" s="242" t="s">
        <v>201</v>
      </c>
      <c r="E1836" s="243" t="s">
        <v>1</v>
      </c>
      <c r="F1836" s="244" t="s">
        <v>2085</v>
      </c>
      <c r="G1836" s="241"/>
      <c r="H1836" s="245">
        <v>5.4000000000000004</v>
      </c>
      <c r="I1836" s="246"/>
      <c r="J1836" s="241"/>
      <c r="K1836" s="241"/>
      <c r="L1836" s="247"/>
      <c r="M1836" s="248"/>
      <c r="N1836" s="249"/>
      <c r="O1836" s="249"/>
      <c r="P1836" s="249"/>
      <c r="Q1836" s="249"/>
      <c r="R1836" s="249"/>
      <c r="S1836" s="249"/>
      <c r="T1836" s="250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1" t="s">
        <v>201</v>
      </c>
      <c r="AU1836" s="251" t="s">
        <v>85</v>
      </c>
      <c r="AV1836" s="13" t="s">
        <v>85</v>
      </c>
      <c r="AW1836" s="13" t="s">
        <v>32</v>
      </c>
      <c r="AX1836" s="13" t="s">
        <v>83</v>
      </c>
      <c r="AY1836" s="251" t="s">
        <v>192</v>
      </c>
    </row>
    <row r="1837" s="2" customFormat="1" ht="16.5" customHeight="1">
      <c r="A1837" s="39"/>
      <c r="B1837" s="40"/>
      <c r="C1837" s="284" t="s">
        <v>2086</v>
      </c>
      <c r="D1837" s="284" t="s">
        <v>311</v>
      </c>
      <c r="E1837" s="285" t="s">
        <v>2087</v>
      </c>
      <c r="F1837" s="286" t="s">
        <v>2088</v>
      </c>
      <c r="G1837" s="287" t="s">
        <v>282</v>
      </c>
      <c r="H1837" s="288">
        <v>5.9400000000000004</v>
      </c>
      <c r="I1837" s="289"/>
      <c r="J1837" s="290">
        <f>ROUND(I1837*H1837,2)</f>
        <v>0</v>
      </c>
      <c r="K1837" s="286" t="s">
        <v>198</v>
      </c>
      <c r="L1837" s="291"/>
      <c r="M1837" s="292" t="s">
        <v>1</v>
      </c>
      <c r="N1837" s="293" t="s">
        <v>40</v>
      </c>
      <c r="O1837" s="92"/>
      <c r="P1837" s="236">
        <f>O1837*H1837</f>
        <v>0</v>
      </c>
      <c r="Q1837" s="236">
        <v>0.00029999999999999997</v>
      </c>
      <c r="R1837" s="236">
        <f>Q1837*H1837</f>
        <v>0.001782</v>
      </c>
      <c r="S1837" s="236">
        <v>0</v>
      </c>
      <c r="T1837" s="237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38" t="s">
        <v>394</v>
      </c>
      <c r="AT1837" s="238" t="s">
        <v>311</v>
      </c>
      <c r="AU1837" s="238" t="s">
        <v>85</v>
      </c>
      <c r="AY1837" s="18" t="s">
        <v>192</v>
      </c>
      <c r="BE1837" s="239">
        <f>IF(N1837="základní",J1837,0)</f>
        <v>0</v>
      </c>
      <c r="BF1837" s="239">
        <f>IF(N1837="snížená",J1837,0)</f>
        <v>0</v>
      </c>
      <c r="BG1837" s="239">
        <f>IF(N1837="zákl. přenesená",J1837,0)</f>
        <v>0</v>
      </c>
      <c r="BH1837" s="239">
        <f>IF(N1837="sníž. přenesená",J1837,0)</f>
        <v>0</v>
      </c>
      <c r="BI1837" s="239">
        <f>IF(N1837="nulová",J1837,0)</f>
        <v>0</v>
      </c>
      <c r="BJ1837" s="18" t="s">
        <v>83</v>
      </c>
      <c r="BK1837" s="239">
        <f>ROUND(I1837*H1837,2)</f>
        <v>0</v>
      </c>
      <c r="BL1837" s="18" t="s">
        <v>297</v>
      </c>
      <c r="BM1837" s="238" t="s">
        <v>2089</v>
      </c>
    </row>
    <row r="1838" s="13" customFormat="1">
      <c r="A1838" s="13"/>
      <c r="B1838" s="240"/>
      <c r="C1838" s="241"/>
      <c r="D1838" s="242" t="s">
        <v>201</v>
      </c>
      <c r="E1838" s="243" t="s">
        <v>1</v>
      </c>
      <c r="F1838" s="244" t="s">
        <v>2080</v>
      </c>
      <c r="G1838" s="241"/>
      <c r="H1838" s="245">
        <v>5.9400000000000004</v>
      </c>
      <c r="I1838" s="246"/>
      <c r="J1838" s="241"/>
      <c r="K1838" s="241"/>
      <c r="L1838" s="247"/>
      <c r="M1838" s="248"/>
      <c r="N1838" s="249"/>
      <c r="O1838" s="249"/>
      <c r="P1838" s="249"/>
      <c r="Q1838" s="249"/>
      <c r="R1838" s="249"/>
      <c r="S1838" s="249"/>
      <c r="T1838" s="250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51" t="s">
        <v>201</v>
      </c>
      <c r="AU1838" s="251" t="s">
        <v>85</v>
      </c>
      <c r="AV1838" s="13" t="s">
        <v>85</v>
      </c>
      <c r="AW1838" s="13" t="s">
        <v>32</v>
      </c>
      <c r="AX1838" s="13" t="s">
        <v>83</v>
      </c>
      <c r="AY1838" s="251" t="s">
        <v>192</v>
      </c>
    </row>
    <row r="1839" s="2" customFormat="1" ht="24.15" customHeight="1">
      <c r="A1839" s="39"/>
      <c r="B1839" s="40"/>
      <c r="C1839" s="227" t="s">
        <v>2090</v>
      </c>
      <c r="D1839" s="227" t="s">
        <v>194</v>
      </c>
      <c r="E1839" s="228" t="s">
        <v>2091</v>
      </c>
      <c r="F1839" s="229" t="s">
        <v>2092</v>
      </c>
      <c r="G1839" s="230" t="s">
        <v>197</v>
      </c>
      <c r="H1839" s="231">
        <v>2.3999999999999999</v>
      </c>
      <c r="I1839" s="232"/>
      <c r="J1839" s="233">
        <f>ROUND(I1839*H1839,2)</f>
        <v>0</v>
      </c>
      <c r="K1839" s="229" t="s">
        <v>198</v>
      </c>
      <c r="L1839" s="45"/>
      <c r="M1839" s="234" t="s">
        <v>1</v>
      </c>
      <c r="N1839" s="235" t="s">
        <v>40</v>
      </c>
      <c r="O1839" s="92"/>
      <c r="P1839" s="236">
        <f>O1839*H1839</f>
        <v>0</v>
      </c>
      <c r="Q1839" s="236">
        <v>0.00024000000000000001</v>
      </c>
      <c r="R1839" s="236">
        <f>Q1839*H1839</f>
        <v>0.00057600000000000001</v>
      </c>
      <c r="S1839" s="236">
        <v>0</v>
      </c>
      <c r="T1839" s="237">
        <f>S1839*H1839</f>
        <v>0</v>
      </c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R1839" s="238" t="s">
        <v>297</v>
      </c>
      <c r="AT1839" s="238" t="s">
        <v>194</v>
      </c>
      <c r="AU1839" s="238" t="s">
        <v>85</v>
      </c>
      <c r="AY1839" s="18" t="s">
        <v>192</v>
      </c>
      <c r="BE1839" s="239">
        <f>IF(N1839="základní",J1839,0)</f>
        <v>0</v>
      </c>
      <c r="BF1839" s="239">
        <f>IF(N1839="snížená",J1839,0)</f>
        <v>0</v>
      </c>
      <c r="BG1839" s="239">
        <f>IF(N1839="zákl. přenesená",J1839,0)</f>
        <v>0</v>
      </c>
      <c r="BH1839" s="239">
        <f>IF(N1839="sníž. přenesená",J1839,0)</f>
        <v>0</v>
      </c>
      <c r="BI1839" s="239">
        <f>IF(N1839="nulová",J1839,0)</f>
        <v>0</v>
      </c>
      <c r="BJ1839" s="18" t="s">
        <v>83</v>
      </c>
      <c r="BK1839" s="239">
        <f>ROUND(I1839*H1839,2)</f>
        <v>0</v>
      </c>
      <c r="BL1839" s="18" t="s">
        <v>297</v>
      </c>
      <c r="BM1839" s="238" t="s">
        <v>2093</v>
      </c>
    </row>
    <row r="1840" s="16" customFormat="1">
      <c r="A1840" s="16"/>
      <c r="B1840" s="274"/>
      <c r="C1840" s="275"/>
      <c r="D1840" s="242" t="s">
        <v>201</v>
      </c>
      <c r="E1840" s="276" t="s">
        <v>1</v>
      </c>
      <c r="F1840" s="277" t="s">
        <v>457</v>
      </c>
      <c r="G1840" s="275"/>
      <c r="H1840" s="276" t="s">
        <v>1</v>
      </c>
      <c r="I1840" s="278"/>
      <c r="J1840" s="275"/>
      <c r="K1840" s="275"/>
      <c r="L1840" s="279"/>
      <c r="M1840" s="280"/>
      <c r="N1840" s="281"/>
      <c r="O1840" s="281"/>
      <c r="P1840" s="281"/>
      <c r="Q1840" s="281"/>
      <c r="R1840" s="281"/>
      <c r="S1840" s="281"/>
      <c r="T1840" s="282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T1840" s="283" t="s">
        <v>201</v>
      </c>
      <c r="AU1840" s="283" t="s">
        <v>85</v>
      </c>
      <c r="AV1840" s="16" t="s">
        <v>83</v>
      </c>
      <c r="AW1840" s="16" t="s">
        <v>32</v>
      </c>
      <c r="AX1840" s="16" t="s">
        <v>75</v>
      </c>
      <c r="AY1840" s="283" t="s">
        <v>192</v>
      </c>
    </row>
    <row r="1841" s="13" customFormat="1">
      <c r="A1841" s="13"/>
      <c r="B1841" s="240"/>
      <c r="C1841" s="241"/>
      <c r="D1841" s="242" t="s">
        <v>201</v>
      </c>
      <c r="E1841" s="243" t="s">
        <v>1</v>
      </c>
      <c r="F1841" s="244" t="s">
        <v>2094</v>
      </c>
      <c r="G1841" s="241"/>
      <c r="H1841" s="245">
        <v>2.3999999999999999</v>
      </c>
      <c r="I1841" s="246"/>
      <c r="J1841" s="241"/>
      <c r="K1841" s="241"/>
      <c r="L1841" s="247"/>
      <c r="M1841" s="248"/>
      <c r="N1841" s="249"/>
      <c r="O1841" s="249"/>
      <c r="P1841" s="249"/>
      <c r="Q1841" s="249"/>
      <c r="R1841" s="249"/>
      <c r="S1841" s="249"/>
      <c r="T1841" s="250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1" t="s">
        <v>201</v>
      </c>
      <c r="AU1841" s="251" t="s">
        <v>85</v>
      </c>
      <c r="AV1841" s="13" t="s">
        <v>85</v>
      </c>
      <c r="AW1841" s="13" t="s">
        <v>32</v>
      </c>
      <c r="AX1841" s="13" t="s">
        <v>83</v>
      </c>
      <c r="AY1841" s="251" t="s">
        <v>192</v>
      </c>
    </row>
    <row r="1842" s="2" customFormat="1" ht="24.15" customHeight="1">
      <c r="A1842" s="39"/>
      <c r="B1842" s="40"/>
      <c r="C1842" s="284" t="s">
        <v>2095</v>
      </c>
      <c r="D1842" s="284" t="s">
        <v>311</v>
      </c>
      <c r="E1842" s="285" t="s">
        <v>2096</v>
      </c>
      <c r="F1842" s="286" t="s">
        <v>2097</v>
      </c>
      <c r="G1842" s="287" t="s">
        <v>197</v>
      </c>
      <c r="H1842" s="288">
        <v>2.3999999999999999</v>
      </c>
      <c r="I1842" s="289"/>
      <c r="J1842" s="290">
        <f>ROUND(I1842*H1842,2)</f>
        <v>0</v>
      </c>
      <c r="K1842" s="286" t="s">
        <v>198</v>
      </c>
      <c r="L1842" s="291"/>
      <c r="M1842" s="292" t="s">
        <v>1</v>
      </c>
      <c r="N1842" s="293" t="s">
        <v>40</v>
      </c>
      <c r="O1842" s="92"/>
      <c r="P1842" s="236">
        <f>O1842*H1842</f>
        <v>0</v>
      </c>
      <c r="Q1842" s="236">
        <v>0.027799999999999998</v>
      </c>
      <c r="R1842" s="236">
        <f>Q1842*H1842</f>
        <v>0.066719999999999988</v>
      </c>
      <c r="S1842" s="236">
        <v>0</v>
      </c>
      <c r="T1842" s="237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8" t="s">
        <v>394</v>
      </c>
      <c r="AT1842" s="238" t="s">
        <v>311</v>
      </c>
      <c r="AU1842" s="238" t="s">
        <v>85</v>
      </c>
      <c r="AY1842" s="18" t="s">
        <v>192</v>
      </c>
      <c r="BE1842" s="239">
        <f>IF(N1842="základní",J1842,0)</f>
        <v>0</v>
      </c>
      <c r="BF1842" s="239">
        <f>IF(N1842="snížená",J1842,0)</f>
        <v>0</v>
      </c>
      <c r="BG1842" s="239">
        <f>IF(N1842="zákl. přenesená",J1842,0)</f>
        <v>0</v>
      </c>
      <c r="BH1842" s="239">
        <f>IF(N1842="sníž. přenesená",J1842,0)</f>
        <v>0</v>
      </c>
      <c r="BI1842" s="239">
        <f>IF(N1842="nulová",J1842,0)</f>
        <v>0</v>
      </c>
      <c r="BJ1842" s="18" t="s">
        <v>83</v>
      </c>
      <c r="BK1842" s="239">
        <f>ROUND(I1842*H1842,2)</f>
        <v>0</v>
      </c>
      <c r="BL1842" s="18" t="s">
        <v>297</v>
      </c>
      <c r="BM1842" s="238" t="s">
        <v>2098</v>
      </c>
    </row>
    <row r="1843" s="16" customFormat="1">
      <c r="A1843" s="16"/>
      <c r="B1843" s="274"/>
      <c r="C1843" s="275"/>
      <c r="D1843" s="242" t="s">
        <v>201</v>
      </c>
      <c r="E1843" s="276" t="s">
        <v>1</v>
      </c>
      <c r="F1843" s="277" t="s">
        <v>457</v>
      </c>
      <c r="G1843" s="275"/>
      <c r="H1843" s="276" t="s">
        <v>1</v>
      </c>
      <c r="I1843" s="278"/>
      <c r="J1843" s="275"/>
      <c r="K1843" s="275"/>
      <c r="L1843" s="279"/>
      <c r="M1843" s="280"/>
      <c r="N1843" s="281"/>
      <c r="O1843" s="281"/>
      <c r="P1843" s="281"/>
      <c r="Q1843" s="281"/>
      <c r="R1843" s="281"/>
      <c r="S1843" s="281"/>
      <c r="T1843" s="282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T1843" s="283" t="s">
        <v>201</v>
      </c>
      <c r="AU1843" s="283" t="s">
        <v>85</v>
      </c>
      <c r="AV1843" s="16" t="s">
        <v>83</v>
      </c>
      <c r="AW1843" s="16" t="s">
        <v>32</v>
      </c>
      <c r="AX1843" s="16" t="s">
        <v>75</v>
      </c>
      <c r="AY1843" s="283" t="s">
        <v>192</v>
      </c>
    </row>
    <row r="1844" s="16" customFormat="1">
      <c r="A1844" s="16"/>
      <c r="B1844" s="274"/>
      <c r="C1844" s="275"/>
      <c r="D1844" s="242" t="s">
        <v>201</v>
      </c>
      <c r="E1844" s="276" t="s">
        <v>1</v>
      </c>
      <c r="F1844" s="277" t="s">
        <v>941</v>
      </c>
      <c r="G1844" s="275"/>
      <c r="H1844" s="276" t="s">
        <v>1</v>
      </c>
      <c r="I1844" s="278"/>
      <c r="J1844" s="275"/>
      <c r="K1844" s="275"/>
      <c r="L1844" s="279"/>
      <c r="M1844" s="280"/>
      <c r="N1844" s="281"/>
      <c r="O1844" s="281"/>
      <c r="P1844" s="281"/>
      <c r="Q1844" s="281"/>
      <c r="R1844" s="281"/>
      <c r="S1844" s="281"/>
      <c r="T1844" s="282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T1844" s="283" t="s">
        <v>201</v>
      </c>
      <c r="AU1844" s="283" t="s">
        <v>85</v>
      </c>
      <c r="AV1844" s="16" t="s">
        <v>83</v>
      </c>
      <c r="AW1844" s="16" t="s">
        <v>32</v>
      </c>
      <c r="AX1844" s="16" t="s">
        <v>75</v>
      </c>
      <c r="AY1844" s="283" t="s">
        <v>192</v>
      </c>
    </row>
    <row r="1845" s="13" customFormat="1">
      <c r="A1845" s="13"/>
      <c r="B1845" s="240"/>
      <c r="C1845" s="241"/>
      <c r="D1845" s="242" t="s">
        <v>201</v>
      </c>
      <c r="E1845" s="243" t="s">
        <v>1</v>
      </c>
      <c r="F1845" s="244" t="s">
        <v>2094</v>
      </c>
      <c r="G1845" s="241"/>
      <c r="H1845" s="245">
        <v>2.3999999999999999</v>
      </c>
      <c r="I1845" s="246"/>
      <c r="J1845" s="241"/>
      <c r="K1845" s="241"/>
      <c r="L1845" s="247"/>
      <c r="M1845" s="248"/>
      <c r="N1845" s="249"/>
      <c r="O1845" s="249"/>
      <c r="P1845" s="249"/>
      <c r="Q1845" s="249"/>
      <c r="R1845" s="249"/>
      <c r="S1845" s="249"/>
      <c r="T1845" s="250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1" t="s">
        <v>201</v>
      </c>
      <c r="AU1845" s="251" t="s">
        <v>85</v>
      </c>
      <c r="AV1845" s="13" t="s">
        <v>85</v>
      </c>
      <c r="AW1845" s="13" t="s">
        <v>32</v>
      </c>
      <c r="AX1845" s="13" t="s">
        <v>83</v>
      </c>
      <c r="AY1845" s="251" t="s">
        <v>192</v>
      </c>
    </row>
    <row r="1846" s="2" customFormat="1" ht="24.15" customHeight="1">
      <c r="A1846" s="39"/>
      <c r="B1846" s="40"/>
      <c r="C1846" s="227" t="s">
        <v>2099</v>
      </c>
      <c r="D1846" s="227" t="s">
        <v>194</v>
      </c>
      <c r="E1846" s="228" t="s">
        <v>2100</v>
      </c>
      <c r="F1846" s="229" t="s">
        <v>2101</v>
      </c>
      <c r="G1846" s="230" t="s">
        <v>300</v>
      </c>
      <c r="H1846" s="231">
        <v>2</v>
      </c>
      <c r="I1846" s="232"/>
      <c r="J1846" s="233">
        <f>ROUND(I1846*H1846,2)</f>
        <v>0</v>
      </c>
      <c r="K1846" s="229" t="s">
        <v>198</v>
      </c>
      <c r="L1846" s="45"/>
      <c r="M1846" s="234" t="s">
        <v>1</v>
      </c>
      <c r="N1846" s="235" t="s">
        <v>40</v>
      </c>
      <c r="O1846" s="92"/>
      <c r="P1846" s="236">
        <f>O1846*H1846</f>
        <v>0</v>
      </c>
      <c r="Q1846" s="236">
        <v>0</v>
      </c>
      <c r="R1846" s="236">
        <f>Q1846*H1846</f>
        <v>0</v>
      </c>
      <c r="S1846" s="236">
        <v>0</v>
      </c>
      <c r="T1846" s="237">
        <f>S1846*H1846</f>
        <v>0</v>
      </c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R1846" s="238" t="s">
        <v>297</v>
      </c>
      <c r="AT1846" s="238" t="s">
        <v>194</v>
      </c>
      <c r="AU1846" s="238" t="s">
        <v>85</v>
      </c>
      <c r="AY1846" s="18" t="s">
        <v>192</v>
      </c>
      <c r="BE1846" s="239">
        <f>IF(N1846="základní",J1846,0)</f>
        <v>0</v>
      </c>
      <c r="BF1846" s="239">
        <f>IF(N1846="snížená",J1846,0)</f>
        <v>0</v>
      </c>
      <c r="BG1846" s="239">
        <f>IF(N1846="zákl. přenesená",J1846,0)</f>
        <v>0</v>
      </c>
      <c r="BH1846" s="239">
        <f>IF(N1846="sníž. přenesená",J1846,0)</f>
        <v>0</v>
      </c>
      <c r="BI1846" s="239">
        <f>IF(N1846="nulová",J1846,0)</f>
        <v>0</v>
      </c>
      <c r="BJ1846" s="18" t="s">
        <v>83</v>
      </c>
      <c r="BK1846" s="239">
        <f>ROUND(I1846*H1846,2)</f>
        <v>0</v>
      </c>
      <c r="BL1846" s="18" t="s">
        <v>297</v>
      </c>
      <c r="BM1846" s="238" t="s">
        <v>2102</v>
      </c>
    </row>
    <row r="1847" s="16" customFormat="1">
      <c r="A1847" s="16"/>
      <c r="B1847" s="274"/>
      <c r="C1847" s="275"/>
      <c r="D1847" s="242" t="s">
        <v>201</v>
      </c>
      <c r="E1847" s="276" t="s">
        <v>1</v>
      </c>
      <c r="F1847" s="277" t="s">
        <v>1493</v>
      </c>
      <c r="G1847" s="275"/>
      <c r="H1847" s="276" t="s">
        <v>1</v>
      </c>
      <c r="I1847" s="278"/>
      <c r="J1847" s="275"/>
      <c r="K1847" s="275"/>
      <c r="L1847" s="279"/>
      <c r="M1847" s="280"/>
      <c r="N1847" s="281"/>
      <c r="O1847" s="281"/>
      <c r="P1847" s="281"/>
      <c r="Q1847" s="281"/>
      <c r="R1847" s="281"/>
      <c r="S1847" s="281"/>
      <c r="T1847" s="282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T1847" s="283" t="s">
        <v>201</v>
      </c>
      <c r="AU1847" s="283" t="s">
        <v>85</v>
      </c>
      <c r="AV1847" s="16" t="s">
        <v>83</v>
      </c>
      <c r="AW1847" s="16" t="s">
        <v>32</v>
      </c>
      <c r="AX1847" s="16" t="s">
        <v>75</v>
      </c>
      <c r="AY1847" s="283" t="s">
        <v>192</v>
      </c>
    </row>
    <row r="1848" s="13" customFormat="1">
      <c r="A1848" s="13"/>
      <c r="B1848" s="240"/>
      <c r="C1848" s="241"/>
      <c r="D1848" s="242" t="s">
        <v>201</v>
      </c>
      <c r="E1848" s="243" t="s">
        <v>1</v>
      </c>
      <c r="F1848" s="244" t="s">
        <v>2103</v>
      </c>
      <c r="G1848" s="241"/>
      <c r="H1848" s="245">
        <v>1</v>
      </c>
      <c r="I1848" s="246"/>
      <c r="J1848" s="241"/>
      <c r="K1848" s="241"/>
      <c r="L1848" s="247"/>
      <c r="M1848" s="248"/>
      <c r="N1848" s="249"/>
      <c r="O1848" s="249"/>
      <c r="P1848" s="249"/>
      <c r="Q1848" s="249"/>
      <c r="R1848" s="249"/>
      <c r="S1848" s="249"/>
      <c r="T1848" s="250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1" t="s">
        <v>201</v>
      </c>
      <c r="AU1848" s="251" t="s">
        <v>85</v>
      </c>
      <c r="AV1848" s="13" t="s">
        <v>85</v>
      </c>
      <c r="AW1848" s="13" t="s">
        <v>32</v>
      </c>
      <c r="AX1848" s="13" t="s">
        <v>75</v>
      </c>
      <c r="AY1848" s="251" t="s">
        <v>192</v>
      </c>
    </row>
    <row r="1849" s="13" customFormat="1">
      <c r="A1849" s="13"/>
      <c r="B1849" s="240"/>
      <c r="C1849" s="241"/>
      <c r="D1849" s="242" t="s">
        <v>201</v>
      </c>
      <c r="E1849" s="243" t="s">
        <v>1</v>
      </c>
      <c r="F1849" s="244" t="s">
        <v>2104</v>
      </c>
      <c r="G1849" s="241"/>
      <c r="H1849" s="245">
        <v>1</v>
      </c>
      <c r="I1849" s="246"/>
      <c r="J1849" s="241"/>
      <c r="K1849" s="241"/>
      <c r="L1849" s="247"/>
      <c r="M1849" s="248"/>
      <c r="N1849" s="249"/>
      <c r="O1849" s="249"/>
      <c r="P1849" s="249"/>
      <c r="Q1849" s="249"/>
      <c r="R1849" s="249"/>
      <c r="S1849" s="249"/>
      <c r="T1849" s="250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1" t="s">
        <v>201</v>
      </c>
      <c r="AU1849" s="251" t="s">
        <v>85</v>
      </c>
      <c r="AV1849" s="13" t="s">
        <v>85</v>
      </c>
      <c r="AW1849" s="13" t="s">
        <v>32</v>
      </c>
      <c r="AX1849" s="13" t="s">
        <v>75</v>
      </c>
      <c r="AY1849" s="251" t="s">
        <v>192</v>
      </c>
    </row>
    <row r="1850" s="14" customFormat="1">
      <c r="A1850" s="14"/>
      <c r="B1850" s="252"/>
      <c r="C1850" s="253"/>
      <c r="D1850" s="242" t="s">
        <v>201</v>
      </c>
      <c r="E1850" s="254" t="s">
        <v>1</v>
      </c>
      <c r="F1850" s="255" t="s">
        <v>204</v>
      </c>
      <c r="G1850" s="253"/>
      <c r="H1850" s="256">
        <v>2</v>
      </c>
      <c r="I1850" s="257"/>
      <c r="J1850" s="253"/>
      <c r="K1850" s="253"/>
      <c r="L1850" s="258"/>
      <c r="M1850" s="259"/>
      <c r="N1850" s="260"/>
      <c r="O1850" s="260"/>
      <c r="P1850" s="260"/>
      <c r="Q1850" s="260"/>
      <c r="R1850" s="260"/>
      <c r="S1850" s="260"/>
      <c r="T1850" s="261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2" t="s">
        <v>201</v>
      </c>
      <c r="AU1850" s="262" t="s">
        <v>85</v>
      </c>
      <c r="AV1850" s="14" t="s">
        <v>199</v>
      </c>
      <c r="AW1850" s="14" t="s">
        <v>32</v>
      </c>
      <c r="AX1850" s="14" t="s">
        <v>83</v>
      </c>
      <c r="AY1850" s="262" t="s">
        <v>192</v>
      </c>
    </row>
    <row r="1851" s="2" customFormat="1" ht="24.15" customHeight="1">
      <c r="A1851" s="39"/>
      <c r="B1851" s="40"/>
      <c r="C1851" s="284" t="s">
        <v>2105</v>
      </c>
      <c r="D1851" s="284" t="s">
        <v>311</v>
      </c>
      <c r="E1851" s="285" t="s">
        <v>2106</v>
      </c>
      <c r="F1851" s="286" t="s">
        <v>2107</v>
      </c>
      <c r="G1851" s="287" t="s">
        <v>197</v>
      </c>
      <c r="H1851" s="288">
        <v>5</v>
      </c>
      <c r="I1851" s="289"/>
      <c r="J1851" s="290">
        <f>ROUND(I1851*H1851,2)</f>
        <v>0</v>
      </c>
      <c r="K1851" s="286" t="s">
        <v>198</v>
      </c>
      <c r="L1851" s="291"/>
      <c r="M1851" s="292" t="s">
        <v>1</v>
      </c>
      <c r="N1851" s="293" t="s">
        <v>40</v>
      </c>
      <c r="O1851" s="92"/>
      <c r="P1851" s="236">
        <f>O1851*H1851</f>
        <v>0</v>
      </c>
      <c r="Q1851" s="236">
        <v>0.01908</v>
      </c>
      <c r="R1851" s="236">
        <f>Q1851*H1851</f>
        <v>0.095399999999999999</v>
      </c>
      <c r="S1851" s="236">
        <v>0</v>
      </c>
      <c r="T1851" s="237">
        <f>S1851*H1851</f>
        <v>0</v>
      </c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R1851" s="238" t="s">
        <v>394</v>
      </c>
      <c r="AT1851" s="238" t="s">
        <v>311</v>
      </c>
      <c r="AU1851" s="238" t="s">
        <v>85</v>
      </c>
      <c r="AY1851" s="18" t="s">
        <v>192</v>
      </c>
      <c r="BE1851" s="239">
        <f>IF(N1851="základní",J1851,0)</f>
        <v>0</v>
      </c>
      <c r="BF1851" s="239">
        <f>IF(N1851="snížená",J1851,0)</f>
        <v>0</v>
      </c>
      <c r="BG1851" s="239">
        <f>IF(N1851="zákl. přenesená",J1851,0)</f>
        <v>0</v>
      </c>
      <c r="BH1851" s="239">
        <f>IF(N1851="sníž. přenesená",J1851,0)</f>
        <v>0</v>
      </c>
      <c r="BI1851" s="239">
        <f>IF(N1851="nulová",J1851,0)</f>
        <v>0</v>
      </c>
      <c r="BJ1851" s="18" t="s">
        <v>83</v>
      </c>
      <c r="BK1851" s="239">
        <f>ROUND(I1851*H1851,2)</f>
        <v>0</v>
      </c>
      <c r="BL1851" s="18" t="s">
        <v>297</v>
      </c>
      <c r="BM1851" s="238" t="s">
        <v>2108</v>
      </c>
    </row>
    <row r="1852" s="16" customFormat="1">
      <c r="A1852" s="16"/>
      <c r="B1852" s="274"/>
      <c r="C1852" s="275"/>
      <c r="D1852" s="242" t="s">
        <v>201</v>
      </c>
      <c r="E1852" s="276" t="s">
        <v>1</v>
      </c>
      <c r="F1852" s="277" t="s">
        <v>2109</v>
      </c>
      <c r="G1852" s="275"/>
      <c r="H1852" s="276" t="s">
        <v>1</v>
      </c>
      <c r="I1852" s="278"/>
      <c r="J1852" s="275"/>
      <c r="K1852" s="275"/>
      <c r="L1852" s="279"/>
      <c r="M1852" s="280"/>
      <c r="N1852" s="281"/>
      <c r="O1852" s="281"/>
      <c r="P1852" s="281"/>
      <c r="Q1852" s="281"/>
      <c r="R1852" s="281"/>
      <c r="S1852" s="281"/>
      <c r="T1852" s="282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T1852" s="283" t="s">
        <v>201</v>
      </c>
      <c r="AU1852" s="283" t="s">
        <v>85</v>
      </c>
      <c r="AV1852" s="16" t="s">
        <v>83</v>
      </c>
      <c r="AW1852" s="16" t="s">
        <v>32</v>
      </c>
      <c r="AX1852" s="16" t="s">
        <v>75</v>
      </c>
      <c r="AY1852" s="283" t="s">
        <v>192</v>
      </c>
    </row>
    <row r="1853" s="16" customFormat="1">
      <c r="A1853" s="16"/>
      <c r="B1853" s="274"/>
      <c r="C1853" s="275"/>
      <c r="D1853" s="242" t="s">
        <v>201</v>
      </c>
      <c r="E1853" s="276" t="s">
        <v>1</v>
      </c>
      <c r="F1853" s="277" t="s">
        <v>941</v>
      </c>
      <c r="G1853" s="275"/>
      <c r="H1853" s="276" t="s">
        <v>1</v>
      </c>
      <c r="I1853" s="278"/>
      <c r="J1853" s="275"/>
      <c r="K1853" s="275"/>
      <c r="L1853" s="279"/>
      <c r="M1853" s="280"/>
      <c r="N1853" s="281"/>
      <c r="O1853" s="281"/>
      <c r="P1853" s="281"/>
      <c r="Q1853" s="281"/>
      <c r="R1853" s="281"/>
      <c r="S1853" s="281"/>
      <c r="T1853" s="282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T1853" s="283" t="s">
        <v>201</v>
      </c>
      <c r="AU1853" s="283" t="s">
        <v>85</v>
      </c>
      <c r="AV1853" s="16" t="s">
        <v>83</v>
      </c>
      <c r="AW1853" s="16" t="s">
        <v>32</v>
      </c>
      <c r="AX1853" s="16" t="s">
        <v>75</v>
      </c>
      <c r="AY1853" s="283" t="s">
        <v>192</v>
      </c>
    </row>
    <row r="1854" s="13" customFormat="1">
      <c r="A1854" s="13"/>
      <c r="B1854" s="240"/>
      <c r="C1854" s="241"/>
      <c r="D1854" s="242" t="s">
        <v>201</v>
      </c>
      <c r="E1854" s="243" t="s">
        <v>1</v>
      </c>
      <c r="F1854" s="244" t="s">
        <v>2110</v>
      </c>
      <c r="G1854" s="241"/>
      <c r="H1854" s="245">
        <v>2.25</v>
      </c>
      <c r="I1854" s="246"/>
      <c r="J1854" s="241"/>
      <c r="K1854" s="241"/>
      <c r="L1854" s="247"/>
      <c r="M1854" s="248"/>
      <c r="N1854" s="249"/>
      <c r="O1854" s="249"/>
      <c r="P1854" s="249"/>
      <c r="Q1854" s="249"/>
      <c r="R1854" s="249"/>
      <c r="S1854" s="249"/>
      <c r="T1854" s="250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1" t="s">
        <v>201</v>
      </c>
      <c r="AU1854" s="251" t="s">
        <v>85</v>
      </c>
      <c r="AV1854" s="13" t="s">
        <v>85</v>
      </c>
      <c r="AW1854" s="13" t="s">
        <v>32</v>
      </c>
      <c r="AX1854" s="13" t="s">
        <v>75</v>
      </c>
      <c r="AY1854" s="251" t="s">
        <v>192</v>
      </c>
    </row>
    <row r="1855" s="13" customFormat="1">
      <c r="A1855" s="13"/>
      <c r="B1855" s="240"/>
      <c r="C1855" s="241"/>
      <c r="D1855" s="242" t="s">
        <v>201</v>
      </c>
      <c r="E1855" s="243" t="s">
        <v>1</v>
      </c>
      <c r="F1855" s="244" t="s">
        <v>2111</v>
      </c>
      <c r="G1855" s="241"/>
      <c r="H1855" s="245">
        <v>2.75</v>
      </c>
      <c r="I1855" s="246"/>
      <c r="J1855" s="241"/>
      <c r="K1855" s="241"/>
      <c r="L1855" s="247"/>
      <c r="M1855" s="248"/>
      <c r="N1855" s="249"/>
      <c r="O1855" s="249"/>
      <c r="P1855" s="249"/>
      <c r="Q1855" s="249"/>
      <c r="R1855" s="249"/>
      <c r="S1855" s="249"/>
      <c r="T1855" s="250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1" t="s">
        <v>201</v>
      </c>
      <c r="AU1855" s="251" t="s">
        <v>85</v>
      </c>
      <c r="AV1855" s="13" t="s">
        <v>85</v>
      </c>
      <c r="AW1855" s="13" t="s">
        <v>32</v>
      </c>
      <c r="AX1855" s="13" t="s">
        <v>75</v>
      </c>
      <c r="AY1855" s="251" t="s">
        <v>192</v>
      </c>
    </row>
    <row r="1856" s="14" customFormat="1">
      <c r="A1856" s="14"/>
      <c r="B1856" s="252"/>
      <c r="C1856" s="253"/>
      <c r="D1856" s="242" t="s">
        <v>201</v>
      </c>
      <c r="E1856" s="254" t="s">
        <v>1</v>
      </c>
      <c r="F1856" s="255" t="s">
        <v>204</v>
      </c>
      <c r="G1856" s="253"/>
      <c r="H1856" s="256">
        <v>5</v>
      </c>
      <c r="I1856" s="257"/>
      <c r="J1856" s="253"/>
      <c r="K1856" s="253"/>
      <c r="L1856" s="258"/>
      <c r="M1856" s="259"/>
      <c r="N1856" s="260"/>
      <c r="O1856" s="260"/>
      <c r="P1856" s="260"/>
      <c r="Q1856" s="260"/>
      <c r="R1856" s="260"/>
      <c r="S1856" s="260"/>
      <c r="T1856" s="261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2" t="s">
        <v>201</v>
      </c>
      <c r="AU1856" s="262" t="s">
        <v>85</v>
      </c>
      <c r="AV1856" s="14" t="s">
        <v>199</v>
      </c>
      <c r="AW1856" s="14" t="s">
        <v>32</v>
      </c>
      <c r="AX1856" s="14" t="s">
        <v>83</v>
      </c>
      <c r="AY1856" s="262" t="s">
        <v>192</v>
      </c>
    </row>
    <row r="1857" s="2" customFormat="1" ht="24.15" customHeight="1">
      <c r="A1857" s="39"/>
      <c r="B1857" s="40"/>
      <c r="C1857" s="227" t="s">
        <v>2112</v>
      </c>
      <c r="D1857" s="227" t="s">
        <v>194</v>
      </c>
      <c r="E1857" s="228" t="s">
        <v>2113</v>
      </c>
      <c r="F1857" s="229" t="s">
        <v>2114</v>
      </c>
      <c r="G1857" s="230" t="s">
        <v>300</v>
      </c>
      <c r="H1857" s="231">
        <v>3</v>
      </c>
      <c r="I1857" s="232"/>
      <c r="J1857" s="233">
        <f>ROUND(I1857*H1857,2)</f>
        <v>0</v>
      </c>
      <c r="K1857" s="229" t="s">
        <v>198</v>
      </c>
      <c r="L1857" s="45"/>
      <c r="M1857" s="234" t="s">
        <v>1</v>
      </c>
      <c r="N1857" s="235" t="s">
        <v>40</v>
      </c>
      <c r="O1857" s="92"/>
      <c r="P1857" s="236">
        <f>O1857*H1857</f>
        <v>0</v>
      </c>
      <c r="Q1857" s="236">
        <v>0</v>
      </c>
      <c r="R1857" s="236">
        <f>Q1857*H1857</f>
        <v>0</v>
      </c>
      <c r="S1857" s="236">
        <v>0</v>
      </c>
      <c r="T1857" s="237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38" t="s">
        <v>297</v>
      </c>
      <c r="AT1857" s="238" t="s">
        <v>194</v>
      </c>
      <c r="AU1857" s="238" t="s">
        <v>85</v>
      </c>
      <c r="AY1857" s="18" t="s">
        <v>192</v>
      </c>
      <c r="BE1857" s="239">
        <f>IF(N1857="základní",J1857,0)</f>
        <v>0</v>
      </c>
      <c r="BF1857" s="239">
        <f>IF(N1857="snížená",J1857,0)</f>
        <v>0</v>
      </c>
      <c r="BG1857" s="239">
        <f>IF(N1857="zákl. přenesená",J1857,0)</f>
        <v>0</v>
      </c>
      <c r="BH1857" s="239">
        <f>IF(N1857="sníž. přenesená",J1857,0)</f>
        <v>0</v>
      </c>
      <c r="BI1857" s="239">
        <f>IF(N1857="nulová",J1857,0)</f>
        <v>0</v>
      </c>
      <c r="BJ1857" s="18" t="s">
        <v>83</v>
      </c>
      <c r="BK1857" s="239">
        <f>ROUND(I1857*H1857,2)</f>
        <v>0</v>
      </c>
      <c r="BL1857" s="18" t="s">
        <v>297</v>
      </c>
      <c r="BM1857" s="238" t="s">
        <v>2115</v>
      </c>
    </row>
    <row r="1858" s="16" customFormat="1">
      <c r="A1858" s="16"/>
      <c r="B1858" s="274"/>
      <c r="C1858" s="275"/>
      <c r="D1858" s="242" t="s">
        <v>201</v>
      </c>
      <c r="E1858" s="276" t="s">
        <v>1</v>
      </c>
      <c r="F1858" s="277" t="s">
        <v>1493</v>
      </c>
      <c r="G1858" s="275"/>
      <c r="H1858" s="276" t="s">
        <v>1</v>
      </c>
      <c r="I1858" s="278"/>
      <c r="J1858" s="275"/>
      <c r="K1858" s="275"/>
      <c r="L1858" s="279"/>
      <c r="M1858" s="280"/>
      <c r="N1858" s="281"/>
      <c r="O1858" s="281"/>
      <c r="P1858" s="281"/>
      <c r="Q1858" s="281"/>
      <c r="R1858" s="281"/>
      <c r="S1858" s="281"/>
      <c r="T1858" s="282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T1858" s="283" t="s">
        <v>201</v>
      </c>
      <c r="AU1858" s="283" t="s">
        <v>85</v>
      </c>
      <c r="AV1858" s="16" t="s">
        <v>83</v>
      </c>
      <c r="AW1858" s="16" t="s">
        <v>32</v>
      </c>
      <c r="AX1858" s="16" t="s">
        <v>75</v>
      </c>
      <c r="AY1858" s="283" t="s">
        <v>192</v>
      </c>
    </row>
    <row r="1859" s="13" customFormat="1">
      <c r="A1859" s="13"/>
      <c r="B1859" s="240"/>
      <c r="C1859" s="241"/>
      <c r="D1859" s="242" t="s">
        <v>201</v>
      </c>
      <c r="E1859" s="243" t="s">
        <v>1</v>
      </c>
      <c r="F1859" s="244" t="s">
        <v>2116</v>
      </c>
      <c r="G1859" s="241"/>
      <c r="H1859" s="245">
        <v>1</v>
      </c>
      <c r="I1859" s="246"/>
      <c r="J1859" s="241"/>
      <c r="K1859" s="241"/>
      <c r="L1859" s="247"/>
      <c r="M1859" s="248"/>
      <c r="N1859" s="249"/>
      <c r="O1859" s="249"/>
      <c r="P1859" s="249"/>
      <c r="Q1859" s="249"/>
      <c r="R1859" s="249"/>
      <c r="S1859" s="249"/>
      <c r="T1859" s="250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1" t="s">
        <v>201</v>
      </c>
      <c r="AU1859" s="251" t="s">
        <v>85</v>
      </c>
      <c r="AV1859" s="13" t="s">
        <v>85</v>
      </c>
      <c r="AW1859" s="13" t="s">
        <v>32</v>
      </c>
      <c r="AX1859" s="13" t="s">
        <v>75</v>
      </c>
      <c r="AY1859" s="251" t="s">
        <v>192</v>
      </c>
    </row>
    <row r="1860" s="13" customFormat="1">
      <c r="A1860" s="13"/>
      <c r="B1860" s="240"/>
      <c r="C1860" s="241"/>
      <c r="D1860" s="242" t="s">
        <v>201</v>
      </c>
      <c r="E1860" s="243" t="s">
        <v>1</v>
      </c>
      <c r="F1860" s="244" t="s">
        <v>2117</v>
      </c>
      <c r="G1860" s="241"/>
      <c r="H1860" s="245">
        <v>1</v>
      </c>
      <c r="I1860" s="246"/>
      <c r="J1860" s="241"/>
      <c r="K1860" s="241"/>
      <c r="L1860" s="247"/>
      <c r="M1860" s="248"/>
      <c r="N1860" s="249"/>
      <c r="O1860" s="249"/>
      <c r="P1860" s="249"/>
      <c r="Q1860" s="249"/>
      <c r="R1860" s="249"/>
      <c r="S1860" s="249"/>
      <c r="T1860" s="250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1" t="s">
        <v>201</v>
      </c>
      <c r="AU1860" s="251" t="s">
        <v>85</v>
      </c>
      <c r="AV1860" s="13" t="s">
        <v>85</v>
      </c>
      <c r="AW1860" s="13" t="s">
        <v>32</v>
      </c>
      <c r="AX1860" s="13" t="s">
        <v>75</v>
      </c>
      <c r="AY1860" s="251" t="s">
        <v>192</v>
      </c>
    </row>
    <row r="1861" s="13" customFormat="1">
      <c r="A1861" s="13"/>
      <c r="B1861" s="240"/>
      <c r="C1861" s="241"/>
      <c r="D1861" s="242" t="s">
        <v>201</v>
      </c>
      <c r="E1861" s="243" t="s">
        <v>1</v>
      </c>
      <c r="F1861" s="244" t="s">
        <v>2118</v>
      </c>
      <c r="G1861" s="241"/>
      <c r="H1861" s="245">
        <v>1</v>
      </c>
      <c r="I1861" s="246"/>
      <c r="J1861" s="241"/>
      <c r="K1861" s="241"/>
      <c r="L1861" s="247"/>
      <c r="M1861" s="248"/>
      <c r="N1861" s="249"/>
      <c r="O1861" s="249"/>
      <c r="P1861" s="249"/>
      <c r="Q1861" s="249"/>
      <c r="R1861" s="249"/>
      <c r="S1861" s="249"/>
      <c r="T1861" s="250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1" t="s">
        <v>201</v>
      </c>
      <c r="AU1861" s="251" t="s">
        <v>85</v>
      </c>
      <c r="AV1861" s="13" t="s">
        <v>85</v>
      </c>
      <c r="AW1861" s="13" t="s">
        <v>32</v>
      </c>
      <c r="AX1861" s="13" t="s">
        <v>75</v>
      </c>
      <c r="AY1861" s="251" t="s">
        <v>192</v>
      </c>
    </row>
    <row r="1862" s="14" customFormat="1">
      <c r="A1862" s="14"/>
      <c r="B1862" s="252"/>
      <c r="C1862" s="253"/>
      <c r="D1862" s="242" t="s">
        <v>201</v>
      </c>
      <c r="E1862" s="254" t="s">
        <v>1</v>
      </c>
      <c r="F1862" s="255" t="s">
        <v>204</v>
      </c>
      <c r="G1862" s="253"/>
      <c r="H1862" s="256">
        <v>3</v>
      </c>
      <c r="I1862" s="257"/>
      <c r="J1862" s="253"/>
      <c r="K1862" s="253"/>
      <c r="L1862" s="258"/>
      <c r="M1862" s="259"/>
      <c r="N1862" s="260"/>
      <c r="O1862" s="260"/>
      <c r="P1862" s="260"/>
      <c r="Q1862" s="260"/>
      <c r="R1862" s="260"/>
      <c r="S1862" s="260"/>
      <c r="T1862" s="261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2" t="s">
        <v>201</v>
      </c>
      <c r="AU1862" s="262" t="s">
        <v>85</v>
      </c>
      <c r="AV1862" s="14" t="s">
        <v>199</v>
      </c>
      <c r="AW1862" s="14" t="s">
        <v>32</v>
      </c>
      <c r="AX1862" s="14" t="s">
        <v>83</v>
      </c>
      <c r="AY1862" s="262" t="s">
        <v>192</v>
      </c>
    </row>
    <row r="1863" s="2" customFormat="1" ht="24.15" customHeight="1">
      <c r="A1863" s="39"/>
      <c r="B1863" s="40"/>
      <c r="C1863" s="284" t="s">
        <v>2119</v>
      </c>
      <c r="D1863" s="284" t="s">
        <v>311</v>
      </c>
      <c r="E1863" s="285" t="s">
        <v>2120</v>
      </c>
      <c r="F1863" s="286" t="s">
        <v>2121</v>
      </c>
      <c r="G1863" s="287" t="s">
        <v>197</v>
      </c>
      <c r="H1863" s="288">
        <v>6.5099999999999998</v>
      </c>
      <c r="I1863" s="289"/>
      <c r="J1863" s="290">
        <f>ROUND(I1863*H1863,2)</f>
        <v>0</v>
      </c>
      <c r="K1863" s="286" t="s">
        <v>198</v>
      </c>
      <c r="L1863" s="291"/>
      <c r="M1863" s="292" t="s">
        <v>1</v>
      </c>
      <c r="N1863" s="293" t="s">
        <v>40</v>
      </c>
      <c r="O1863" s="92"/>
      <c r="P1863" s="236">
        <f>O1863*H1863</f>
        <v>0</v>
      </c>
      <c r="Q1863" s="236">
        <v>0.024230000000000002</v>
      </c>
      <c r="R1863" s="236">
        <f>Q1863*H1863</f>
        <v>0.1577373</v>
      </c>
      <c r="S1863" s="236">
        <v>0</v>
      </c>
      <c r="T1863" s="237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38" t="s">
        <v>394</v>
      </c>
      <c r="AT1863" s="238" t="s">
        <v>311</v>
      </c>
      <c r="AU1863" s="238" t="s">
        <v>85</v>
      </c>
      <c r="AY1863" s="18" t="s">
        <v>192</v>
      </c>
      <c r="BE1863" s="239">
        <f>IF(N1863="základní",J1863,0)</f>
        <v>0</v>
      </c>
      <c r="BF1863" s="239">
        <f>IF(N1863="snížená",J1863,0)</f>
        <v>0</v>
      </c>
      <c r="BG1863" s="239">
        <f>IF(N1863="zákl. přenesená",J1863,0)</f>
        <v>0</v>
      </c>
      <c r="BH1863" s="239">
        <f>IF(N1863="sníž. přenesená",J1863,0)</f>
        <v>0</v>
      </c>
      <c r="BI1863" s="239">
        <f>IF(N1863="nulová",J1863,0)</f>
        <v>0</v>
      </c>
      <c r="BJ1863" s="18" t="s">
        <v>83</v>
      </c>
      <c r="BK1863" s="239">
        <f>ROUND(I1863*H1863,2)</f>
        <v>0</v>
      </c>
      <c r="BL1863" s="18" t="s">
        <v>297</v>
      </c>
      <c r="BM1863" s="238" t="s">
        <v>2122</v>
      </c>
    </row>
    <row r="1864" s="16" customFormat="1">
      <c r="A1864" s="16"/>
      <c r="B1864" s="274"/>
      <c r="C1864" s="275"/>
      <c r="D1864" s="242" t="s">
        <v>201</v>
      </c>
      <c r="E1864" s="276" t="s">
        <v>1</v>
      </c>
      <c r="F1864" s="277" t="s">
        <v>2109</v>
      </c>
      <c r="G1864" s="275"/>
      <c r="H1864" s="276" t="s">
        <v>1</v>
      </c>
      <c r="I1864" s="278"/>
      <c r="J1864" s="275"/>
      <c r="K1864" s="275"/>
      <c r="L1864" s="279"/>
      <c r="M1864" s="280"/>
      <c r="N1864" s="281"/>
      <c r="O1864" s="281"/>
      <c r="P1864" s="281"/>
      <c r="Q1864" s="281"/>
      <c r="R1864" s="281"/>
      <c r="S1864" s="281"/>
      <c r="T1864" s="282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T1864" s="283" t="s">
        <v>201</v>
      </c>
      <c r="AU1864" s="283" t="s">
        <v>85</v>
      </c>
      <c r="AV1864" s="16" t="s">
        <v>83</v>
      </c>
      <c r="AW1864" s="16" t="s">
        <v>32</v>
      </c>
      <c r="AX1864" s="16" t="s">
        <v>75</v>
      </c>
      <c r="AY1864" s="283" t="s">
        <v>192</v>
      </c>
    </row>
    <row r="1865" s="16" customFormat="1">
      <c r="A1865" s="16"/>
      <c r="B1865" s="274"/>
      <c r="C1865" s="275"/>
      <c r="D1865" s="242" t="s">
        <v>201</v>
      </c>
      <c r="E1865" s="276" t="s">
        <v>1</v>
      </c>
      <c r="F1865" s="277" t="s">
        <v>941</v>
      </c>
      <c r="G1865" s="275"/>
      <c r="H1865" s="276" t="s">
        <v>1</v>
      </c>
      <c r="I1865" s="278"/>
      <c r="J1865" s="275"/>
      <c r="K1865" s="275"/>
      <c r="L1865" s="279"/>
      <c r="M1865" s="280"/>
      <c r="N1865" s="281"/>
      <c r="O1865" s="281"/>
      <c r="P1865" s="281"/>
      <c r="Q1865" s="281"/>
      <c r="R1865" s="281"/>
      <c r="S1865" s="281"/>
      <c r="T1865" s="282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T1865" s="283" t="s">
        <v>201</v>
      </c>
      <c r="AU1865" s="283" t="s">
        <v>85</v>
      </c>
      <c r="AV1865" s="16" t="s">
        <v>83</v>
      </c>
      <c r="AW1865" s="16" t="s">
        <v>32</v>
      </c>
      <c r="AX1865" s="16" t="s">
        <v>75</v>
      </c>
      <c r="AY1865" s="283" t="s">
        <v>192</v>
      </c>
    </row>
    <row r="1866" s="13" customFormat="1">
      <c r="A1866" s="13"/>
      <c r="B1866" s="240"/>
      <c r="C1866" s="241"/>
      <c r="D1866" s="242" t="s">
        <v>201</v>
      </c>
      <c r="E1866" s="243" t="s">
        <v>1</v>
      </c>
      <c r="F1866" s="244" t="s">
        <v>843</v>
      </c>
      <c r="G1866" s="241"/>
      <c r="H1866" s="245">
        <v>2.3100000000000001</v>
      </c>
      <c r="I1866" s="246"/>
      <c r="J1866" s="241"/>
      <c r="K1866" s="241"/>
      <c r="L1866" s="247"/>
      <c r="M1866" s="248"/>
      <c r="N1866" s="249"/>
      <c r="O1866" s="249"/>
      <c r="P1866" s="249"/>
      <c r="Q1866" s="249"/>
      <c r="R1866" s="249"/>
      <c r="S1866" s="249"/>
      <c r="T1866" s="250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1" t="s">
        <v>201</v>
      </c>
      <c r="AU1866" s="251" t="s">
        <v>85</v>
      </c>
      <c r="AV1866" s="13" t="s">
        <v>85</v>
      </c>
      <c r="AW1866" s="13" t="s">
        <v>32</v>
      </c>
      <c r="AX1866" s="13" t="s">
        <v>75</v>
      </c>
      <c r="AY1866" s="251" t="s">
        <v>192</v>
      </c>
    </row>
    <row r="1867" s="13" customFormat="1">
      <c r="A1867" s="13"/>
      <c r="B1867" s="240"/>
      <c r="C1867" s="241"/>
      <c r="D1867" s="242" t="s">
        <v>201</v>
      </c>
      <c r="E1867" s="243" t="s">
        <v>1</v>
      </c>
      <c r="F1867" s="244" t="s">
        <v>844</v>
      </c>
      <c r="G1867" s="241"/>
      <c r="H1867" s="245">
        <v>2.3100000000000001</v>
      </c>
      <c r="I1867" s="246"/>
      <c r="J1867" s="241"/>
      <c r="K1867" s="241"/>
      <c r="L1867" s="247"/>
      <c r="M1867" s="248"/>
      <c r="N1867" s="249"/>
      <c r="O1867" s="249"/>
      <c r="P1867" s="249"/>
      <c r="Q1867" s="249"/>
      <c r="R1867" s="249"/>
      <c r="S1867" s="249"/>
      <c r="T1867" s="250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1" t="s">
        <v>201</v>
      </c>
      <c r="AU1867" s="251" t="s">
        <v>85</v>
      </c>
      <c r="AV1867" s="13" t="s">
        <v>85</v>
      </c>
      <c r="AW1867" s="13" t="s">
        <v>32</v>
      </c>
      <c r="AX1867" s="13" t="s">
        <v>75</v>
      </c>
      <c r="AY1867" s="251" t="s">
        <v>192</v>
      </c>
    </row>
    <row r="1868" s="13" customFormat="1">
      <c r="A1868" s="13"/>
      <c r="B1868" s="240"/>
      <c r="C1868" s="241"/>
      <c r="D1868" s="242" t="s">
        <v>201</v>
      </c>
      <c r="E1868" s="243" t="s">
        <v>1</v>
      </c>
      <c r="F1868" s="244" t="s">
        <v>846</v>
      </c>
      <c r="G1868" s="241"/>
      <c r="H1868" s="245">
        <v>1.8899999999999999</v>
      </c>
      <c r="I1868" s="246"/>
      <c r="J1868" s="241"/>
      <c r="K1868" s="241"/>
      <c r="L1868" s="247"/>
      <c r="M1868" s="248"/>
      <c r="N1868" s="249"/>
      <c r="O1868" s="249"/>
      <c r="P1868" s="249"/>
      <c r="Q1868" s="249"/>
      <c r="R1868" s="249"/>
      <c r="S1868" s="249"/>
      <c r="T1868" s="250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1" t="s">
        <v>201</v>
      </c>
      <c r="AU1868" s="251" t="s">
        <v>85</v>
      </c>
      <c r="AV1868" s="13" t="s">
        <v>85</v>
      </c>
      <c r="AW1868" s="13" t="s">
        <v>32</v>
      </c>
      <c r="AX1868" s="13" t="s">
        <v>75</v>
      </c>
      <c r="AY1868" s="251" t="s">
        <v>192</v>
      </c>
    </row>
    <row r="1869" s="14" customFormat="1">
      <c r="A1869" s="14"/>
      <c r="B1869" s="252"/>
      <c r="C1869" s="253"/>
      <c r="D1869" s="242" t="s">
        <v>201</v>
      </c>
      <c r="E1869" s="254" t="s">
        <v>1</v>
      </c>
      <c r="F1869" s="255" t="s">
        <v>204</v>
      </c>
      <c r="G1869" s="253"/>
      <c r="H1869" s="256">
        <v>6.5099999999999998</v>
      </c>
      <c r="I1869" s="257"/>
      <c r="J1869" s="253"/>
      <c r="K1869" s="253"/>
      <c r="L1869" s="258"/>
      <c r="M1869" s="259"/>
      <c r="N1869" s="260"/>
      <c r="O1869" s="260"/>
      <c r="P1869" s="260"/>
      <c r="Q1869" s="260"/>
      <c r="R1869" s="260"/>
      <c r="S1869" s="260"/>
      <c r="T1869" s="261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2" t="s">
        <v>201</v>
      </c>
      <c r="AU1869" s="262" t="s">
        <v>85</v>
      </c>
      <c r="AV1869" s="14" t="s">
        <v>199</v>
      </c>
      <c r="AW1869" s="14" t="s">
        <v>32</v>
      </c>
      <c r="AX1869" s="14" t="s">
        <v>83</v>
      </c>
      <c r="AY1869" s="262" t="s">
        <v>192</v>
      </c>
    </row>
    <row r="1870" s="2" customFormat="1" ht="24.15" customHeight="1">
      <c r="A1870" s="39"/>
      <c r="B1870" s="40"/>
      <c r="C1870" s="227" t="s">
        <v>2123</v>
      </c>
      <c r="D1870" s="227" t="s">
        <v>194</v>
      </c>
      <c r="E1870" s="228" t="s">
        <v>2124</v>
      </c>
      <c r="F1870" s="229" t="s">
        <v>2125</v>
      </c>
      <c r="G1870" s="230" t="s">
        <v>300</v>
      </c>
      <c r="H1870" s="231">
        <v>3</v>
      </c>
      <c r="I1870" s="232"/>
      <c r="J1870" s="233">
        <f>ROUND(I1870*H1870,2)</f>
        <v>0</v>
      </c>
      <c r="K1870" s="229" t="s">
        <v>198</v>
      </c>
      <c r="L1870" s="45"/>
      <c r="M1870" s="234" t="s">
        <v>1</v>
      </c>
      <c r="N1870" s="235" t="s">
        <v>40</v>
      </c>
      <c r="O1870" s="92"/>
      <c r="P1870" s="236">
        <f>O1870*H1870</f>
        <v>0</v>
      </c>
      <c r="Q1870" s="236">
        <v>0</v>
      </c>
      <c r="R1870" s="236">
        <f>Q1870*H1870</f>
        <v>0</v>
      </c>
      <c r="S1870" s="236">
        <v>0</v>
      </c>
      <c r="T1870" s="237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38" t="s">
        <v>297</v>
      </c>
      <c r="AT1870" s="238" t="s">
        <v>194</v>
      </c>
      <c r="AU1870" s="238" t="s">
        <v>85</v>
      </c>
      <c r="AY1870" s="18" t="s">
        <v>192</v>
      </c>
      <c r="BE1870" s="239">
        <f>IF(N1870="základní",J1870,0)</f>
        <v>0</v>
      </c>
      <c r="BF1870" s="239">
        <f>IF(N1870="snížená",J1870,0)</f>
        <v>0</v>
      </c>
      <c r="BG1870" s="239">
        <f>IF(N1870="zákl. přenesená",J1870,0)</f>
        <v>0</v>
      </c>
      <c r="BH1870" s="239">
        <f>IF(N1870="sníž. přenesená",J1870,0)</f>
        <v>0</v>
      </c>
      <c r="BI1870" s="239">
        <f>IF(N1870="nulová",J1870,0)</f>
        <v>0</v>
      </c>
      <c r="BJ1870" s="18" t="s">
        <v>83</v>
      </c>
      <c r="BK1870" s="239">
        <f>ROUND(I1870*H1870,2)</f>
        <v>0</v>
      </c>
      <c r="BL1870" s="18" t="s">
        <v>297</v>
      </c>
      <c r="BM1870" s="238" t="s">
        <v>2126</v>
      </c>
    </row>
    <row r="1871" s="2" customFormat="1">
      <c r="A1871" s="39"/>
      <c r="B1871" s="40"/>
      <c r="C1871" s="41"/>
      <c r="D1871" s="242" t="s">
        <v>552</v>
      </c>
      <c r="E1871" s="41"/>
      <c r="F1871" s="294" t="s">
        <v>2127</v>
      </c>
      <c r="G1871" s="41"/>
      <c r="H1871" s="41"/>
      <c r="I1871" s="295"/>
      <c r="J1871" s="41"/>
      <c r="K1871" s="41"/>
      <c r="L1871" s="45"/>
      <c r="M1871" s="296"/>
      <c r="N1871" s="297"/>
      <c r="O1871" s="92"/>
      <c r="P1871" s="92"/>
      <c r="Q1871" s="92"/>
      <c r="R1871" s="92"/>
      <c r="S1871" s="92"/>
      <c r="T1871" s="93"/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T1871" s="18" t="s">
        <v>552</v>
      </c>
      <c r="AU1871" s="18" t="s">
        <v>85</v>
      </c>
    </row>
    <row r="1872" s="16" customFormat="1">
      <c r="A1872" s="16"/>
      <c r="B1872" s="274"/>
      <c r="C1872" s="275"/>
      <c r="D1872" s="242" t="s">
        <v>201</v>
      </c>
      <c r="E1872" s="276" t="s">
        <v>1</v>
      </c>
      <c r="F1872" s="277" t="s">
        <v>1493</v>
      </c>
      <c r="G1872" s="275"/>
      <c r="H1872" s="276" t="s">
        <v>1</v>
      </c>
      <c r="I1872" s="278"/>
      <c r="J1872" s="275"/>
      <c r="K1872" s="275"/>
      <c r="L1872" s="279"/>
      <c r="M1872" s="280"/>
      <c r="N1872" s="281"/>
      <c r="O1872" s="281"/>
      <c r="P1872" s="281"/>
      <c r="Q1872" s="281"/>
      <c r="R1872" s="281"/>
      <c r="S1872" s="281"/>
      <c r="T1872" s="282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T1872" s="283" t="s">
        <v>201</v>
      </c>
      <c r="AU1872" s="283" t="s">
        <v>85</v>
      </c>
      <c r="AV1872" s="16" t="s">
        <v>83</v>
      </c>
      <c r="AW1872" s="16" t="s">
        <v>32</v>
      </c>
      <c r="AX1872" s="16" t="s">
        <v>75</v>
      </c>
      <c r="AY1872" s="283" t="s">
        <v>192</v>
      </c>
    </row>
    <row r="1873" s="13" customFormat="1">
      <c r="A1873" s="13"/>
      <c r="B1873" s="240"/>
      <c r="C1873" s="241"/>
      <c r="D1873" s="242" t="s">
        <v>201</v>
      </c>
      <c r="E1873" s="243" t="s">
        <v>1</v>
      </c>
      <c r="F1873" s="244" t="s">
        <v>2116</v>
      </c>
      <c r="G1873" s="241"/>
      <c r="H1873" s="245">
        <v>1</v>
      </c>
      <c r="I1873" s="246"/>
      <c r="J1873" s="241"/>
      <c r="K1873" s="241"/>
      <c r="L1873" s="247"/>
      <c r="M1873" s="248"/>
      <c r="N1873" s="249"/>
      <c r="O1873" s="249"/>
      <c r="P1873" s="249"/>
      <c r="Q1873" s="249"/>
      <c r="R1873" s="249"/>
      <c r="S1873" s="249"/>
      <c r="T1873" s="250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1" t="s">
        <v>201</v>
      </c>
      <c r="AU1873" s="251" t="s">
        <v>85</v>
      </c>
      <c r="AV1873" s="13" t="s">
        <v>85</v>
      </c>
      <c r="AW1873" s="13" t="s">
        <v>32</v>
      </c>
      <c r="AX1873" s="13" t="s">
        <v>75</v>
      </c>
      <c r="AY1873" s="251" t="s">
        <v>192</v>
      </c>
    </row>
    <row r="1874" s="13" customFormat="1">
      <c r="A1874" s="13"/>
      <c r="B1874" s="240"/>
      <c r="C1874" s="241"/>
      <c r="D1874" s="242" t="s">
        <v>201</v>
      </c>
      <c r="E1874" s="243" t="s">
        <v>1</v>
      </c>
      <c r="F1874" s="244" t="s">
        <v>2128</v>
      </c>
      <c r="G1874" s="241"/>
      <c r="H1874" s="245">
        <v>1</v>
      </c>
      <c r="I1874" s="246"/>
      <c r="J1874" s="241"/>
      <c r="K1874" s="241"/>
      <c r="L1874" s="247"/>
      <c r="M1874" s="248"/>
      <c r="N1874" s="249"/>
      <c r="O1874" s="249"/>
      <c r="P1874" s="249"/>
      <c r="Q1874" s="249"/>
      <c r="R1874" s="249"/>
      <c r="S1874" s="249"/>
      <c r="T1874" s="250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1" t="s">
        <v>201</v>
      </c>
      <c r="AU1874" s="251" t="s">
        <v>85</v>
      </c>
      <c r="AV1874" s="13" t="s">
        <v>85</v>
      </c>
      <c r="AW1874" s="13" t="s">
        <v>32</v>
      </c>
      <c r="AX1874" s="13" t="s">
        <v>75</v>
      </c>
      <c r="AY1874" s="251" t="s">
        <v>192</v>
      </c>
    </row>
    <row r="1875" s="13" customFormat="1">
      <c r="A1875" s="13"/>
      <c r="B1875" s="240"/>
      <c r="C1875" s="241"/>
      <c r="D1875" s="242" t="s">
        <v>201</v>
      </c>
      <c r="E1875" s="243" t="s">
        <v>1</v>
      </c>
      <c r="F1875" s="244" t="s">
        <v>2129</v>
      </c>
      <c r="G1875" s="241"/>
      <c r="H1875" s="245">
        <v>1</v>
      </c>
      <c r="I1875" s="246"/>
      <c r="J1875" s="241"/>
      <c r="K1875" s="241"/>
      <c r="L1875" s="247"/>
      <c r="M1875" s="248"/>
      <c r="N1875" s="249"/>
      <c r="O1875" s="249"/>
      <c r="P1875" s="249"/>
      <c r="Q1875" s="249"/>
      <c r="R1875" s="249"/>
      <c r="S1875" s="249"/>
      <c r="T1875" s="250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1" t="s">
        <v>201</v>
      </c>
      <c r="AU1875" s="251" t="s">
        <v>85</v>
      </c>
      <c r="AV1875" s="13" t="s">
        <v>85</v>
      </c>
      <c r="AW1875" s="13" t="s">
        <v>32</v>
      </c>
      <c r="AX1875" s="13" t="s">
        <v>75</v>
      </c>
      <c r="AY1875" s="251" t="s">
        <v>192</v>
      </c>
    </row>
    <row r="1876" s="14" customFormat="1">
      <c r="A1876" s="14"/>
      <c r="B1876" s="252"/>
      <c r="C1876" s="253"/>
      <c r="D1876" s="242" t="s">
        <v>201</v>
      </c>
      <c r="E1876" s="254" t="s">
        <v>1</v>
      </c>
      <c r="F1876" s="255" t="s">
        <v>204</v>
      </c>
      <c r="G1876" s="253"/>
      <c r="H1876" s="256">
        <v>3</v>
      </c>
      <c r="I1876" s="257"/>
      <c r="J1876" s="253"/>
      <c r="K1876" s="253"/>
      <c r="L1876" s="258"/>
      <c r="M1876" s="259"/>
      <c r="N1876" s="260"/>
      <c r="O1876" s="260"/>
      <c r="P1876" s="260"/>
      <c r="Q1876" s="260"/>
      <c r="R1876" s="260"/>
      <c r="S1876" s="260"/>
      <c r="T1876" s="261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62" t="s">
        <v>201</v>
      </c>
      <c r="AU1876" s="262" t="s">
        <v>85</v>
      </c>
      <c r="AV1876" s="14" t="s">
        <v>199</v>
      </c>
      <c r="AW1876" s="14" t="s">
        <v>32</v>
      </c>
      <c r="AX1876" s="14" t="s">
        <v>83</v>
      </c>
      <c r="AY1876" s="262" t="s">
        <v>192</v>
      </c>
    </row>
    <row r="1877" s="2" customFormat="1" ht="24.15" customHeight="1">
      <c r="A1877" s="39"/>
      <c r="B1877" s="40"/>
      <c r="C1877" s="284" t="s">
        <v>2130</v>
      </c>
      <c r="D1877" s="284" t="s">
        <v>311</v>
      </c>
      <c r="E1877" s="285" t="s">
        <v>2131</v>
      </c>
      <c r="F1877" s="286" t="s">
        <v>2132</v>
      </c>
      <c r="G1877" s="287" t="s">
        <v>197</v>
      </c>
      <c r="H1877" s="288">
        <v>3.3599999999999999</v>
      </c>
      <c r="I1877" s="289"/>
      <c r="J1877" s="290">
        <f>ROUND(I1877*H1877,2)</f>
        <v>0</v>
      </c>
      <c r="K1877" s="286" t="s">
        <v>198</v>
      </c>
      <c r="L1877" s="291"/>
      <c r="M1877" s="292" t="s">
        <v>1</v>
      </c>
      <c r="N1877" s="293" t="s">
        <v>40</v>
      </c>
      <c r="O1877" s="92"/>
      <c r="P1877" s="236">
        <f>O1877*H1877</f>
        <v>0</v>
      </c>
      <c r="Q1877" s="236">
        <v>0.038289999999999998</v>
      </c>
      <c r="R1877" s="236">
        <f>Q1877*H1877</f>
        <v>0.12865439999999997</v>
      </c>
      <c r="S1877" s="236">
        <v>0</v>
      </c>
      <c r="T1877" s="237">
        <f>S1877*H1877</f>
        <v>0</v>
      </c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R1877" s="238" t="s">
        <v>394</v>
      </c>
      <c r="AT1877" s="238" t="s">
        <v>311</v>
      </c>
      <c r="AU1877" s="238" t="s">
        <v>85</v>
      </c>
      <c r="AY1877" s="18" t="s">
        <v>192</v>
      </c>
      <c r="BE1877" s="239">
        <f>IF(N1877="základní",J1877,0)</f>
        <v>0</v>
      </c>
      <c r="BF1877" s="239">
        <f>IF(N1877="snížená",J1877,0)</f>
        <v>0</v>
      </c>
      <c r="BG1877" s="239">
        <f>IF(N1877="zákl. přenesená",J1877,0)</f>
        <v>0</v>
      </c>
      <c r="BH1877" s="239">
        <f>IF(N1877="sníž. přenesená",J1877,0)</f>
        <v>0</v>
      </c>
      <c r="BI1877" s="239">
        <f>IF(N1877="nulová",J1877,0)</f>
        <v>0</v>
      </c>
      <c r="BJ1877" s="18" t="s">
        <v>83</v>
      </c>
      <c r="BK1877" s="239">
        <f>ROUND(I1877*H1877,2)</f>
        <v>0</v>
      </c>
      <c r="BL1877" s="18" t="s">
        <v>297</v>
      </c>
      <c r="BM1877" s="238" t="s">
        <v>2133</v>
      </c>
    </row>
    <row r="1878" s="2" customFormat="1">
      <c r="A1878" s="39"/>
      <c r="B1878" s="40"/>
      <c r="C1878" s="41"/>
      <c r="D1878" s="242" t="s">
        <v>552</v>
      </c>
      <c r="E1878" s="41"/>
      <c r="F1878" s="294" t="s">
        <v>2134</v>
      </c>
      <c r="G1878" s="41"/>
      <c r="H1878" s="41"/>
      <c r="I1878" s="295"/>
      <c r="J1878" s="41"/>
      <c r="K1878" s="41"/>
      <c r="L1878" s="45"/>
      <c r="M1878" s="296"/>
      <c r="N1878" s="297"/>
      <c r="O1878" s="92"/>
      <c r="P1878" s="92"/>
      <c r="Q1878" s="92"/>
      <c r="R1878" s="92"/>
      <c r="S1878" s="92"/>
      <c r="T1878" s="93"/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T1878" s="18" t="s">
        <v>552</v>
      </c>
      <c r="AU1878" s="18" t="s">
        <v>85</v>
      </c>
    </row>
    <row r="1879" s="16" customFormat="1">
      <c r="A1879" s="16"/>
      <c r="B1879" s="274"/>
      <c r="C1879" s="275"/>
      <c r="D1879" s="242" t="s">
        <v>201</v>
      </c>
      <c r="E1879" s="276" t="s">
        <v>1</v>
      </c>
      <c r="F1879" s="277" t="s">
        <v>1493</v>
      </c>
      <c r="G1879" s="275"/>
      <c r="H1879" s="276" t="s">
        <v>1</v>
      </c>
      <c r="I1879" s="278"/>
      <c r="J1879" s="275"/>
      <c r="K1879" s="275"/>
      <c r="L1879" s="279"/>
      <c r="M1879" s="280"/>
      <c r="N1879" s="281"/>
      <c r="O1879" s="281"/>
      <c r="P1879" s="281"/>
      <c r="Q1879" s="281"/>
      <c r="R1879" s="281"/>
      <c r="S1879" s="281"/>
      <c r="T1879" s="282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T1879" s="283" t="s">
        <v>201</v>
      </c>
      <c r="AU1879" s="283" t="s">
        <v>85</v>
      </c>
      <c r="AV1879" s="16" t="s">
        <v>83</v>
      </c>
      <c r="AW1879" s="16" t="s">
        <v>32</v>
      </c>
      <c r="AX1879" s="16" t="s">
        <v>75</v>
      </c>
      <c r="AY1879" s="283" t="s">
        <v>192</v>
      </c>
    </row>
    <row r="1880" s="16" customFormat="1">
      <c r="A1880" s="16"/>
      <c r="B1880" s="274"/>
      <c r="C1880" s="275"/>
      <c r="D1880" s="242" t="s">
        <v>201</v>
      </c>
      <c r="E1880" s="276" t="s">
        <v>1</v>
      </c>
      <c r="F1880" s="277" t="s">
        <v>941</v>
      </c>
      <c r="G1880" s="275"/>
      <c r="H1880" s="276" t="s">
        <v>1</v>
      </c>
      <c r="I1880" s="278"/>
      <c r="J1880" s="275"/>
      <c r="K1880" s="275"/>
      <c r="L1880" s="279"/>
      <c r="M1880" s="280"/>
      <c r="N1880" s="281"/>
      <c r="O1880" s="281"/>
      <c r="P1880" s="281"/>
      <c r="Q1880" s="281"/>
      <c r="R1880" s="281"/>
      <c r="S1880" s="281"/>
      <c r="T1880" s="282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T1880" s="283" t="s">
        <v>201</v>
      </c>
      <c r="AU1880" s="283" t="s">
        <v>85</v>
      </c>
      <c r="AV1880" s="16" t="s">
        <v>83</v>
      </c>
      <c r="AW1880" s="16" t="s">
        <v>32</v>
      </c>
      <c r="AX1880" s="16" t="s">
        <v>75</v>
      </c>
      <c r="AY1880" s="283" t="s">
        <v>192</v>
      </c>
    </row>
    <row r="1881" s="13" customFormat="1">
      <c r="A1881" s="13"/>
      <c r="B1881" s="240"/>
      <c r="C1881" s="241"/>
      <c r="D1881" s="242" t="s">
        <v>201</v>
      </c>
      <c r="E1881" s="243" t="s">
        <v>1</v>
      </c>
      <c r="F1881" s="244" t="s">
        <v>842</v>
      </c>
      <c r="G1881" s="241"/>
      <c r="H1881" s="245">
        <v>3.3599999999999999</v>
      </c>
      <c r="I1881" s="246"/>
      <c r="J1881" s="241"/>
      <c r="K1881" s="241"/>
      <c r="L1881" s="247"/>
      <c r="M1881" s="248"/>
      <c r="N1881" s="249"/>
      <c r="O1881" s="249"/>
      <c r="P1881" s="249"/>
      <c r="Q1881" s="249"/>
      <c r="R1881" s="249"/>
      <c r="S1881" s="249"/>
      <c r="T1881" s="250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1" t="s">
        <v>201</v>
      </c>
      <c r="AU1881" s="251" t="s">
        <v>85</v>
      </c>
      <c r="AV1881" s="13" t="s">
        <v>85</v>
      </c>
      <c r="AW1881" s="13" t="s">
        <v>32</v>
      </c>
      <c r="AX1881" s="13" t="s">
        <v>75</v>
      </c>
      <c r="AY1881" s="251" t="s">
        <v>192</v>
      </c>
    </row>
    <row r="1882" s="14" customFormat="1">
      <c r="A1882" s="14"/>
      <c r="B1882" s="252"/>
      <c r="C1882" s="253"/>
      <c r="D1882" s="242" t="s">
        <v>201</v>
      </c>
      <c r="E1882" s="254" t="s">
        <v>1</v>
      </c>
      <c r="F1882" s="255" t="s">
        <v>204</v>
      </c>
      <c r="G1882" s="253"/>
      <c r="H1882" s="256">
        <v>3.3599999999999999</v>
      </c>
      <c r="I1882" s="257"/>
      <c r="J1882" s="253"/>
      <c r="K1882" s="253"/>
      <c r="L1882" s="258"/>
      <c r="M1882" s="259"/>
      <c r="N1882" s="260"/>
      <c r="O1882" s="260"/>
      <c r="P1882" s="260"/>
      <c r="Q1882" s="260"/>
      <c r="R1882" s="260"/>
      <c r="S1882" s="260"/>
      <c r="T1882" s="261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62" t="s">
        <v>201</v>
      </c>
      <c r="AU1882" s="262" t="s">
        <v>85</v>
      </c>
      <c r="AV1882" s="14" t="s">
        <v>199</v>
      </c>
      <c r="AW1882" s="14" t="s">
        <v>32</v>
      </c>
      <c r="AX1882" s="14" t="s">
        <v>83</v>
      </c>
      <c r="AY1882" s="262" t="s">
        <v>192</v>
      </c>
    </row>
    <row r="1883" s="2" customFormat="1" ht="24.15" customHeight="1">
      <c r="A1883" s="39"/>
      <c r="B1883" s="40"/>
      <c r="C1883" s="284" t="s">
        <v>2135</v>
      </c>
      <c r="D1883" s="284" t="s">
        <v>311</v>
      </c>
      <c r="E1883" s="285" t="s">
        <v>2136</v>
      </c>
      <c r="F1883" s="286" t="s">
        <v>2137</v>
      </c>
      <c r="G1883" s="287" t="s">
        <v>197</v>
      </c>
      <c r="H1883" s="288">
        <v>6.7199999999999998</v>
      </c>
      <c r="I1883" s="289"/>
      <c r="J1883" s="290">
        <f>ROUND(I1883*H1883,2)</f>
        <v>0</v>
      </c>
      <c r="K1883" s="286" t="s">
        <v>198</v>
      </c>
      <c r="L1883" s="291"/>
      <c r="M1883" s="292" t="s">
        <v>1</v>
      </c>
      <c r="N1883" s="293" t="s">
        <v>40</v>
      </c>
      <c r="O1883" s="92"/>
      <c r="P1883" s="236">
        <f>O1883*H1883</f>
        <v>0</v>
      </c>
      <c r="Q1883" s="236">
        <v>0.03227</v>
      </c>
      <c r="R1883" s="236">
        <f>Q1883*H1883</f>
        <v>0.2168544</v>
      </c>
      <c r="S1883" s="236">
        <v>0</v>
      </c>
      <c r="T1883" s="237">
        <f>S1883*H1883</f>
        <v>0</v>
      </c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39"/>
      <c r="AE1883" s="39"/>
      <c r="AR1883" s="238" t="s">
        <v>394</v>
      </c>
      <c r="AT1883" s="238" t="s">
        <v>311</v>
      </c>
      <c r="AU1883" s="238" t="s">
        <v>85</v>
      </c>
      <c r="AY1883" s="18" t="s">
        <v>192</v>
      </c>
      <c r="BE1883" s="239">
        <f>IF(N1883="základní",J1883,0)</f>
        <v>0</v>
      </c>
      <c r="BF1883" s="239">
        <f>IF(N1883="snížená",J1883,0)</f>
        <v>0</v>
      </c>
      <c r="BG1883" s="239">
        <f>IF(N1883="zákl. přenesená",J1883,0)</f>
        <v>0</v>
      </c>
      <c r="BH1883" s="239">
        <f>IF(N1883="sníž. přenesená",J1883,0)</f>
        <v>0</v>
      </c>
      <c r="BI1883" s="239">
        <f>IF(N1883="nulová",J1883,0)</f>
        <v>0</v>
      </c>
      <c r="BJ1883" s="18" t="s">
        <v>83</v>
      </c>
      <c r="BK1883" s="239">
        <f>ROUND(I1883*H1883,2)</f>
        <v>0</v>
      </c>
      <c r="BL1883" s="18" t="s">
        <v>297</v>
      </c>
      <c r="BM1883" s="238" t="s">
        <v>2138</v>
      </c>
    </row>
    <row r="1884" s="16" customFormat="1">
      <c r="A1884" s="16"/>
      <c r="B1884" s="274"/>
      <c r="C1884" s="275"/>
      <c r="D1884" s="242" t="s">
        <v>201</v>
      </c>
      <c r="E1884" s="276" t="s">
        <v>1</v>
      </c>
      <c r="F1884" s="277" t="s">
        <v>1493</v>
      </c>
      <c r="G1884" s="275"/>
      <c r="H1884" s="276" t="s">
        <v>1</v>
      </c>
      <c r="I1884" s="278"/>
      <c r="J1884" s="275"/>
      <c r="K1884" s="275"/>
      <c r="L1884" s="279"/>
      <c r="M1884" s="280"/>
      <c r="N1884" s="281"/>
      <c r="O1884" s="281"/>
      <c r="P1884" s="281"/>
      <c r="Q1884" s="281"/>
      <c r="R1884" s="281"/>
      <c r="S1884" s="281"/>
      <c r="T1884" s="282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83" t="s">
        <v>201</v>
      </c>
      <c r="AU1884" s="283" t="s">
        <v>85</v>
      </c>
      <c r="AV1884" s="16" t="s">
        <v>83</v>
      </c>
      <c r="AW1884" s="16" t="s">
        <v>32</v>
      </c>
      <c r="AX1884" s="16" t="s">
        <v>75</v>
      </c>
      <c r="AY1884" s="283" t="s">
        <v>192</v>
      </c>
    </row>
    <row r="1885" s="16" customFormat="1">
      <c r="A1885" s="16"/>
      <c r="B1885" s="274"/>
      <c r="C1885" s="275"/>
      <c r="D1885" s="242" t="s">
        <v>201</v>
      </c>
      <c r="E1885" s="276" t="s">
        <v>1</v>
      </c>
      <c r="F1885" s="277" t="s">
        <v>941</v>
      </c>
      <c r="G1885" s="275"/>
      <c r="H1885" s="276" t="s">
        <v>1</v>
      </c>
      <c r="I1885" s="278"/>
      <c r="J1885" s="275"/>
      <c r="K1885" s="275"/>
      <c r="L1885" s="279"/>
      <c r="M1885" s="280"/>
      <c r="N1885" s="281"/>
      <c r="O1885" s="281"/>
      <c r="P1885" s="281"/>
      <c r="Q1885" s="281"/>
      <c r="R1885" s="281"/>
      <c r="S1885" s="281"/>
      <c r="T1885" s="282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T1885" s="283" t="s">
        <v>201</v>
      </c>
      <c r="AU1885" s="283" t="s">
        <v>85</v>
      </c>
      <c r="AV1885" s="16" t="s">
        <v>83</v>
      </c>
      <c r="AW1885" s="16" t="s">
        <v>32</v>
      </c>
      <c r="AX1885" s="16" t="s">
        <v>75</v>
      </c>
      <c r="AY1885" s="283" t="s">
        <v>192</v>
      </c>
    </row>
    <row r="1886" s="13" customFormat="1">
      <c r="A1886" s="13"/>
      <c r="B1886" s="240"/>
      <c r="C1886" s="241"/>
      <c r="D1886" s="242" t="s">
        <v>201</v>
      </c>
      <c r="E1886" s="243" t="s">
        <v>1</v>
      </c>
      <c r="F1886" s="244" t="s">
        <v>2139</v>
      </c>
      <c r="G1886" s="241"/>
      <c r="H1886" s="245">
        <v>3.3599999999999999</v>
      </c>
      <c r="I1886" s="246"/>
      <c r="J1886" s="241"/>
      <c r="K1886" s="241"/>
      <c r="L1886" s="247"/>
      <c r="M1886" s="248"/>
      <c r="N1886" s="249"/>
      <c r="O1886" s="249"/>
      <c r="P1886" s="249"/>
      <c r="Q1886" s="249"/>
      <c r="R1886" s="249"/>
      <c r="S1886" s="249"/>
      <c r="T1886" s="250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1" t="s">
        <v>201</v>
      </c>
      <c r="AU1886" s="251" t="s">
        <v>85</v>
      </c>
      <c r="AV1886" s="13" t="s">
        <v>85</v>
      </c>
      <c r="AW1886" s="13" t="s">
        <v>32</v>
      </c>
      <c r="AX1886" s="13" t="s">
        <v>75</v>
      </c>
      <c r="AY1886" s="251" t="s">
        <v>192</v>
      </c>
    </row>
    <row r="1887" s="13" customFormat="1">
      <c r="A1887" s="13"/>
      <c r="B1887" s="240"/>
      <c r="C1887" s="241"/>
      <c r="D1887" s="242" t="s">
        <v>201</v>
      </c>
      <c r="E1887" s="243" t="s">
        <v>1</v>
      </c>
      <c r="F1887" s="244" t="s">
        <v>2140</v>
      </c>
      <c r="G1887" s="241"/>
      <c r="H1887" s="245">
        <v>3.3599999999999999</v>
      </c>
      <c r="I1887" s="246"/>
      <c r="J1887" s="241"/>
      <c r="K1887" s="241"/>
      <c r="L1887" s="247"/>
      <c r="M1887" s="248"/>
      <c r="N1887" s="249"/>
      <c r="O1887" s="249"/>
      <c r="P1887" s="249"/>
      <c r="Q1887" s="249"/>
      <c r="R1887" s="249"/>
      <c r="S1887" s="249"/>
      <c r="T1887" s="250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51" t="s">
        <v>201</v>
      </c>
      <c r="AU1887" s="251" t="s">
        <v>85</v>
      </c>
      <c r="AV1887" s="13" t="s">
        <v>85</v>
      </c>
      <c r="AW1887" s="13" t="s">
        <v>32</v>
      </c>
      <c r="AX1887" s="13" t="s">
        <v>75</v>
      </c>
      <c r="AY1887" s="251" t="s">
        <v>192</v>
      </c>
    </row>
    <row r="1888" s="14" customFormat="1">
      <c r="A1888" s="14"/>
      <c r="B1888" s="252"/>
      <c r="C1888" s="253"/>
      <c r="D1888" s="242" t="s">
        <v>201</v>
      </c>
      <c r="E1888" s="254" t="s">
        <v>1</v>
      </c>
      <c r="F1888" s="255" t="s">
        <v>204</v>
      </c>
      <c r="G1888" s="253"/>
      <c r="H1888" s="256">
        <v>6.7199999999999998</v>
      </c>
      <c r="I1888" s="257"/>
      <c r="J1888" s="253"/>
      <c r="K1888" s="253"/>
      <c r="L1888" s="258"/>
      <c r="M1888" s="259"/>
      <c r="N1888" s="260"/>
      <c r="O1888" s="260"/>
      <c r="P1888" s="260"/>
      <c r="Q1888" s="260"/>
      <c r="R1888" s="260"/>
      <c r="S1888" s="260"/>
      <c r="T1888" s="261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62" t="s">
        <v>201</v>
      </c>
      <c r="AU1888" s="262" t="s">
        <v>85</v>
      </c>
      <c r="AV1888" s="14" t="s">
        <v>199</v>
      </c>
      <c r="AW1888" s="14" t="s">
        <v>32</v>
      </c>
      <c r="AX1888" s="14" t="s">
        <v>83</v>
      </c>
      <c r="AY1888" s="262" t="s">
        <v>192</v>
      </c>
    </row>
    <row r="1889" s="2" customFormat="1" ht="16.5" customHeight="1">
      <c r="A1889" s="39"/>
      <c r="B1889" s="40"/>
      <c r="C1889" s="227" t="s">
        <v>2141</v>
      </c>
      <c r="D1889" s="227" t="s">
        <v>194</v>
      </c>
      <c r="E1889" s="228" t="s">
        <v>2142</v>
      </c>
      <c r="F1889" s="229" t="s">
        <v>2143</v>
      </c>
      <c r="G1889" s="230" t="s">
        <v>300</v>
      </c>
      <c r="H1889" s="231">
        <v>8</v>
      </c>
      <c r="I1889" s="232"/>
      <c r="J1889" s="233">
        <f>ROUND(I1889*H1889,2)</f>
        <v>0</v>
      </c>
      <c r="K1889" s="229" t="s">
        <v>198</v>
      </c>
      <c r="L1889" s="45"/>
      <c r="M1889" s="234" t="s">
        <v>1</v>
      </c>
      <c r="N1889" s="235" t="s">
        <v>40</v>
      </c>
      <c r="O1889" s="92"/>
      <c r="P1889" s="236">
        <f>O1889*H1889</f>
        <v>0</v>
      </c>
      <c r="Q1889" s="236">
        <v>0</v>
      </c>
      <c r="R1889" s="236">
        <f>Q1889*H1889</f>
        <v>0</v>
      </c>
      <c r="S1889" s="236">
        <v>0</v>
      </c>
      <c r="T1889" s="237">
        <f>S1889*H1889</f>
        <v>0</v>
      </c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R1889" s="238" t="s">
        <v>297</v>
      </c>
      <c r="AT1889" s="238" t="s">
        <v>194</v>
      </c>
      <c r="AU1889" s="238" t="s">
        <v>85</v>
      </c>
      <c r="AY1889" s="18" t="s">
        <v>192</v>
      </c>
      <c r="BE1889" s="239">
        <f>IF(N1889="základní",J1889,0)</f>
        <v>0</v>
      </c>
      <c r="BF1889" s="239">
        <f>IF(N1889="snížená",J1889,0)</f>
        <v>0</v>
      </c>
      <c r="BG1889" s="239">
        <f>IF(N1889="zákl. přenesená",J1889,0)</f>
        <v>0</v>
      </c>
      <c r="BH1889" s="239">
        <f>IF(N1889="sníž. přenesená",J1889,0)</f>
        <v>0</v>
      </c>
      <c r="BI1889" s="239">
        <f>IF(N1889="nulová",J1889,0)</f>
        <v>0</v>
      </c>
      <c r="BJ1889" s="18" t="s">
        <v>83</v>
      </c>
      <c r="BK1889" s="239">
        <f>ROUND(I1889*H1889,2)</f>
        <v>0</v>
      </c>
      <c r="BL1889" s="18" t="s">
        <v>297</v>
      </c>
      <c r="BM1889" s="238" t="s">
        <v>2144</v>
      </c>
    </row>
    <row r="1890" s="16" customFormat="1">
      <c r="A1890" s="16"/>
      <c r="B1890" s="274"/>
      <c r="C1890" s="275"/>
      <c r="D1890" s="242" t="s">
        <v>201</v>
      </c>
      <c r="E1890" s="276" t="s">
        <v>1</v>
      </c>
      <c r="F1890" s="277" t="s">
        <v>1493</v>
      </c>
      <c r="G1890" s="275"/>
      <c r="H1890" s="276" t="s">
        <v>1</v>
      </c>
      <c r="I1890" s="278"/>
      <c r="J1890" s="275"/>
      <c r="K1890" s="275"/>
      <c r="L1890" s="279"/>
      <c r="M1890" s="280"/>
      <c r="N1890" s="281"/>
      <c r="O1890" s="281"/>
      <c r="P1890" s="281"/>
      <c r="Q1890" s="281"/>
      <c r="R1890" s="281"/>
      <c r="S1890" s="281"/>
      <c r="T1890" s="282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T1890" s="283" t="s">
        <v>201</v>
      </c>
      <c r="AU1890" s="283" t="s">
        <v>85</v>
      </c>
      <c r="AV1890" s="16" t="s">
        <v>83</v>
      </c>
      <c r="AW1890" s="16" t="s">
        <v>32</v>
      </c>
      <c r="AX1890" s="16" t="s">
        <v>75</v>
      </c>
      <c r="AY1890" s="283" t="s">
        <v>192</v>
      </c>
    </row>
    <row r="1891" s="13" customFormat="1">
      <c r="A1891" s="13"/>
      <c r="B1891" s="240"/>
      <c r="C1891" s="241"/>
      <c r="D1891" s="242" t="s">
        <v>201</v>
      </c>
      <c r="E1891" s="243" t="s">
        <v>1</v>
      </c>
      <c r="F1891" s="244" t="s">
        <v>2145</v>
      </c>
      <c r="G1891" s="241"/>
      <c r="H1891" s="245">
        <v>1</v>
      </c>
      <c r="I1891" s="246"/>
      <c r="J1891" s="241"/>
      <c r="K1891" s="241"/>
      <c r="L1891" s="247"/>
      <c r="M1891" s="248"/>
      <c r="N1891" s="249"/>
      <c r="O1891" s="249"/>
      <c r="P1891" s="249"/>
      <c r="Q1891" s="249"/>
      <c r="R1891" s="249"/>
      <c r="S1891" s="249"/>
      <c r="T1891" s="250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1" t="s">
        <v>201</v>
      </c>
      <c r="AU1891" s="251" t="s">
        <v>85</v>
      </c>
      <c r="AV1891" s="13" t="s">
        <v>85</v>
      </c>
      <c r="AW1891" s="13" t="s">
        <v>32</v>
      </c>
      <c r="AX1891" s="13" t="s">
        <v>75</v>
      </c>
      <c r="AY1891" s="251" t="s">
        <v>192</v>
      </c>
    </row>
    <row r="1892" s="13" customFormat="1">
      <c r="A1892" s="13"/>
      <c r="B1892" s="240"/>
      <c r="C1892" s="241"/>
      <c r="D1892" s="242" t="s">
        <v>201</v>
      </c>
      <c r="E1892" s="243" t="s">
        <v>1</v>
      </c>
      <c r="F1892" s="244" t="s">
        <v>2116</v>
      </c>
      <c r="G1892" s="241"/>
      <c r="H1892" s="245">
        <v>1</v>
      </c>
      <c r="I1892" s="246"/>
      <c r="J1892" s="241"/>
      <c r="K1892" s="241"/>
      <c r="L1892" s="247"/>
      <c r="M1892" s="248"/>
      <c r="N1892" s="249"/>
      <c r="O1892" s="249"/>
      <c r="P1892" s="249"/>
      <c r="Q1892" s="249"/>
      <c r="R1892" s="249"/>
      <c r="S1892" s="249"/>
      <c r="T1892" s="250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1" t="s">
        <v>201</v>
      </c>
      <c r="AU1892" s="251" t="s">
        <v>85</v>
      </c>
      <c r="AV1892" s="13" t="s">
        <v>85</v>
      </c>
      <c r="AW1892" s="13" t="s">
        <v>32</v>
      </c>
      <c r="AX1892" s="13" t="s">
        <v>75</v>
      </c>
      <c r="AY1892" s="251" t="s">
        <v>192</v>
      </c>
    </row>
    <row r="1893" s="13" customFormat="1">
      <c r="A1893" s="13"/>
      <c r="B1893" s="240"/>
      <c r="C1893" s="241"/>
      <c r="D1893" s="242" t="s">
        <v>201</v>
      </c>
      <c r="E1893" s="243" t="s">
        <v>1</v>
      </c>
      <c r="F1893" s="244" t="s">
        <v>2117</v>
      </c>
      <c r="G1893" s="241"/>
      <c r="H1893" s="245">
        <v>1</v>
      </c>
      <c r="I1893" s="246"/>
      <c r="J1893" s="241"/>
      <c r="K1893" s="241"/>
      <c r="L1893" s="247"/>
      <c r="M1893" s="248"/>
      <c r="N1893" s="249"/>
      <c r="O1893" s="249"/>
      <c r="P1893" s="249"/>
      <c r="Q1893" s="249"/>
      <c r="R1893" s="249"/>
      <c r="S1893" s="249"/>
      <c r="T1893" s="250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51" t="s">
        <v>201</v>
      </c>
      <c r="AU1893" s="251" t="s">
        <v>85</v>
      </c>
      <c r="AV1893" s="13" t="s">
        <v>85</v>
      </c>
      <c r="AW1893" s="13" t="s">
        <v>32</v>
      </c>
      <c r="AX1893" s="13" t="s">
        <v>75</v>
      </c>
      <c r="AY1893" s="251" t="s">
        <v>192</v>
      </c>
    </row>
    <row r="1894" s="13" customFormat="1">
      <c r="A1894" s="13"/>
      <c r="B1894" s="240"/>
      <c r="C1894" s="241"/>
      <c r="D1894" s="242" t="s">
        <v>201</v>
      </c>
      <c r="E1894" s="243" t="s">
        <v>1</v>
      </c>
      <c r="F1894" s="244" t="s">
        <v>2146</v>
      </c>
      <c r="G1894" s="241"/>
      <c r="H1894" s="245">
        <v>1</v>
      </c>
      <c r="I1894" s="246"/>
      <c r="J1894" s="241"/>
      <c r="K1894" s="241"/>
      <c r="L1894" s="247"/>
      <c r="M1894" s="248"/>
      <c r="N1894" s="249"/>
      <c r="O1894" s="249"/>
      <c r="P1894" s="249"/>
      <c r="Q1894" s="249"/>
      <c r="R1894" s="249"/>
      <c r="S1894" s="249"/>
      <c r="T1894" s="250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1" t="s">
        <v>201</v>
      </c>
      <c r="AU1894" s="251" t="s">
        <v>85</v>
      </c>
      <c r="AV1894" s="13" t="s">
        <v>85</v>
      </c>
      <c r="AW1894" s="13" t="s">
        <v>32</v>
      </c>
      <c r="AX1894" s="13" t="s">
        <v>75</v>
      </c>
      <c r="AY1894" s="251" t="s">
        <v>192</v>
      </c>
    </row>
    <row r="1895" s="13" customFormat="1">
      <c r="A1895" s="13"/>
      <c r="B1895" s="240"/>
      <c r="C1895" s="241"/>
      <c r="D1895" s="242" t="s">
        <v>201</v>
      </c>
      <c r="E1895" s="243" t="s">
        <v>1</v>
      </c>
      <c r="F1895" s="244" t="s">
        <v>2118</v>
      </c>
      <c r="G1895" s="241"/>
      <c r="H1895" s="245">
        <v>1</v>
      </c>
      <c r="I1895" s="246"/>
      <c r="J1895" s="241"/>
      <c r="K1895" s="241"/>
      <c r="L1895" s="247"/>
      <c r="M1895" s="248"/>
      <c r="N1895" s="249"/>
      <c r="O1895" s="249"/>
      <c r="P1895" s="249"/>
      <c r="Q1895" s="249"/>
      <c r="R1895" s="249"/>
      <c r="S1895" s="249"/>
      <c r="T1895" s="250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1" t="s">
        <v>201</v>
      </c>
      <c r="AU1895" s="251" t="s">
        <v>85</v>
      </c>
      <c r="AV1895" s="13" t="s">
        <v>85</v>
      </c>
      <c r="AW1895" s="13" t="s">
        <v>32</v>
      </c>
      <c r="AX1895" s="13" t="s">
        <v>75</v>
      </c>
      <c r="AY1895" s="251" t="s">
        <v>192</v>
      </c>
    </row>
    <row r="1896" s="13" customFormat="1">
      <c r="A1896" s="13"/>
      <c r="B1896" s="240"/>
      <c r="C1896" s="241"/>
      <c r="D1896" s="242" t="s">
        <v>201</v>
      </c>
      <c r="E1896" s="243" t="s">
        <v>1</v>
      </c>
      <c r="F1896" s="244" t="s">
        <v>2104</v>
      </c>
      <c r="G1896" s="241"/>
      <c r="H1896" s="245">
        <v>1</v>
      </c>
      <c r="I1896" s="246"/>
      <c r="J1896" s="241"/>
      <c r="K1896" s="241"/>
      <c r="L1896" s="247"/>
      <c r="M1896" s="248"/>
      <c r="N1896" s="249"/>
      <c r="O1896" s="249"/>
      <c r="P1896" s="249"/>
      <c r="Q1896" s="249"/>
      <c r="R1896" s="249"/>
      <c r="S1896" s="249"/>
      <c r="T1896" s="250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1" t="s">
        <v>201</v>
      </c>
      <c r="AU1896" s="251" t="s">
        <v>85</v>
      </c>
      <c r="AV1896" s="13" t="s">
        <v>85</v>
      </c>
      <c r="AW1896" s="13" t="s">
        <v>32</v>
      </c>
      <c r="AX1896" s="13" t="s">
        <v>75</v>
      </c>
      <c r="AY1896" s="251" t="s">
        <v>192</v>
      </c>
    </row>
    <row r="1897" s="13" customFormat="1">
      <c r="A1897" s="13"/>
      <c r="B1897" s="240"/>
      <c r="C1897" s="241"/>
      <c r="D1897" s="242" t="s">
        <v>201</v>
      </c>
      <c r="E1897" s="243" t="s">
        <v>1</v>
      </c>
      <c r="F1897" s="244" t="s">
        <v>2128</v>
      </c>
      <c r="G1897" s="241"/>
      <c r="H1897" s="245">
        <v>1</v>
      </c>
      <c r="I1897" s="246"/>
      <c r="J1897" s="241"/>
      <c r="K1897" s="241"/>
      <c r="L1897" s="247"/>
      <c r="M1897" s="248"/>
      <c r="N1897" s="249"/>
      <c r="O1897" s="249"/>
      <c r="P1897" s="249"/>
      <c r="Q1897" s="249"/>
      <c r="R1897" s="249"/>
      <c r="S1897" s="249"/>
      <c r="T1897" s="250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1" t="s">
        <v>201</v>
      </c>
      <c r="AU1897" s="251" t="s">
        <v>85</v>
      </c>
      <c r="AV1897" s="13" t="s">
        <v>85</v>
      </c>
      <c r="AW1897" s="13" t="s">
        <v>32</v>
      </c>
      <c r="AX1897" s="13" t="s">
        <v>75</v>
      </c>
      <c r="AY1897" s="251" t="s">
        <v>192</v>
      </c>
    </row>
    <row r="1898" s="13" customFormat="1">
      <c r="A1898" s="13"/>
      <c r="B1898" s="240"/>
      <c r="C1898" s="241"/>
      <c r="D1898" s="242" t="s">
        <v>201</v>
      </c>
      <c r="E1898" s="243" t="s">
        <v>1</v>
      </c>
      <c r="F1898" s="244" t="s">
        <v>2129</v>
      </c>
      <c r="G1898" s="241"/>
      <c r="H1898" s="245">
        <v>1</v>
      </c>
      <c r="I1898" s="246"/>
      <c r="J1898" s="241"/>
      <c r="K1898" s="241"/>
      <c r="L1898" s="247"/>
      <c r="M1898" s="248"/>
      <c r="N1898" s="249"/>
      <c r="O1898" s="249"/>
      <c r="P1898" s="249"/>
      <c r="Q1898" s="249"/>
      <c r="R1898" s="249"/>
      <c r="S1898" s="249"/>
      <c r="T1898" s="250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1" t="s">
        <v>201</v>
      </c>
      <c r="AU1898" s="251" t="s">
        <v>85</v>
      </c>
      <c r="AV1898" s="13" t="s">
        <v>85</v>
      </c>
      <c r="AW1898" s="13" t="s">
        <v>32</v>
      </c>
      <c r="AX1898" s="13" t="s">
        <v>75</v>
      </c>
      <c r="AY1898" s="251" t="s">
        <v>192</v>
      </c>
    </row>
    <row r="1899" s="14" customFormat="1">
      <c r="A1899" s="14"/>
      <c r="B1899" s="252"/>
      <c r="C1899" s="253"/>
      <c r="D1899" s="242" t="s">
        <v>201</v>
      </c>
      <c r="E1899" s="254" t="s">
        <v>1</v>
      </c>
      <c r="F1899" s="255" t="s">
        <v>204</v>
      </c>
      <c r="G1899" s="253"/>
      <c r="H1899" s="256">
        <v>8</v>
      </c>
      <c r="I1899" s="257"/>
      <c r="J1899" s="253"/>
      <c r="K1899" s="253"/>
      <c r="L1899" s="258"/>
      <c r="M1899" s="259"/>
      <c r="N1899" s="260"/>
      <c r="O1899" s="260"/>
      <c r="P1899" s="260"/>
      <c r="Q1899" s="260"/>
      <c r="R1899" s="260"/>
      <c r="S1899" s="260"/>
      <c r="T1899" s="261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2" t="s">
        <v>201</v>
      </c>
      <c r="AU1899" s="262" t="s">
        <v>85</v>
      </c>
      <c r="AV1899" s="14" t="s">
        <v>199</v>
      </c>
      <c r="AW1899" s="14" t="s">
        <v>32</v>
      </c>
      <c r="AX1899" s="14" t="s">
        <v>83</v>
      </c>
      <c r="AY1899" s="262" t="s">
        <v>192</v>
      </c>
    </row>
    <row r="1900" s="2" customFormat="1" ht="16.5" customHeight="1">
      <c r="A1900" s="39"/>
      <c r="B1900" s="40"/>
      <c r="C1900" s="284" t="s">
        <v>2147</v>
      </c>
      <c r="D1900" s="284" t="s">
        <v>311</v>
      </c>
      <c r="E1900" s="285" t="s">
        <v>2148</v>
      </c>
      <c r="F1900" s="286" t="s">
        <v>2149</v>
      </c>
      <c r="G1900" s="287" t="s">
        <v>300</v>
      </c>
      <c r="H1900" s="288">
        <v>8</v>
      </c>
      <c r="I1900" s="289"/>
      <c r="J1900" s="290">
        <f>ROUND(I1900*H1900,2)</f>
        <v>0</v>
      </c>
      <c r="K1900" s="286" t="s">
        <v>198</v>
      </c>
      <c r="L1900" s="291"/>
      <c r="M1900" s="292" t="s">
        <v>1</v>
      </c>
      <c r="N1900" s="293" t="s">
        <v>40</v>
      </c>
      <c r="O1900" s="92"/>
      <c r="P1900" s="236">
        <f>O1900*H1900</f>
        <v>0</v>
      </c>
      <c r="Q1900" s="236">
        <v>0.0023999999999999998</v>
      </c>
      <c r="R1900" s="236">
        <f>Q1900*H1900</f>
        <v>0.019199999999999998</v>
      </c>
      <c r="S1900" s="236">
        <v>0</v>
      </c>
      <c r="T1900" s="237">
        <f>S1900*H1900</f>
        <v>0</v>
      </c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39"/>
      <c r="AE1900" s="39"/>
      <c r="AR1900" s="238" t="s">
        <v>394</v>
      </c>
      <c r="AT1900" s="238" t="s">
        <v>311</v>
      </c>
      <c r="AU1900" s="238" t="s">
        <v>85</v>
      </c>
      <c r="AY1900" s="18" t="s">
        <v>192</v>
      </c>
      <c r="BE1900" s="239">
        <f>IF(N1900="základní",J1900,0)</f>
        <v>0</v>
      </c>
      <c r="BF1900" s="239">
        <f>IF(N1900="snížená",J1900,0)</f>
        <v>0</v>
      </c>
      <c r="BG1900" s="239">
        <f>IF(N1900="zákl. přenesená",J1900,0)</f>
        <v>0</v>
      </c>
      <c r="BH1900" s="239">
        <f>IF(N1900="sníž. přenesená",J1900,0)</f>
        <v>0</v>
      </c>
      <c r="BI1900" s="239">
        <f>IF(N1900="nulová",J1900,0)</f>
        <v>0</v>
      </c>
      <c r="BJ1900" s="18" t="s">
        <v>83</v>
      </c>
      <c r="BK1900" s="239">
        <f>ROUND(I1900*H1900,2)</f>
        <v>0</v>
      </c>
      <c r="BL1900" s="18" t="s">
        <v>297</v>
      </c>
      <c r="BM1900" s="238" t="s">
        <v>2150</v>
      </c>
    </row>
    <row r="1901" s="16" customFormat="1">
      <c r="A1901" s="16"/>
      <c r="B1901" s="274"/>
      <c r="C1901" s="275"/>
      <c r="D1901" s="242" t="s">
        <v>201</v>
      </c>
      <c r="E1901" s="276" t="s">
        <v>1</v>
      </c>
      <c r="F1901" s="277" t="s">
        <v>1493</v>
      </c>
      <c r="G1901" s="275"/>
      <c r="H1901" s="276" t="s">
        <v>1</v>
      </c>
      <c r="I1901" s="278"/>
      <c r="J1901" s="275"/>
      <c r="K1901" s="275"/>
      <c r="L1901" s="279"/>
      <c r="M1901" s="280"/>
      <c r="N1901" s="281"/>
      <c r="O1901" s="281"/>
      <c r="P1901" s="281"/>
      <c r="Q1901" s="281"/>
      <c r="R1901" s="281"/>
      <c r="S1901" s="281"/>
      <c r="T1901" s="282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T1901" s="283" t="s">
        <v>201</v>
      </c>
      <c r="AU1901" s="283" t="s">
        <v>85</v>
      </c>
      <c r="AV1901" s="16" t="s">
        <v>83</v>
      </c>
      <c r="AW1901" s="16" t="s">
        <v>32</v>
      </c>
      <c r="AX1901" s="16" t="s">
        <v>75</v>
      </c>
      <c r="AY1901" s="283" t="s">
        <v>192</v>
      </c>
    </row>
    <row r="1902" s="13" customFormat="1">
      <c r="A1902" s="13"/>
      <c r="B1902" s="240"/>
      <c r="C1902" s="241"/>
      <c r="D1902" s="242" t="s">
        <v>201</v>
      </c>
      <c r="E1902" s="243" t="s">
        <v>1</v>
      </c>
      <c r="F1902" s="244" t="s">
        <v>2145</v>
      </c>
      <c r="G1902" s="241"/>
      <c r="H1902" s="245">
        <v>1</v>
      </c>
      <c r="I1902" s="246"/>
      <c r="J1902" s="241"/>
      <c r="K1902" s="241"/>
      <c r="L1902" s="247"/>
      <c r="M1902" s="248"/>
      <c r="N1902" s="249"/>
      <c r="O1902" s="249"/>
      <c r="P1902" s="249"/>
      <c r="Q1902" s="249"/>
      <c r="R1902" s="249"/>
      <c r="S1902" s="249"/>
      <c r="T1902" s="250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1" t="s">
        <v>201</v>
      </c>
      <c r="AU1902" s="251" t="s">
        <v>85</v>
      </c>
      <c r="AV1902" s="13" t="s">
        <v>85</v>
      </c>
      <c r="AW1902" s="13" t="s">
        <v>32</v>
      </c>
      <c r="AX1902" s="13" t="s">
        <v>75</v>
      </c>
      <c r="AY1902" s="251" t="s">
        <v>192</v>
      </c>
    </row>
    <row r="1903" s="13" customFormat="1">
      <c r="A1903" s="13"/>
      <c r="B1903" s="240"/>
      <c r="C1903" s="241"/>
      <c r="D1903" s="242" t="s">
        <v>201</v>
      </c>
      <c r="E1903" s="243" t="s">
        <v>1</v>
      </c>
      <c r="F1903" s="244" t="s">
        <v>2116</v>
      </c>
      <c r="G1903" s="241"/>
      <c r="H1903" s="245">
        <v>1</v>
      </c>
      <c r="I1903" s="246"/>
      <c r="J1903" s="241"/>
      <c r="K1903" s="241"/>
      <c r="L1903" s="247"/>
      <c r="M1903" s="248"/>
      <c r="N1903" s="249"/>
      <c r="O1903" s="249"/>
      <c r="P1903" s="249"/>
      <c r="Q1903" s="249"/>
      <c r="R1903" s="249"/>
      <c r="S1903" s="249"/>
      <c r="T1903" s="250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1" t="s">
        <v>201</v>
      </c>
      <c r="AU1903" s="251" t="s">
        <v>85</v>
      </c>
      <c r="AV1903" s="13" t="s">
        <v>85</v>
      </c>
      <c r="AW1903" s="13" t="s">
        <v>32</v>
      </c>
      <c r="AX1903" s="13" t="s">
        <v>75</v>
      </c>
      <c r="AY1903" s="251" t="s">
        <v>192</v>
      </c>
    </row>
    <row r="1904" s="13" customFormat="1">
      <c r="A1904" s="13"/>
      <c r="B1904" s="240"/>
      <c r="C1904" s="241"/>
      <c r="D1904" s="242" t="s">
        <v>201</v>
      </c>
      <c r="E1904" s="243" t="s">
        <v>1</v>
      </c>
      <c r="F1904" s="244" t="s">
        <v>2117</v>
      </c>
      <c r="G1904" s="241"/>
      <c r="H1904" s="245">
        <v>1</v>
      </c>
      <c r="I1904" s="246"/>
      <c r="J1904" s="241"/>
      <c r="K1904" s="241"/>
      <c r="L1904" s="247"/>
      <c r="M1904" s="248"/>
      <c r="N1904" s="249"/>
      <c r="O1904" s="249"/>
      <c r="P1904" s="249"/>
      <c r="Q1904" s="249"/>
      <c r="R1904" s="249"/>
      <c r="S1904" s="249"/>
      <c r="T1904" s="250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1" t="s">
        <v>201</v>
      </c>
      <c r="AU1904" s="251" t="s">
        <v>85</v>
      </c>
      <c r="AV1904" s="13" t="s">
        <v>85</v>
      </c>
      <c r="AW1904" s="13" t="s">
        <v>32</v>
      </c>
      <c r="AX1904" s="13" t="s">
        <v>75</v>
      </c>
      <c r="AY1904" s="251" t="s">
        <v>192</v>
      </c>
    </row>
    <row r="1905" s="13" customFormat="1">
      <c r="A1905" s="13"/>
      <c r="B1905" s="240"/>
      <c r="C1905" s="241"/>
      <c r="D1905" s="242" t="s">
        <v>201</v>
      </c>
      <c r="E1905" s="243" t="s">
        <v>1</v>
      </c>
      <c r="F1905" s="244" t="s">
        <v>2146</v>
      </c>
      <c r="G1905" s="241"/>
      <c r="H1905" s="245">
        <v>1</v>
      </c>
      <c r="I1905" s="246"/>
      <c r="J1905" s="241"/>
      <c r="K1905" s="241"/>
      <c r="L1905" s="247"/>
      <c r="M1905" s="248"/>
      <c r="N1905" s="249"/>
      <c r="O1905" s="249"/>
      <c r="P1905" s="249"/>
      <c r="Q1905" s="249"/>
      <c r="R1905" s="249"/>
      <c r="S1905" s="249"/>
      <c r="T1905" s="250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1" t="s">
        <v>201</v>
      </c>
      <c r="AU1905" s="251" t="s">
        <v>85</v>
      </c>
      <c r="AV1905" s="13" t="s">
        <v>85</v>
      </c>
      <c r="AW1905" s="13" t="s">
        <v>32</v>
      </c>
      <c r="AX1905" s="13" t="s">
        <v>75</v>
      </c>
      <c r="AY1905" s="251" t="s">
        <v>192</v>
      </c>
    </row>
    <row r="1906" s="13" customFormat="1">
      <c r="A1906" s="13"/>
      <c r="B1906" s="240"/>
      <c r="C1906" s="241"/>
      <c r="D1906" s="242" t="s">
        <v>201</v>
      </c>
      <c r="E1906" s="243" t="s">
        <v>1</v>
      </c>
      <c r="F1906" s="244" t="s">
        <v>2118</v>
      </c>
      <c r="G1906" s="241"/>
      <c r="H1906" s="245">
        <v>1</v>
      </c>
      <c r="I1906" s="246"/>
      <c r="J1906" s="241"/>
      <c r="K1906" s="241"/>
      <c r="L1906" s="247"/>
      <c r="M1906" s="248"/>
      <c r="N1906" s="249"/>
      <c r="O1906" s="249"/>
      <c r="P1906" s="249"/>
      <c r="Q1906" s="249"/>
      <c r="R1906" s="249"/>
      <c r="S1906" s="249"/>
      <c r="T1906" s="250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1" t="s">
        <v>201</v>
      </c>
      <c r="AU1906" s="251" t="s">
        <v>85</v>
      </c>
      <c r="AV1906" s="13" t="s">
        <v>85</v>
      </c>
      <c r="AW1906" s="13" t="s">
        <v>32</v>
      </c>
      <c r="AX1906" s="13" t="s">
        <v>75</v>
      </c>
      <c r="AY1906" s="251" t="s">
        <v>192</v>
      </c>
    </row>
    <row r="1907" s="13" customFormat="1">
      <c r="A1907" s="13"/>
      <c r="B1907" s="240"/>
      <c r="C1907" s="241"/>
      <c r="D1907" s="242" t="s">
        <v>201</v>
      </c>
      <c r="E1907" s="243" t="s">
        <v>1</v>
      </c>
      <c r="F1907" s="244" t="s">
        <v>2104</v>
      </c>
      <c r="G1907" s="241"/>
      <c r="H1907" s="245">
        <v>1</v>
      </c>
      <c r="I1907" s="246"/>
      <c r="J1907" s="241"/>
      <c r="K1907" s="241"/>
      <c r="L1907" s="247"/>
      <c r="M1907" s="248"/>
      <c r="N1907" s="249"/>
      <c r="O1907" s="249"/>
      <c r="P1907" s="249"/>
      <c r="Q1907" s="249"/>
      <c r="R1907" s="249"/>
      <c r="S1907" s="249"/>
      <c r="T1907" s="250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1" t="s">
        <v>201</v>
      </c>
      <c r="AU1907" s="251" t="s">
        <v>85</v>
      </c>
      <c r="AV1907" s="13" t="s">
        <v>85</v>
      </c>
      <c r="AW1907" s="13" t="s">
        <v>32</v>
      </c>
      <c r="AX1907" s="13" t="s">
        <v>75</v>
      </c>
      <c r="AY1907" s="251" t="s">
        <v>192</v>
      </c>
    </row>
    <row r="1908" s="13" customFormat="1">
      <c r="A1908" s="13"/>
      <c r="B1908" s="240"/>
      <c r="C1908" s="241"/>
      <c r="D1908" s="242" t="s">
        <v>201</v>
      </c>
      <c r="E1908" s="243" t="s">
        <v>1</v>
      </c>
      <c r="F1908" s="244" t="s">
        <v>2128</v>
      </c>
      <c r="G1908" s="241"/>
      <c r="H1908" s="245">
        <v>1</v>
      </c>
      <c r="I1908" s="246"/>
      <c r="J1908" s="241"/>
      <c r="K1908" s="241"/>
      <c r="L1908" s="247"/>
      <c r="M1908" s="248"/>
      <c r="N1908" s="249"/>
      <c r="O1908" s="249"/>
      <c r="P1908" s="249"/>
      <c r="Q1908" s="249"/>
      <c r="R1908" s="249"/>
      <c r="S1908" s="249"/>
      <c r="T1908" s="250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1" t="s">
        <v>201</v>
      </c>
      <c r="AU1908" s="251" t="s">
        <v>85</v>
      </c>
      <c r="AV1908" s="13" t="s">
        <v>85</v>
      </c>
      <c r="AW1908" s="13" t="s">
        <v>32</v>
      </c>
      <c r="AX1908" s="13" t="s">
        <v>75</v>
      </c>
      <c r="AY1908" s="251" t="s">
        <v>192</v>
      </c>
    </row>
    <row r="1909" s="13" customFormat="1">
      <c r="A1909" s="13"/>
      <c r="B1909" s="240"/>
      <c r="C1909" s="241"/>
      <c r="D1909" s="242" t="s">
        <v>201</v>
      </c>
      <c r="E1909" s="243" t="s">
        <v>1</v>
      </c>
      <c r="F1909" s="244" t="s">
        <v>2129</v>
      </c>
      <c r="G1909" s="241"/>
      <c r="H1909" s="245">
        <v>1</v>
      </c>
      <c r="I1909" s="246"/>
      <c r="J1909" s="241"/>
      <c r="K1909" s="241"/>
      <c r="L1909" s="247"/>
      <c r="M1909" s="248"/>
      <c r="N1909" s="249"/>
      <c r="O1909" s="249"/>
      <c r="P1909" s="249"/>
      <c r="Q1909" s="249"/>
      <c r="R1909" s="249"/>
      <c r="S1909" s="249"/>
      <c r="T1909" s="250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1" t="s">
        <v>201</v>
      </c>
      <c r="AU1909" s="251" t="s">
        <v>85</v>
      </c>
      <c r="AV1909" s="13" t="s">
        <v>85</v>
      </c>
      <c r="AW1909" s="13" t="s">
        <v>32</v>
      </c>
      <c r="AX1909" s="13" t="s">
        <v>75</v>
      </c>
      <c r="AY1909" s="251" t="s">
        <v>192</v>
      </c>
    </row>
    <row r="1910" s="14" customFormat="1">
      <c r="A1910" s="14"/>
      <c r="B1910" s="252"/>
      <c r="C1910" s="253"/>
      <c r="D1910" s="242" t="s">
        <v>201</v>
      </c>
      <c r="E1910" s="254" t="s">
        <v>1</v>
      </c>
      <c r="F1910" s="255" t="s">
        <v>204</v>
      </c>
      <c r="G1910" s="253"/>
      <c r="H1910" s="256">
        <v>8</v>
      </c>
      <c r="I1910" s="257"/>
      <c r="J1910" s="253"/>
      <c r="K1910" s="253"/>
      <c r="L1910" s="258"/>
      <c r="M1910" s="259"/>
      <c r="N1910" s="260"/>
      <c r="O1910" s="260"/>
      <c r="P1910" s="260"/>
      <c r="Q1910" s="260"/>
      <c r="R1910" s="260"/>
      <c r="S1910" s="260"/>
      <c r="T1910" s="261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62" t="s">
        <v>201</v>
      </c>
      <c r="AU1910" s="262" t="s">
        <v>85</v>
      </c>
      <c r="AV1910" s="14" t="s">
        <v>199</v>
      </c>
      <c r="AW1910" s="14" t="s">
        <v>32</v>
      </c>
      <c r="AX1910" s="14" t="s">
        <v>83</v>
      </c>
      <c r="AY1910" s="262" t="s">
        <v>192</v>
      </c>
    </row>
    <row r="1911" s="2" customFormat="1" ht="24.15" customHeight="1">
      <c r="A1911" s="39"/>
      <c r="B1911" s="40"/>
      <c r="C1911" s="227" t="s">
        <v>2151</v>
      </c>
      <c r="D1911" s="227" t="s">
        <v>194</v>
      </c>
      <c r="E1911" s="228" t="s">
        <v>2152</v>
      </c>
      <c r="F1911" s="229" t="s">
        <v>2153</v>
      </c>
      <c r="G1911" s="230" t="s">
        <v>300</v>
      </c>
      <c r="H1911" s="231">
        <v>1</v>
      </c>
      <c r="I1911" s="232"/>
      <c r="J1911" s="233">
        <f>ROUND(I1911*H1911,2)</f>
        <v>0</v>
      </c>
      <c r="K1911" s="229" t="s">
        <v>198</v>
      </c>
      <c r="L1911" s="45"/>
      <c r="M1911" s="234" t="s">
        <v>1</v>
      </c>
      <c r="N1911" s="235" t="s">
        <v>40</v>
      </c>
      <c r="O1911" s="92"/>
      <c r="P1911" s="236">
        <f>O1911*H1911</f>
        <v>0</v>
      </c>
      <c r="Q1911" s="236">
        <v>0</v>
      </c>
      <c r="R1911" s="236">
        <f>Q1911*H1911</f>
        <v>0</v>
      </c>
      <c r="S1911" s="236">
        <v>0</v>
      </c>
      <c r="T1911" s="237">
        <f>S1911*H1911</f>
        <v>0</v>
      </c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R1911" s="238" t="s">
        <v>297</v>
      </c>
      <c r="AT1911" s="238" t="s">
        <v>194</v>
      </c>
      <c r="AU1911" s="238" t="s">
        <v>85</v>
      </c>
      <c r="AY1911" s="18" t="s">
        <v>192</v>
      </c>
      <c r="BE1911" s="239">
        <f>IF(N1911="základní",J1911,0)</f>
        <v>0</v>
      </c>
      <c r="BF1911" s="239">
        <f>IF(N1911="snížená",J1911,0)</f>
        <v>0</v>
      </c>
      <c r="BG1911" s="239">
        <f>IF(N1911="zákl. přenesená",J1911,0)</f>
        <v>0</v>
      </c>
      <c r="BH1911" s="239">
        <f>IF(N1911="sníž. přenesená",J1911,0)</f>
        <v>0</v>
      </c>
      <c r="BI1911" s="239">
        <f>IF(N1911="nulová",J1911,0)</f>
        <v>0</v>
      </c>
      <c r="BJ1911" s="18" t="s">
        <v>83</v>
      </c>
      <c r="BK1911" s="239">
        <f>ROUND(I1911*H1911,2)</f>
        <v>0</v>
      </c>
      <c r="BL1911" s="18" t="s">
        <v>297</v>
      </c>
      <c r="BM1911" s="238" t="s">
        <v>2154</v>
      </c>
    </row>
    <row r="1912" s="13" customFormat="1">
      <c r="A1912" s="13"/>
      <c r="B1912" s="240"/>
      <c r="C1912" s="241"/>
      <c r="D1912" s="242" t="s">
        <v>201</v>
      </c>
      <c r="E1912" s="243" t="s">
        <v>1</v>
      </c>
      <c r="F1912" s="244" t="s">
        <v>1160</v>
      </c>
      <c r="G1912" s="241"/>
      <c r="H1912" s="245">
        <v>1</v>
      </c>
      <c r="I1912" s="246"/>
      <c r="J1912" s="241"/>
      <c r="K1912" s="241"/>
      <c r="L1912" s="247"/>
      <c r="M1912" s="248"/>
      <c r="N1912" s="249"/>
      <c r="O1912" s="249"/>
      <c r="P1912" s="249"/>
      <c r="Q1912" s="249"/>
      <c r="R1912" s="249"/>
      <c r="S1912" s="249"/>
      <c r="T1912" s="250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1" t="s">
        <v>201</v>
      </c>
      <c r="AU1912" s="251" t="s">
        <v>85</v>
      </c>
      <c r="AV1912" s="13" t="s">
        <v>85</v>
      </c>
      <c r="AW1912" s="13" t="s">
        <v>32</v>
      </c>
      <c r="AX1912" s="13" t="s">
        <v>83</v>
      </c>
      <c r="AY1912" s="251" t="s">
        <v>192</v>
      </c>
    </row>
    <row r="1913" s="2" customFormat="1" ht="16.5" customHeight="1">
      <c r="A1913" s="39"/>
      <c r="B1913" s="40"/>
      <c r="C1913" s="284" t="s">
        <v>2155</v>
      </c>
      <c r="D1913" s="284" t="s">
        <v>311</v>
      </c>
      <c r="E1913" s="285" t="s">
        <v>2156</v>
      </c>
      <c r="F1913" s="286" t="s">
        <v>2157</v>
      </c>
      <c r="G1913" s="287" t="s">
        <v>300</v>
      </c>
      <c r="H1913" s="288">
        <v>1</v>
      </c>
      <c r="I1913" s="289"/>
      <c r="J1913" s="290">
        <f>ROUND(I1913*H1913,2)</f>
        <v>0</v>
      </c>
      <c r="K1913" s="286" t="s">
        <v>198</v>
      </c>
      <c r="L1913" s="291"/>
      <c r="M1913" s="292" t="s">
        <v>1</v>
      </c>
      <c r="N1913" s="293" t="s">
        <v>40</v>
      </c>
      <c r="O1913" s="92"/>
      <c r="P1913" s="236">
        <f>O1913*H1913</f>
        <v>0</v>
      </c>
      <c r="Q1913" s="236">
        <v>0.0025999999999999999</v>
      </c>
      <c r="R1913" s="236">
        <f>Q1913*H1913</f>
        <v>0.0025999999999999999</v>
      </c>
      <c r="S1913" s="236">
        <v>0</v>
      </c>
      <c r="T1913" s="237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38" t="s">
        <v>394</v>
      </c>
      <c r="AT1913" s="238" t="s">
        <v>311</v>
      </c>
      <c r="AU1913" s="238" t="s">
        <v>85</v>
      </c>
      <c r="AY1913" s="18" t="s">
        <v>192</v>
      </c>
      <c r="BE1913" s="239">
        <f>IF(N1913="základní",J1913,0)</f>
        <v>0</v>
      </c>
      <c r="BF1913" s="239">
        <f>IF(N1913="snížená",J1913,0)</f>
        <v>0</v>
      </c>
      <c r="BG1913" s="239">
        <f>IF(N1913="zákl. přenesená",J1913,0)</f>
        <v>0</v>
      </c>
      <c r="BH1913" s="239">
        <f>IF(N1913="sníž. přenesená",J1913,0)</f>
        <v>0</v>
      </c>
      <c r="BI1913" s="239">
        <f>IF(N1913="nulová",J1913,0)</f>
        <v>0</v>
      </c>
      <c r="BJ1913" s="18" t="s">
        <v>83</v>
      </c>
      <c r="BK1913" s="239">
        <f>ROUND(I1913*H1913,2)</f>
        <v>0</v>
      </c>
      <c r="BL1913" s="18" t="s">
        <v>297</v>
      </c>
      <c r="BM1913" s="238" t="s">
        <v>2158</v>
      </c>
    </row>
    <row r="1914" s="2" customFormat="1" ht="24.15" customHeight="1">
      <c r="A1914" s="39"/>
      <c r="B1914" s="40"/>
      <c r="C1914" s="227" t="s">
        <v>2159</v>
      </c>
      <c r="D1914" s="227" t="s">
        <v>194</v>
      </c>
      <c r="E1914" s="228" t="s">
        <v>2160</v>
      </c>
      <c r="F1914" s="229" t="s">
        <v>2161</v>
      </c>
      <c r="G1914" s="230" t="s">
        <v>300</v>
      </c>
      <c r="H1914" s="231">
        <v>10</v>
      </c>
      <c r="I1914" s="232"/>
      <c r="J1914" s="233">
        <f>ROUND(I1914*H1914,2)</f>
        <v>0</v>
      </c>
      <c r="K1914" s="229" t="s">
        <v>198</v>
      </c>
      <c r="L1914" s="45"/>
      <c r="M1914" s="234" t="s">
        <v>1</v>
      </c>
      <c r="N1914" s="235" t="s">
        <v>40</v>
      </c>
      <c r="O1914" s="92"/>
      <c r="P1914" s="236">
        <f>O1914*H1914</f>
        <v>0</v>
      </c>
      <c r="Q1914" s="236">
        <v>0</v>
      </c>
      <c r="R1914" s="236">
        <f>Q1914*H1914</f>
        <v>0</v>
      </c>
      <c r="S1914" s="236">
        <v>0</v>
      </c>
      <c r="T1914" s="237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38" t="s">
        <v>297</v>
      </c>
      <c r="AT1914" s="238" t="s">
        <v>194</v>
      </c>
      <c r="AU1914" s="238" t="s">
        <v>85</v>
      </c>
      <c r="AY1914" s="18" t="s">
        <v>192</v>
      </c>
      <c r="BE1914" s="239">
        <f>IF(N1914="základní",J1914,0)</f>
        <v>0</v>
      </c>
      <c r="BF1914" s="239">
        <f>IF(N1914="snížená",J1914,0)</f>
        <v>0</v>
      </c>
      <c r="BG1914" s="239">
        <f>IF(N1914="zákl. přenesená",J1914,0)</f>
        <v>0</v>
      </c>
      <c r="BH1914" s="239">
        <f>IF(N1914="sníž. přenesená",J1914,0)</f>
        <v>0</v>
      </c>
      <c r="BI1914" s="239">
        <f>IF(N1914="nulová",J1914,0)</f>
        <v>0</v>
      </c>
      <c r="BJ1914" s="18" t="s">
        <v>83</v>
      </c>
      <c r="BK1914" s="239">
        <f>ROUND(I1914*H1914,2)</f>
        <v>0</v>
      </c>
      <c r="BL1914" s="18" t="s">
        <v>297</v>
      </c>
      <c r="BM1914" s="238" t="s">
        <v>2162</v>
      </c>
    </row>
    <row r="1915" s="13" customFormat="1">
      <c r="A1915" s="13"/>
      <c r="B1915" s="240"/>
      <c r="C1915" s="241"/>
      <c r="D1915" s="242" t="s">
        <v>201</v>
      </c>
      <c r="E1915" s="243" t="s">
        <v>1</v>
      </c>
      <c r="F1915" s="244" t="s">
        <v>2163</v>
      </c>
      <c r="G1915" s="241"/>
      <c r="H1915" s="245">
        <v>10</v>
      </c>
      <c r="I1915" s="246"/>
      <c r="J1915" s="241"/>
      <c r="K1915" s="241"/>
      <c r="L1915" s="247"/>
      <c r="M1915" s="248"/>
      <c r="N1915" s="249"/>
      <c r="O1915" s="249"/>
      <c r="P1915" s="249"/>
      <c r="Q1915" s="249"/>
      <c r="R1915" s="249"/>
      <c r="S1915" s="249"/>
      <c r="T1915" s="250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1" t="s">
        <v>201</v>
      </c>
      <c r="AU1915" s="251" t="s">
        <v>85</v>
      </c>
      <c r="AV1915" s="13" t="s">
        <v>85</v>
      </c>
      <c r="AW1915" s="13" t="s">
        <v>32</v>
      </c>
      <c r="AX1915" s="13" t="s">
        <v>83</v>
      </c>
      <c r="AY1915" s="251" t="s">
        <v>192</v>
      </c>
    </row>
    <row r="1916" s="2" customFormat="1" ht="24.15" customHeight="1">
      <c r="A1916" s="39"/>
      <c r="B1916" s="40"/>
      <c r="C1916" s="284" t="s">
        <v>2164</v>
      </c>
      <c r="D1916" s="284" t="s">
        <v>311</v>
      </c>
      <c r="E1916" s="285" t="s">
        <v>2165</v>
      </c>
      <c r="F1916" s="286" t="s">
        <v>2166</v>
      </c>
      <c r="G1916" s="287" t="s">
        <v>300</v>
      </c>
      <c r="H1916" s="288">
        <v>10</v>
      </c>
      <c r="I1916" s="289"/>
      <c r="J1916" s="290">
        <f>ROUND(I1916*H1916,2)</f>
        <v>0</v>
      </c>
      <c r="K1916" s="286" t="s">
        <v>198</v>
      </c>
      <c r="L1916" s="291"/>
      <c r="M1916" s="292" t="s">
        <v>1</v>
      </c>
      <c r="N1916" s="293" t="s">
        <v>40</v>
      </c>
      <c r="O1916" s="92"/>
      <c r="P1916" s="236">
        <f>O1916*H1916</f>
        <v>0</v>
      </c>
      <c r="Q1916" s="236">
        <v>0.0029399999999999999</v>
      </c>
      <c r="R1916" s="236">
        <f>Q1916*H1916</f>
        <v>0.029399999999999999</v>
      </c>
      <c r="S1916" s="236">
        <v>0</v>
      </c>
      <c r="T1916" s="237">
        <f>S1916*H1916</f>
        <v>0</v>
      </c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R1916" s="238" t="s">
        <v>394</v>
      </c>
      <c r="AT1916" s="238" t="s">
        <v>311</v>
      </c>
      <c r="AU1916" s="238" t="s">
        <v>85</v>
      </c>
      <c r="AY1916" s="18" t="s">
        <v>192</v>
      </c>
      <c r="BE1916" s="239">
        <f>IF(N1916="základní",J1916,0)</f>
        <v>0</v>
      </c>
      <c r="BF1916" s="239">
        <f>IF(N1916="snížená",J1916,0)</f>
        <v>0</v>
      </c>
      <c r="BG1916" s="239">
        <f>IF(N1916="zákl. přenesená",J1916,0)</f>
        <v>0</v>
      </c>
      <c r="BH1916" s="239">
        <f>IF(N1916="sníž. přenesená",J1916,0)</f>
        <v>0</v>
      </c>
      <c r="BI1916" s="239">
        <f>IF(N1916="nulová",J1916,0)</f>
        <v>0</v>
      </c>
      <c r="BJ1916" s="18" t="s">
        <v>83</v>
      </c>
      <c r="BK1916" s="239">
        <f>ROUND(I1916*H1916,2)</f>
        <v>0</v>
      </c>
      <c r="BL1916" s="18" t="s">
        <v>297</v>
      </c>
      <c r="BM1916" s="238" t="s">
        <v>2167</v>
      </c>
    </row>
    <row r="1917" s="16" customFormat="1">
      <c r="A1917" s="16"/>
      <c r="B1917" s="274"/>
      <c r="C1917" s="275"/>
      <c r="D1917" s="242" t="s">
        <v>201</v>
      </c>
      <c r="E1917" s="276" t="s">
        <v>1</v>
      </c>
      <c r="F1917" s="277" t="s">
        <v>2168</v>
      </c>
      <c r="G1917" s="275"/>
      <c r="H1917" s="276" t="s">
        <v>1</v>
      </c>
      <c r="I1917" s="278"/>
      <c r="J1917" s="275"/>
      <c r="K1917" s="275"/>
      <c r="L1917" s="279"/>
      <c r="M1917" s="280"/>
      <c r="N1917" s="281"/>
      <c r="O1917" s="281"/>
      <c r="P1917" s="281"/>
      <c r="Q1917" s="281"/>
      <c r="R1917" s="281"/>
      <c r="S1917" s="281"/>
      <c r="T1917" s="282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T1917" s="283" t="s">
        <v>201</v>
      </c>
      <c r="AU1917" s="283" t="s">
        <v>85</v>
      </c>
      <c r="AV1917" s="16" t="s">
        <v>83</v>
      </c>
      <c r="AW1917" s="16" t="s">
        <v>32</v>
      </c>
      <c r="AX1917" s="16" t="s">
        <v>75</v>
      </c>
      <c r="AY1917" s="283" t="s">
        <v>192</v>
      </c>
    </row>
    <row r="1918" s="13" customFormat="1">
      <c r="A1918" s="13"/>
      <c r="B1918" s="240"/>
      <c r="C1918" s="241"/>
      <c r="D1918" s="242" t="s">
        <v>201</v>
      </c>
      <c r="E1918" s="243" t="s">
        <v>1</v>
      </c>
      <c r="F1918" s="244" t="s">
        <v>2169</v>
      </c>
      <c r="G1918" s="241"/>
      <c r="H1918" s="245">
        <v>6</v>
      </c>
      <c r="I1918" s="246"/>
      <c r="J1918" s="241"/>
      <c r="K1918" s="241"/>
      <c r="L1918" s="247"/>
      <c r="M1918" s="248"/>
      <c r="N1918" s="249"/>
      <c r="O1918" s="249"/>
      <c r="P1918" s="249"/>
      <c r="Q1918" s="249"/>
      <c r="R1918" s="249"/>
      <c r="S1918" s="249"/>
      <c r="T1918" s="250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1" t="s">
        <v>201</v>
      </c>
      <c r="AU1918" s="251" t="s">
        <v>85</v>
      </c>
      <c r="AV1918" s="13" t="s">
        <v>85</v>
      </c>
      <c r="AW1918" s="13" t="s">
        <v>32</v>
      </c>
      <c r="AX1918" s="13" t="s">
        <v>75</v>
      </c>
      <c r="AY1918" s="251" t="s">
        <v>192</v>
      </c>
    </row>
    <row r="1919" s="13" customFormat="1">
      <c r="A1919" s="13"/>
      <c r="B1919" s="240"/>
      <c r="C1919" s="241"/>
      <c r="D1919" s="242" t="s">
        <v>201</v>
      </c>
      <c r="E1919" s="243" t="s">
        <v>1</v>
      </c>
      <c r="F1919" s="244" t="s">
        <v>2170</v>
      </c>
      <c r="G1919" s="241"/>
      <c r="H1919" s="245">
        <v>4</v>
      </c>
      <c r="I1919" s="246"/>
      <c r="J1919" s="241"/>
      <c r="K1919" s="241"/>
      <c r="L1919" s="247"/>
      <c r="M1919" s="248"/>
      <c r="N1919" s="249"/>
      <c r="O1919" s="249"/>
      <c r="P1919" s="249"/>
      <c r="Q1919" s="249"/>
      <c r="R1919" s="249"/>
      <c r="S1919" s="249"/>
      <c r="T1919" s="250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1" t="s">
        <v>201</v>
      </c>
      <c r="AU1919" s="251" t="s">
        <v>85</v>
      </c>
      <c r="AV1919" s="13" t="s">
        <v>85</v>
      </c>
      <c r="AW1919" s="13" t="s">
        <v>32</v>
      </c>
      <c r="AX1919" s="13" t="s">
        <v>75</v>
      </c>
      <c r="AY1919" s="251" t="s">
        <v>192</v>
      </c>
    </row>
    <row r="1920" s="14" customFormat="1">
      <c r="A1920" s="14"/>
      <c r="B1920" s="252"/>
      <c r="C1920" s="253"/>
      <c r="D1920" s="242" t="s">
        <v>201</v>
      </c>
      <c r="E1920" s="254" t="s">
        <v>1</v>
      </c>
      <c r="F1920" s="255" t="s">
        <v>204</v>
      </c>
      <c r="G1920" s="253"/>
      <c r="H1920" s="256">
        <v>10</v>
      </c>
      <c r="I1920" s="257"/>
      <c r="J1920" s="253"/>
      <c r="K1920" s="253"/>
      <c r="L1920" s="258"/>
      <c r="M1920" s="259"/>
      <c r="N1920" s="260"/>
      <c r="O1920" s="260"/>
      <c r="P1920" s="260"/>
      <c r="Q1920" s="260"/>
      <c r="R1920" s="260"/>
      <c r="S1920" s="260"/>
      <c r="T1920" s="261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62" t="s">
        <v>201</v>
      </c>
      <c r="AU1920" s="262" t="s">
        <v>85</v>
      </c>
      <c r="AV1920" s="14" t="s">
        <v>199</v>
      </c>
      <c r="AW1920" s="14" t="s">
        <v>32</v>
      </c>
      <c r="AX1920" s="14" t="s">
        <v>83</v>
      </c>
      <c r="AY1920" s="262" t="s">
        <v>192</v>
      </c>
    </row>
    <row r="1921" s="2" customFormat="1" ht="24.15" customHeight="1">
      <c r="A1921" s="39"/>
      <c r="B1921" s="40"/>
      <c r="C1921" s="227" t="s">
        <v>2171</v>
      </c>
      <c r="D1921" s="227" t="s">
        <v>194</v>
      </c>
      <c r="E1921" s="228" t="s">
        <v>2172</v>
      </c>
      <c r="F1921" s="229" t="s">
        <v>2173</v>
      </c>
      <c r="G1921" s="230" t="s">
        <v>300</v>
      </c>
      <c r="H1921" s="231">
        <v>3</v>
      </c>
      <c r="I1921" s="232"/>
      <c r="J1921" s="233">
        <f>ROUND(I1921*H1921,2)</f>
        <v>0</v>
      </c>
      <c r="K1921" s="229" t="s">
        <v>198</v>
      </c>
      <c r="L1921" s="45"/>
      <c r="M1921" s="234" t="s">
        <v>1</v>
      </c>
      <c r="N1921" s="235" t="s">
        <v>40</v>
      </c>
      <c r="O1921" s="92"/>
      <c r="P1921" s="236">
        <f>O1921*H1921</f>
        <v>0</v>
      </c>
      <c r="Q1921" s="236">
        <v>0</v>
      </c>
      <c r="R1921" s="236">
        <f>Q1921*H1921</f>
        <v>0</v>
      </c>
      <c r="S1921" s="236">
        <v>0</v>
      </c>
      <c r="T1921" s="237">
        <f>S1921*H1921</f>
        <v>0</v>
      </c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R1921" s="238" t="s">
        <v>297</v>
      </c>
      <c r="AT1921" s="238" t="s">
        <v>194</v>
      </c>
      <c r="AU1921" s="238" t="s">
        <v>85</v>
      </c>
      <c r="AY1921" s="18" t="s">
        <v>192</v>
      </c>
      <c r="BE1921" s="239">
        <f>IF(N1921="základní",J1921,0)</f>
        <v>0</v>
      </c>
      <c r="BF1921" s="239">
        <f>IF(N1921="snížená",J1921,0)</f>
        <v>0</v>
      </c>
      <c r="BG1921" s="239">
        <f>IF(N1921="zákl. přenesená",J1921,0)</f>
        <v>0</v>
      </c>
      <c r="BH1921" s="239">
        <f>IF(N1921="sníž. přenesená",J1921,0)</f>
        <v>0</v>
      </c>
      <c r="BI1921" s="239">
        <f>IF(N1921="nulová",J1921,0)</f>
        <v>0</v>
      </c>
      <c r="BJ1921" s="18" t="s">
        <v>83</v>
      </c>
      <c r="BK1921" s="239">
        <f>ROUND(I1921*H1921,2)</f>
        <v>0</v>
      </c>
      <c r="BL1921" s="18" t="s">
        <v>297</v>
      </c>
      <c r="BM1921" s="238" t="s">
        <v>2174</v>
      </c>
    </row>
    <row r="1922" s="13" customFormat="1">
      <c r="A1922" s="13"/>
      <c r="B1922" s="240"/>
      <c r="C1922" s="241"/>
      <c r="D1922" s="242" t="s">
        <v>201</v>
      </c>
      <c r="E1922" s="243" t="s">
        <v>1</v>
      </c>
      <c r="F1922" s="244" t="s">
        <v>2175</v>
      </c>
      <c r="G1922" s="241"/>
      <c r="H1922" s="245">
        <v>3</v>
      </c>
      <c r="I1922" s="246"/>
      <c r="J1922" s="241"/>
      <c r="K1922" s="241"/>
      <c r="L1922" s="247"/>
      <c r="M1922" s="248"/>
      <c r="N1922" s="249"/>
      <c r="O1922" s="249"/>
      <c r="P1922" s="249"/>
      <c r="Q1922" s="249"/>
      <c r="R1922" s="249"/>
      <c r="S1922" s="249"/>
      <c r="T1922" s="250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1" t="s">
        <v>201</v>
      </c>
      <c r="AU1922" s="251" t="s">
        <v>85</v>
      </c>
      <c r="AV1922" s="13" t="s">
        <v>85</v>
      </c>
      <c r="AW1922" s="13" t="s">
        <v>32</v>
      </c>
      <c r="AX1922" s="13" t="s">
        <v>83</v>
      </c>
      <c r="AY1922" s="251" t="s">
        <v>192</v>
      </c>
    </row>
    <row r="1923" s="2" customFormat="1" ht="16.5" customHeight="1">
      <c r="A1923" s="39"/>
      <c r="B1923" s="40"/>
      <c r="C1923" s="227" t="s">
        <v>2176</v>
      </c>
      <c r="D1923" s="227" t="s">
        <v>194</v>
      </c>
      <c r="E1923" s="228" t="s">
        <v>2177</v>
      </c>
      <c r="F1923" s="229" t="s">
        <v>2178</v>
      </c>
      <c r="G1923" s="230" t="s">
        <v>282</v>
      </c>
      <c r="H1923" s="231">
        <v>75</v>
      </c>
      <c r="I1923" s="232"/>
      <c r="J1923" s="233">
        <f>ROUND(I1923*H1923,2)</f>
        <v>0</v>
      </c>
      <c r="K1923" s="229" t="s">
        <v>198</v>
      </c>
      <c r="L1923" s="45"/>
      <c r="M1923" s="234" t="s">
        <v>1</v>
      </c>
      <c r="N1923" s="235" t="s">
        <v>40</v>
      </c>
      <c r="O1923" s="92"/>
      <c r="P1923" s="236">
        <f>O1923*H1923</f>
        <v>0</v>
      </c>
      <c r="Q1923" s="236">
        <v>0</v>
      </c>
      <c r="R1923" s="236">
        <f>Q1923*H1923</f>
        <v>0</v>
      </c>
      <c r="S1923" s="236">
        <v>0</v>
      </c>
      <c r="T1923" s="237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38" t="s">
        <v>641</v>
      </c>
      <c r="AT1923" s="238" t="s">
        <v>194</v>
      </c>
      <c r="AU1923" s="238" t="s">
        <v>85</v>
      </c>
      <c r="AY1923" s="18" t="s">
        <v>192</v>
      </c>
      <c r="BE1923" s="239">
        <f>IF(N1923="základní",J1923,0)</f>
        <v>0</v>
      </c>
      <c r="BF1923" s="239">
        <f>IF(N1923="snížená",J1923,0)</f>
        <v>0</v>
      </c>
      <c r="BG1923" s="239">
        <f>IF(N1923="zákl. přenesená",J1923,0)</f>
        <v>0</v>
      </c>
      <c r="BH1923" s="239">
        <f>IF(N1923="sníž. přenesená",J1923,0)</f>
        <v>0</v>
      </c>
      <c r="BI1923" s="239">
        <f>IF(N1923="nulová",J1923,0)</f>
        <v>0</v>
      </c>
      <c r="BJ1923" s="18" t="s">
        <v>83</v>
      </c>
      <c r="BK1923" s="239">
        <f>ROUND(I1923*H1923,2)</f>
        <v>0</v>
      </c>
      <c r="BL1923" s="18" t="s">
        <v>641</v>
      </c>
      <c r="BM1923" s="238" t="s">
        <v>2179</v>
      </c>
    </row>
    <row r="1924" s="16" customFormat="1">
      <c r="A1924" s="16"/>
      <c r="B1924" s="274"/>
      <c r="C1924" s="275"/>
      <c r="D1924" s="242" t="s">
        <v>201</v>
      </c>
      <c r="E1924" s="276" t="s">
        <v>1</v>
      </c>
      <c r="F1924" s="277" t="s">
        <v>2168</v>
      </c>
      <c r="G1924" s="275"/>
      <c r="H1924" s="276" t="s">
        <v>1</v>
      </c>
      <c r="I1924" s="278"/>
      <c r="J1924" s="275"/>
      <c r="K1924" s="275"/>
      <c r="L1924" s="279"/>
      <c r="M1924" s="280"/>
      <c r="N1924" s="281"/>
      <c r="O1924" s="281"/>
      <c r="P1924" s="281"/>
      <c r="Q1924" s="281"/>
      <c r="R1924" s="281"/>
      <c r="S1924" s="281"/>
      <c r="T1924" s="282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T1924" s="283" t="s">
        <v>201</v>
      </c>
      <c r="AU1924" s="283" t="s">
        <v>85</v>
      </c>
      <c r="AV1924" s="16" t="s">
        <v>83</v>
      </c>
      <c r="AW1924" s="16" t="s">
        <v>32</v>
      </c>
      <c r="AX1924" s="16" t="s">
        <v>75</v>
      </c>
      <c r="AY1924" s="283" t="s">
        <v>192</v>
      </c>
    </row>
    <row r="1925" s="13" customFormat="1">
      <c r="A1925" s="13"/>
      <c r="B1925" s="240"/>
      <c r="C1925" s="241"/>
      <c r="D1925" s="242" t="s">
        <v>201</v>
      </c>
      <c r="E1925" s="243" t="s">
        <v>1</v>
      </c>
      <c r="F1925" s="244" t="s">
        <v>2180</v>
      </c>
      <c r="G1925" s="241"/>
      <c r="H1925" s="245">
        <v>75</v>
      </c>
      <c r="I1925" s="246"/>
      <c r="J1925" s="241"/>
      <c r="K1925" s="241"/>
      <c r="L1925" s="247"/>
      <c r="M1925" s="248"/>
      <c r="N1925" s="249"/>
      <c r="O1925" s="249"/>
      <c r="P1925" s="249"/>
      <c r="Q1925" s="249"/>
      <c r="R1925" s="249"/>
      <c r="S1925" s="249"/>
      <c r="T1925" s="250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1" t="s">
        <v>201</v>
      </c>
      <c r="AU1925" s="251" t="s">
        <v>85</v>
      </c>
      <c r="AV1925" s="13" t="s">
        <v>85</v>
      </c>
      <c r="AW1925" s="13" t="s">
        <v>32</v>
      </c>
      <c r="AX1925" s="13" t="s">
        <v>75</v>
      </c>
      <c r="AY1925" s="251" t="s">
        <v>192</v>
      </c>
    </row>
    <row r="1926" s="14" customFormat="1">
      <c r="A1926" s="14"/>
      <c r="B1926" s="252"/>
      <c r="C1926" s="253"/>
      <c r="D1926" s="242" t="s">
        <v>201</v>
      </c>
      <c r="E1926" s="254" t="s">
        <v>1</v>
      </c>
      <c r="F1926" s="255" t="s">
        <v>204</v>
      </c>
      <c r="G1926" s="253"/>
      <c r="H1926" s="256">
        <v>75</v>
      </c>
      <c r="I1926" s="257"/>
      <c r="J1926" s="253"/>
      <c r="K1926" s="253"/>
      <c r="L1926" s="258"/>
      <c r="M1926" s="259"/>
      <c r="N1926" s="260"/>
      <c r="O1926" s="260"/>
      <c r="P1926" s="260"/>
      <c r="Q1926" s="260"/>
      <c r="R1926" s="260"/>
      <c r="S1926" s="260"/>
      <c r="T1926" s="261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62" t="s">
        <v>201</v>
      </c>
      <c r="AU1926" s="262" t="s">
        <v>85</v>
      </c>
      <c r="AV1926" s="14" t="s">
        <v>199</v>
      </c>
      <c r="AW1926" s="14" t="s">
        <v>32</v>
      </c>
      <c r="AX1926" s="14" t="s">
        <v>83</v>
      </c>
      <c r="AY1926" s="262" t="s">
        <v>192</v>
      </c>
    </row>
    <row r="1927" s="2" customFormat="1" ht="33" customHeight="1">
      <c r="A1927" s="39"/>
      <c r="B1927" s="40"/>
      <c r="C1927" s="284" t="s">
        <v>2181</v>
      </c>
      <c r="D1927" s="284" t="s">
        <v>311</v>
      </c>
      <c r="E1927" s="285" t="s">
        <v>2182</v>
      </c>
      <c r="F1927" s="286" t="s">
        <v>2183</v>
      </c>
      <c r="G1927" s="287" t="s">
        <v>282</v>
      </c>
      <c r="H1927" s="288">
        <v>78.75</v>
      </c>
      <c r="I1927" s="289"/>
      <c r="J1927" s="290">
        <f>ROUND(I1927*H1927,2)</f>
        <v>0</v>
      </c>
      <c r="K1927" s="286" t="s">
        <v>198</v>
      </c>
      <c r="L1927" s="291"/>
      <c r="M1927" s="292" t="s">
        <v>1</v>
      </c>
      <c r="N1927" s="293" t="s">
        <v>40</v>
      </c>
      <c r="O1927" s="92"/>
      <c r="P1927" s="236">
        <f>O1927*H1927</f>
        <v>0</v>
      </c>
      <c r="Q1927" s="236">
        <v>0.00014999999999999999</v>
      </c>
      <c r="R1927" s="236">
        <f>Q1927*H1927</f>
        <v>0.011812499999999998</v>
      </c>
      <c r="S1927" s="236">
        <v>0</v>
      </c>
      <c r="T1927" s="237">
        <f>S1927*H1927</f>
        <v>0</v>
      </c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R1927" s="238" t="s">
        <v>394</v>
      </c>
      <c r="AT1927" s="238" t="s">
        <v>311</v>
      </c>
      <c r="AU1927" s="238" t="s">
        <v>85</v>
      </c>
      <c r="AY1927" s="18" t="s">
        <v>192</v>
      </c>
      <c r="BE1927" s="239">
        <f>IF(N1927="základní",J1927,0)</f>
        <v>0</v>
      </c>
      <c r="BF1927" s="239">
        <f>IF(N1927="snížená",J1927,0)</f>
        <v>0</v>
      </c>
      <c r="BG1927" s="239">
        <f>IF(N1927="zákl. přenesená",J1927,0)</f>
        <v>0</v>
      </c>
      <c r="BH1927" s="239">
        <f>IF(N1927="sníž. přenesená",J1927,0)</f>
        <v>0</v>
      </c>
      <c r="BI1927" s="239">
        <f>IF(N1927="nulová",J1927,0)</f>
        <v>0</v>
      </c>
      <c r="BJ1927" s="18" t="s">
        <v>83</v>
      </c>
      <c r="BK1927" s="239">
        <f>ROUND(I1927*H1927,2)</f>
        <v>0</v>
      </c>
      <c r="BL1927" s="18" t="s">
        <v>297</v>
      </c>
      <c r="BM1927" s="238" t="s">
        <v>2184</v>
      </c>
    </row>
    <row r="1928" s="13" customFormat="1">
      <c r="A1928" s="13"/>
      <c r="B1928" s="240"/>
      <c r="C1928" s="241"/>
      <c r="D1928" s="242" t="s">
        <v>201</v>
      </c>
      <c r="E1928" s="243" t="s">
        <v>1</v>
      </c>
      <c r="F1928" s="244" t="s">
        <v>728</v>
      </c>
      <c r="G1928" s="241"/>
      <c r="H1928" s="245">
        <v>75</v>
      </c>
      <c r="I1928" s="246"/>
      <c r="J1928" s="241"/>
      <c r="K1928" s="241"/>
      <c r="L1928" s="247"/>
      <c r="M1928" s="248"/>
      <c r="N1928" s="249"/>
      <c r="O1928" s="249"/>
      <c r="P1928" s="249"/>
      <c r="Q1928" s="249"/>
      <c r="R1928" s="249"/>
      <c r="S1928" s="249"/>
      <c r="T1928" s="250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1" t="s">
        <v>201</v>
      </c>
      <c r="AU1928" s="251" t="s">
        <v>85</v>
      </c>
      <c r="AV1928" s="13" t="s">
        <v>85</v>
      </c>
      <c r="AW1928" s="13" t="s">
        <v>32</v>
      </c>
      <c r="AX1928" s="13" t="s">
        <v>75</v>
      </c>
      <c r="AY1928" s="251" t="s">
        <v>192</v>
      </c>
    </row>
    <row r="1929" s="13" customFormat="1">
      <c r="A1929" s="13"/>
      <c r="B1929" s="240"/>
      <c r="C1929" s="241"/>
      <c r="D1929" s="242" t="s">
        <v>201</v>
      </c>
      <c r="E1929" s="243" t="s">
        <v>1</v>
      </c>
      <c r="F1929" s="244" t="s">
        <v>2185</v>
      </c>
      <c r="G1929" s="241"/>
      <c r="H1929" s="245">
        <v>78.75</v>
      </c>
      <c r="I1929" s="246"/>
      <c r="J1929" s="241"/>
      <c r="K1929" s="241"/>
      <c r="L1929" s="247"/>
      <c r="M1929" s="248"/>
      <c r="N1929" s="249"/>
      <c r="O1929" s="249"/>
      <c r="P1929" s="249"/>
      <c r="Q1929" s="249"/>
      <c r="R1929" s="249"/>
      <c r="S1929" s="249"/>
      <c r="T1929" s="250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1" t="s">
        <v>201</v>
      </c>
      <c r="AU1929" s="251" t="s">
        <v>85</v>
      </c>
      <c r="AV1929" s="13" t="s">
        <v>85</v>
      </c>
      <c r="AW1929" s="13" t="s">
        <v>32</v>
      </c>
      <c r="AX1929" s="13" t="s">
        <v>83</v>
      </c>
      <c r="AY1929" s="251" t="s">
        <v>192</v>
      </c>
    </row>
    <row r="1930" s="2" customFormat="1" ht="33" customHeight="1">
      <c r="A1930" s="39"/>
      <c r="B1930" s="40"/>
      <c r="C1930" s="227" t="s">
        <v>2186</v>
      </c>
      <c r="D1930" s="227" t="s">
        <v>194</v>
      </c>
      <c r="E1930" s="228" t="s">
        <v>2187</v>
      </c>
      <c r="F1930" s="229" t="s">
        <v>2188</v>
      </c>
      <c r="G1930" s="230" t="s">
        <v>300</v>
      </c>
      <c r="H1930" s="231">
        <v>4</v>
      </c>
      <c r="I1930" s="232"/>
      <c r="J1930" s="233">
        <f>ROUND(I1930*H1930,2)</f>
        <v>0</v>
      </c>
      <c r="K1930" s="229" t="s">
        <v>198</v>
      </c>
      <c r="L1930" s="45"/>
      <c r="M1930" s="234" t="s">
        <v>1</v>
      </c>
      <c r="N1930" s="235" t="s">
        <v>40</v>
      </c>
      <c r="O1930" s="92"/>
      <c r="P1930" s="236">
        <f>O1930*H1930</f>
        <v>0</v>
      </c>
      <c r="Q1930" s="236">
        <v>6.0000000000000002E-05</v>
      </c>
      <c r="R1930" s="236">
        <f>Q1930*H1930</f>
        <v>0.00024000000000000001</v>
      </c>
      <c r="S1930" s="236">
        <v>0</v>
      </c>
      <c r="T1930" s="237">
        <f>S1930*H1930</f>
        <v>0</v>
      </c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R1930" s="238" t="s">
        <v>297</v>
      </c>
      <c r="AT1930" s="238" t="s">
        <v>194</v>
      </c>
      <c r="AU1930" s="238" t="s">
        <v>85</v>
      </c>
      <c r="AY1930" s="18" t="s">
        <v>192</v>
      </c>
      <c r="BE1930" s="239">
        <f>IF(N1930="základní",J1930,0)</f>
        <v>0</v>
      </c>
      <c r="BF1930" s="239">
        <f>IF(N1930="snížená",J1930,0)</f>
        <v>0</v>
      </c>
      <c r="BG1930" s="239">
        <f>IF(N1930="zákl. přenesená",J1930,0)</f>
        <v>0</v>
      </c>
      <c r="BH1930" s="239">
        <f>IF(N1930="sníž. přenesená",J1930,0)</f>
        <v>0</v>
      </c>
      <c r="BI1930" s="239">
        <f>IF(N1930="nulová",J1930,0)</f>
        <v>0</v>
      </c>
      <c r="BJ1930" s="18" t="s">
        <v>83</v>
      </c>
      <c r="BK1930" s="239">
        <f>ROUND(I1930*H1930,2)</f>
        <v>0</v>
      </c>
      <c r="BL1930" s="18" t="s">
        <v>297</v>
      </c>
      <c r="BM1930" s="238" t="s">
        <v>2189</v>
      </c>
    </row>
    <row r="1931" s="13" customFormat="1">
      <c r="A1931" s="13"/>
      <c r="B1931" s="240"/>
      <c r="C1931" s="241"/>
      <c r="D1931" s="242" t="s">
        <v>201</v>
      </c>
      <c r="E1931" s="243" t="s">
        <v>1</v>
      </c>
      <c r="F1931" s="244" t="s">
        <v>2190</v>
      </c>
      <c r="G1931" s="241"/>
      <c r="H1931" s="245">
        <v>4</v>
      </c>
      <c r="I1931" s="246"/>
      <c r="J1931" s="241"/>
      <c r="K1931" s="241"/>
      <c r="L1931" s="247"/>
      <c r="M1931" s="248"/>
      <c r="N1931" s="249"/>
      <c r="O1931" s="249"/>
      <c r="P1931" s="249"/>
      <c r="Q1931" s="249"/>
      <c r="R1931" s="249"/>
      <c r="S1931" s="249"/>
      <c r="T1931" s="250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1" t="s">
        <v>201</v>
      </c>
      <c r="AU1931" s="251" t="s">
        <v>85</v>
      </c>
      <c r="AV1931" s="13" t="s">
        <v>85</v>
      </c>
      <c r="AW1931" s="13" t="s">
        <v>32</v>
      </c>
      <c r="AX1931" s="13" t="s">
        <v>83</v>
      </c>
      <c r="AY1931" s="251" t="s">
        <v>192</v>
      </c>
    </row>
    <row r="1932" s="2" customFormat="1" ht="37.8" customHeight="1">
      <c r="A1932" s="39"/>
      <c r="B1932" s="40"/>
      <c r="C1932" s="284" t="s">
        <v>2191</v>
      </c>
      <c r="D1932" s="284" t="s">
        <v>311</v>
      </c>
      <c r="E1932" s="285" t="s">
        <v>2192</v>
      </c>
      <c r="F1932" s="286" t="s">
        <v>2193</v>
      </c>
      <c r="G1932" s="287" t="s">
        <v>300</v>
      </c>
      <c r="H1932" s="288">
        <v>4</v>
      </c>
      <c r="I1932" s="289"/>
      <c r="J1932" s="290">
        <f>ROUND(I1932*H1932,2)</f>
        <v>0</v>
      </c>
      <c r="K1932" s="286" t="s">
        <v>198</v>
      </c>
      <c r="L1932" s="291"/>
      <c r="M1932" s="292" t="s">
        <v>1</v>
      </c>
      <c r="N1932" s="293" t="s">
        <v>40</v>
      </c>
      <c r="O1932" s="92"/>
      <c r="P1932" s="236">
        <f>O1932*H1932</f>
        <v>0</v>
      </c>
      <c r="Q1932" s="236">
        <v>0.042999999999999997</v>
      </c>
      <c r="R1932" s="236">
        <f>Q1932*H1932</f>
        <v>0.17199999999999999</v>
      </c>
      <c r="S1932" s="236">
        <v>0</v>
      </c>
      <c r="T1932" s="237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38" t="s">
        <v>394</v>
      </c>
      <c r="AT1932" s="238" t="s">
        <v>311</v>
      </c>
      <c r="AU1932" s="238" t="s">
        <v>85</v>
      </c>
      <c r="AY1932" s="18" t="s">
        <v>192</v>
      </c>
      <c r="BE1932" s="239">
        <f>IF(N1932="základní",J1932,0)</f>
        <v>0</v>
      </c>
      <c r="BF1932" s="239">
        <f>IF(N1932="snížená",J1932,0)</f>
        <v>0</v>
      </c>
      <c r="BG1932" s="239">
        <f>IF(N1932="zákl. přenesená",J1932,0)</f>
        <v>0</v>
      </c>
      <c r="BH1932" s="239">
        <f>IF(N1932="sníž. přenesená",J1932,0)</f>
        <v>0</v>
      </c>
      <c r="BI1932" s="239">
        <f>IF(N1932="nulová",J1932,0)</f>
        <v>0</v>
      </c>
      <c r="BJ1932" s="18" t="s">
        <v>83</v>
      </c>
      <c r="BK1932" s="239">
        <f>ROUND(I1932*H1932,2)</f>
        <v>0</v>
      </c>
      <c r="BL1932" s="18" t="s">
        <v>297</v>
      </c>
      <c r="BM1932" s="238" t="s">
        <v>2194</v>
      </c>
    </row>
    <row r="1933" s="2" customFormat="1" ht="24.15" customHeight="1">
      <c r="A1933" s="39"/>
      <c r="B1933" s="40"/>
      <c r="C1933" s="227" t="s">
        <v>2195</v>
      </c>
      <c r="D1933" s="227" t="s">
        <v>194</v>
      </c>
      <c r="E1933" s="228" t="s">
        <v>2196</v>
      </c>
      <c r="F1933" s="229" t="s">
        <v>2197</v>
      </c>
      <c r="G1933" s="230" t="s">
        <v>2198</v>
      </c>
      <c r="H1933" s="231">
        <v>322.19999999999999</v>
      </c>
      <c r="I1933" s="232"/>
      <c r="J1933" s="233">
        <f>ROUND(I1933*H1933,2)</f>
        <v>0</v>
      </c>
      <c r="K1933" s="229" t="s">
        <v>198</v>
      </c>
      <c r="L1933" s="45"/>
      <c r="M1933" s="234" t="s">
        <v>1</v>
      </c>
      <c r="N1933" s="235" t="s">
        <v>40</v>
      </c>
      <c r="O1933" s="92"/>
      <c r="P1933" s="236">
        <f>O1933*H1933</f>
        <v>0</v>
      </c>
      <c r="Q1933" s="236">
        <v>5.0000000000000002E-05</v>
      </c>
      <c r="R1933" s="236">
        <f>Q1933*H1933</f>
        <v>0.016109999999999999</v>
      </c>
      <c r="S1933" s="236">
        <v>0</v>
      </c>
      <c r="T1933" s="237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38" t="s">
        <v>297</v>
      </c>
      <c r="AT1933" s="238" t="s">
        <v>194</v>
      </c>
      <c r="AU1933" s="238" t="s">
        <v>85</v>
      </c>
      <c r="AY1933" s="18" t="s">
        <v>192</v>
      </c>
      <c r="BE1933" s="239">
        <f>IF(N1933="základní",J1933,0)</f>
        <v>0</v>
      </c>
      <c r="BF1933" s="239">
        <f>IF(N1933="snížená",J1933,0)</f>
        <v>0</v>
      </c>
      <c r="BG1933" s="239">
        <f>IF(N1933="zákl. přenesená",J1933,0)</f>
        <v>0</v>
      </c>
      <c r="BH1933" s="239">
        <f>IF(N1933="sníž. přenesená",J1933,0)</f>
        <v>0</v>
      </c>
      <c r="BI1933" s="239">
        <f>IF(N1933="nulová",J1933,0)</f>
        <v>0</v>
      </c>
      <c r="BJ1933" s="18" t="s">
        <v>83</v>
      </c>
      <c r="BK1933" s="239">
        <f>ROUND(I1933*H1933,2)</f>
        <v>0</v>
      </c>
      <c r="BL1933" s="18" t="s">
        <v>297</v>
      </c>
      <c r="BM1933" s="238" t="s">
        <v>2199</v>
      </c>
    </row>
    <row r="1934" s="16" customFormat="1">
      <c r="A1934" s="16"/>
      <c r="B1934" s="274"/>
      <c r="C1934" s="275"/>
      <c r="D1934" s="242" t="s">
        <v>201</v>
      </c>
      <c r="E1934" s="276" t="s">
        <v>1</v>
      </c>
      <c r="F1934" s="277" t="s">
        <v>2200</v>
      </c>
      <c r="G1934" s="275"/>
      <c r="H1934" s="276" t="s">
        <v>1</v>
      </c>
      <c r="I1934" s="278"/>
      <c r="J1934" s="275"/>
      <c r="K1934" s="275"/>
      <c r="L1934" s="279"/>
      <c r="M1934" s="280"/>
      <c r="N1934" s="281"/>
      <c r="O1934" s="281"/>
      <c r="P1934" s="281"/>
      <c r="Q1934" s="281"/>
      <c r="R1934" s="281"/>
      <c r="S1934" s="281"/>
      <c r="T1934" s="282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T1934" s="283" t="s">
        <v>201</v>
      </c>
      <c r="AU1934" s="283" t="s">
        <v>85</v>
      </c>
      <c r="AV1934" s="16" t="s">
        <v>83</v>
      </c>
      <c r="AW1934" s="16" t="s">
        <v>32</v>
      </c>
      <c r="AX1934" s="16" t="s">
        <v>75</v>
      </c>
      <c r="AY1934" s="283" t="s">
        <v>192</v>
      </c>
    </row>
    <row r="1935" s="13" customFormat="1">
      <c r="A1935" s="13"/>
      <c r="B1935" s="240"/>
      <c r="C1935" s="241"/>
      <c r="D1935" s="242" t="s">
        <v>201</v>
      </c>
      <c r="E1935" s="243" t="s">
        <v>1</v>
      </c>
      <c r="F1935" s="244" t="s">
        <v>2201</v>
      </c>
      <c r="G1935" s="241"/>
      <c r="H1935" s="245">
        <v>322.19999999999999</v>
      </c>
      <c r="I1935" s="246"/>
      <c r="J1935" s="241"/>
      <c r="K1935" s="241"/>
      <c r="L1935" s="247"/>
      <c r="M1935" s="248"/>
      <c r="N1935" s="249"/>
      <c r="O1935" s="249"/>
      <c r="P1935" s="249"/>
      <c r="Q1935" s="249"/>
      <c r="R1935" s="249"/>
      <c r="S1935" s="249"/>
      <c r="T1935" s="250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1" t="s">
        <v>201</v>
      </c>
      <c r="AU1935" s="251" t="s">
        <v>85</v>
      </c>
      <c r="AV1935" s="13" t="s">
        <v>85</v>
      </c>
      <c r="AW1935" s="13" t="s">
        <v>32</v>
      </c>
      <c r="AX1935" s="13" t="s">
        <v>83</v>
      </c>
      <c r="AY1935" s="251" t="s">
        <v>192</v>
      </c>
    </row>
    <row r="1936" s="2" customFormat="1" ht="24.15" customHeight="1">
      <c r="A1936" s="39"/>
      <c r="B1936" s="40"/>
      <c r="C1936" s="284" t="s">
        <v>2202</v>
      </c>
      <c r="D1936" s="284" t="s">
        <v>311</v>
      </c>
      <c r="E1936" s="285" t="s">
        <v>2203</v>
      </c>
      <c r="F1936" s="286" t="s">
        <v>2204</v>
      </c>
      <c r="G1936" s="287" t="s">
        <v>247</v>
      </c>
      <c r="H1936" s="288">
        <v>0.32200000000000001</v>
      </c>
      <c r="I1936" s="289"/>
      <c r="J1936" s="290">
        <f>ROUND(I1936*H1936,2)</f>
        <v>0</v>
      </c>
      <c r="K1936" s="286" t="s">
        <v>198</v>
      </c>
      <c r="L1936" s="291"/>
      <c r="M1936" s="292" t="s">
        <v>1</v>
      </c>
      <c r="N1936" s="293" t="s">
        <v>40</v>
      </c>
      <c r="O1936" s="92"/>
      <c r="P1936" s="236">
        <f>O1936*H1936</f>
        <v>0</v>
      </c>
      <c r="Q1936" s="236">
        <v>1</v>
      </c>
      <c r="R1936" s="236">
        <f>Q1936*H1936</f>
        <v>0.32200000000000001</v>
      </c>
      <c r="S1936" s="236">
        <v>0</v>
      </c>
      <c r="T1936" s="237">
        <f>S1936*H1936</f>
        <v>0</v>
      </c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R1936" s="238" t="s">
        <v>394</v>
      </c>
      <c r="AT1936" s="238" t="s">
        <v>311</v>
      </c>
      <c r="AU1936" s="238" t="s">
        <v>85</v>
      </c>
      <c r="AY1936" s="18" t="s">
        <v>192</v>
      </c>
      <c r="BE1936" s="239">
        <f>IF(N1936="základní",J1936,0)</f>
        <v>0</v>
      </c>
      <c r="BF1936" s="239">
        <f>IF(N1936="snížená",J1936,0)</f>
        <v>0</v>
      </c>
      <c r="BG1936" s="239">
        <f>IF(N1936="zákl. přenesená",J1936,0)</f>
        <v>0</v>
      </c>
      <c r="BH1936" s="239">
        <f>IF(N1936="sníž. přenesená",J1936,0)</f>
        <v>0</v>
      </c>
      <c r="BI1936" s="239">
        <f>IF(N1936="nulová",J1936,0)</f>
        <v>0</v>
      </c>
      <c r="BJ1936" s="18" t="s">
        <v>83</v>
      </c>
      <c r="BK1936" s="239">
        <f>ROUND(I1936*H1936,2)</f>
        <v>0</v>
      </c>
      <c r="BL1936" s="18" t="s">
        <v>297</v>
      </c>
      <c r="BM1936" s="238" t="s">
        <v>2205</v>
      </c>
    </row>
    <row r="1937" s="16" customFormat="1">
      <c r="A1937" s="16"/>
      <c r="B1937" s="274"/>
      <c r="C1937" s="275"/>
      <c r="D1937" s="242" t="s">
        <v>201</v>
      </c>
      <c r="E1937" s="276" t="s">
        <v>1</v>
      </c>
      <c r="F1937" s="277" t="s">
        <v>2200</v>
      </c>
      <c r="G1937" s="275"/>
      <c r="H1937" s="276" t="s">
        <v>1</v>
      </c>
      <c r="I1937" s="278"/>
      <c r="J1937" s="275"/>
      <c r="K1937" s="275"/>
      <c r="L1937" s="279"/>
      <c r="M1937" s="280"/>
      <c r="N1937" s="281"/>
      <c r="O1937" s="281"/>
      <c r="P1937" s="281"/>
      <c r="Q1937" s="281"/>
      <c r="R1937" s="281"/>
      <c r="S1937" s="281"/>
      <c r="T1937" s="282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T1937" s="283" t="s">
        <v>201</v>
      </c>
      <c r="AU1937" s="283" t="s">
        <v>85</v>
      </c>
      <c r="AV1937" s="16" t="s">
        <v>83</v>
      </c>
      <c r="AW1937" s="16" t="s">
        <v>32</v>
      </c>
      <c r="AX1937" s="16" t="s">
        <v>75</v>
      </c>
      <c r="AY1937" s="283" t="s">
        <v>192</v>
      </c>
    </row>
    <row r="1938" s="13" customFormat="1">
      <c r="A1938" s="13"/>
      <c r="B1938" s="240"/>
      <c r="C1938" s="241"/>
      <c r="D1938" s="242" t="s">
        <v>201</v>
      </c>
      <c r="E1938" s="243" t="s">
        <v>1</v>
      </c>
      <c r="F1938" s="244" t="s">
        <v>2206</v>
      </c>
      <c r="G1938" s="241"/>
      <c r="H1938" s="245">
        <v>0.32200000000000001</v>
      </c>
      <c r="I1938" s="246"/>
      <c r="J1938" s="241"/>
      <c r="K1938" s="241"/>
      <c r="L1938" s="247"/>
      <c r="M1938" s="248"/>
      <c r="N1938" s="249"/>
      <c r="O1938" s="249"/>
      <c r="P1938" s="249"/>
      <c r="Q1938" s="249"/>
      <c r="R1938" s="249"/>
      <c r="S1938" s="249"/>
      <c r="T1938" s="250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1" t="s">
        <v>201</v>
      </c>
      <c r="AU1938" s="251" t="s">
        <v>85</v>
      </c>
      <c r="AV1938" s="13" t="s">
        <v>85</v>
      </c>
      <c r="AW1938" s="13" t="s">
        <v>32</v>
      </c>
      <c r="AX1938" s="13" t="s">
        <v>83</v>
      </c>
      <c r="AY1938" s="251" t="s">
        <v>192</v>
      </c>
    </row>
    <row r="1939" s="2" customFormat="1" ht="24.15" customHeight="1">
      <c r="A1939" s="39"/>
      <c r="B1939" s="40"/>
      <c r="C1939" s="227" t="s">
        <v>2207</v>
      </c>
      <c r="D1939" s="227" t="s">
        <v>194</v>
      </c>
      <c r="E1939" s="228" t="s">
        <v>2208</v>
      </c>
      <c r="F1939" s="229" t="s">
        <v>2209</v>
      </c>
      <c r="G1939" s="230" t="s">
        <v>247</v>
      </c>
      <c r="H1939" s="231">
        <v>1.2709999999999999</v>
      </c>
      <c r="I1939" s="232"/>
      <c r="J1939" s="233">
        <f>ROUND(I1939*H1939,2)</f>
        <v>0</v>
      </c>
      <c r="K1939" s="229" t="s">
        <v>198</v>
      </c>
      <c r="L1939" s="45"/>
      <c r="M1939" s="234" t="s">
        <v>1</v>
      </c>
      <c r="N1939" s="235" t="s">
        <v>40</v>
      </c>
      <c r="O1939" s="92"/>
      <c r="P1939" s="236">
        <f>O1939*H1939</f>
        <v>0</v>
      </c>
      <c r="Q1939" s="236">
        <v>0</v>
      </c>
      <c r="R1939" s="236">
        <f>Q1939*H1939</f>
        <v>0</v>
      </c>
      <c r="S1939" s="236">
        <v>0</v>
      </c>
      <c r="T1939" s="237">
        <f>S1939*H1939</f>
        <v>0</v>
      </c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R1939" s="238" t="s">
        <v>297</v>
      </c>
      <c r="AT1939" s="238" t="s">
        <v>194</v>
      </c>
      <c r="AU1939" s="238" t="s">
        <v>85</v>
      </c>
      <c r="AY1939" s="18" t="s">
        <v>192</v>
      </c>
      <c r="BE1939" s="239">
        <f>IF(N1939="základní",J1939,0)</f>
        <v>0</v>
      </c>
      <c r="BF1939" s="239">
        <f>IF(N1939="snížená",J1939,0)</f>
        <v>0</v>
      </c>
      <c r="BG1939" s="239">
        <f>IF(N1939="zákl. přenesená",J1939,0)</f>
        <v>0</v>
      </c>
      <c r="BH1939" s="239">
        <f>IF(N1939="sníž. přenesená",J1939,0)</f>
        <v>0</v>
      </c>
      <c r="BI1939" s="239">
        <f>IF(N1939="nulová",J1939,0)</f>
        <v>0</v>
      </c>
      <c r="BJ1939" s="18" t="s">
        <v>83</v>
      </c>
      <c r="BK1939" s="239">
        <f>ROUND(I1939*H1939,2)</f>
        <v>0</v>
      </c>
      <c r="BL1939" s="18" t="s">
        <v>297</v>
      </c>
      <c r="BM1939" s="238" t="s">
        <v>2210</v>
      </c>
    </row>
    <row r="1940" s="12" customFormat="1" ht="25.92" customHeight="1">
      <c r="A1940" s="12"/>
      <c r="B1940" s="211"/>
      <c r="C1940" s="212"/>
      <c r="D1940" s="213" t="s">
        <v>74</v>
      </c>
      <c r="E1940" s="214" t="s">
        <v>311</v>
      </c>
      <c r="F1940" s="214" t="s">
        <v>2211</v>
      </c>
      <c r="G1940" s="212"/>
      <c r="H1940" s="212"/>
      <c r="I1940" s="215"/>
      <c r="J1940" s="216">
        <f>BK1940</f>
        <v>0</v>
      </c>
      <c r="K1940" s="212"/>
      <c r="L1940" s="217"/>
      <c r="M1940" s="218"/>
      <c r="N1940" s="219"/>
      <c r="O1940" s="219"/>
      <c r="P1940" s="220">
        <f>P1941+P2034+P2093+P2214+P2236+P2501</f>
        <v>0</v>
      </c>
      <c r="Q1940" s="219"/>
      <c r="R1940" s="220">
        <f>R1941+R2034+R2093+R2214+R2236+R2501</f>
        <v>8.4943588999999982</v>
      </c>
      <c r="S1940" s="219"/>
      <c r="T1940" s="221">
        <f>T1941+T2034+T2093+T2214+T2236+T2501</f>
        <v>0.0028639500000000001</v>
      </c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R1940" s="222" t="s">
        <v>212</v>
      </c>
      <c r="AT1940" s="223" t="s">
        <v>74</v>
      </c>
      <c r="AU1940" s="223" t="s">
        <v>75</v>
      </c>
      <c r="AY1940" s="222" t="s">
        <v>192</v>
      </c>
      <c r="BK1940" s="224">
        <f>BK1941+BK2034+BK2093+BK2214+BK2236+BK2501</f>
        <v>0</v>
      </c>
    </row>
    <row r="1941" s="12" customFormat="1" ht="22.8" customHeight="1">
      <c r="A1941" s="12"/>
      <c r="B1941" s="211"/>
      <c r="C1941" s="212"/>
      <c r="D1941" s="213" t="s">
        <v>74</v>
      </c>
      <c r="E1941" s="225" t="s">
        <v>2212</v>
      </c>
      <c r="F1941" s="225" t="s">
        <v>2213</v>
      </c>
      <c r="G1941" s="212"/>
      <c r="H1941" s="212"/>
      <c r="I1941" s="215"/>
      <c r="J1941" s="226">
        <f>BK1941</f>
        <v>0</v>
      </c>
      <c r="K1941" s="212"/>
      <c r="L1941" s="217"/>
      <c r="M1941" s="218"/>
      <c r="N1941" s="219"/>
      <c r="O1941" s="219"/>
      <c r="P1941" s="220">
        <f>SUM(P1942:P2033)</f>
        <v>0</v>
      </c>
      <c r="Q1941" s="219"/>
      <c r="R1941" s="220">
        <f>SUM(R1942:R2033)</f>
        <v>3.2453998199999998</v>
      </c>
      <c r="S1941" s="219"/>
      <c r="T1941" s="221">
        <f>SUM(T1942:T2033)</f>
        <v>0</v>
      </c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R1941" s="222" t="s">
        <v>85</v>
      </c>
      <c r="AT1941" s="223" t="s">
        <v>74</v>
      </c>
      <c r="AU1941" s="223" t="s">
        <v>83</v>
      </c>
      <c r="AY1941" s="222" t="s">
        <v>192</v>
      </c>
      <c r="BK1941" s="224">
        <f>SUM(BK1942:BK2033)</f>
        <v>0</v>
      </c>
    </row>
    <row r="1942" s="2" customFormat="1" ht="16.5" customHeight="1">
      <c r="A1942" s="39"/>
      <c r="B1942" s="40"/>
      <c r="C1942" s="227" t="s">
        <v>2214</v>
      </c>
      <c r="D1942" s="227" t="s">
        <v>194</v>
      </c>
      <c r="E1942" s="228" t="s">
        <v>2215</v>
      </c>
      <c r="F1942" s="229" t="s">
        <v>2216</v>
      </c>
      <c r="G1942" s="230" t="s">
        <v>197</v>
      </c>
      <c r="H1942" s="231">
        <v>80.790000000000006</v>
      </c>
      <c r="I1942" s="232"/>
      <c r="J1942" s="233">
        <f>ROUND(I1942*H1942,2)</f>
        <v>0</v>
      </c>
      <c r="K1942" s="229" t="s">
        <v>198</v>
      </c>
      <c r="L1942" s="45"/>
      <c r="M1942" s="234" t="s">
        <v>1</v>
      </c>
      <c r="N1942" s="235" t="s">
        <v>40</v>
      </c>
      <c r="O1942" s="92"/>
      <c r="P1942" s="236">
        <f>O1942*H1942</f>
        <v>0</v>
      </c>
      <c r="Q1942" s="236">
        <v>0</v>
      </c>
      <c r="R1942" s="236">
        <f>Q1942*H1942</f>
        <v>0</v>
      </c>
      <c r="S1942" s="236">
        <v>0</v>
      </c>
      <c r="T1942" s="237">
        <f>S1942*H1942</f>
        <v>0</v>
      </c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R1942" s="238" t="s">
        <v>297</v>
      </c>
      <c r="AT1942" s="238" t="s">
        <v>194</v>
      </c>
      <c r="AU1942" s="238" t="s">
        <v>85</v>
      </c>
      <c r="AY1942" s="18" t="s">
        <v>192</v>
      </c>
      <c r="BE1942" s="239">
        <f>IF(N1942="základní",J1942,0)</f>
        <v>0</v>
      </c>
      <c r="BF1942" s="239">
        <f>IF(N1942="snížená",J1942,0)</f>
        <v>0</v>
      </c>
      <c r="BG1942" s="239">
        <f>IF(N1942="zákl. přenesená",J1942,0)</f>
        <v>0</v>
      </c>
      <c r="BH1942" s="239">
        <f>IF(N1942="sníž. přenesená",J1942,0)</f>
        <v>0</v>
      </c>
      <c r="BI1942" s="239">
        <f>IF(N1942="nulová",J1942,0)</f>
        <v>0</v>
      </c>
      <c r="BJ1942" s="18" t="s">
        <v>83</v>
      </c>
      <c r="BK1942" s="239">
        <f>ROUND(I1942*H1942,2)</f>
        <v>0</v>
      </c>
      <c r="BL1942" s="18" t="s">
        <v>297</v>
      </c>
      <c r="BM1942" s="238" t="s">
        <v>2217</v>
      </c>
    </row>
    <row r="1943" s="16" customFormat="1">
      <c r="A1943" s="16"/>
      <c r="B1943" s="274"/>
      <c r="C1943" s="275"/>
      <c r="D1943" s="242" t="s">
        <v>201</v>
      </c>
      <c r="E1943" s="276" t="s">
        <v>1</v>
      </c>
      <c r="F1943" s="277" t="s">
        <v>2218</v>
      </c>
      <c r="G1943" s="275"/>
      <c r="H1943" s="276" t="s">
        <v>1</v>
      </c>
      <c r="I1943" s="278"/>
      <c r="J1943" s="275"/>
      <c r="K1943" s="275"/>
      <c r="L1943" s="279"/>
      <c r="M1943" s="280"/>
      <c r="N1943" s="281"/>
      <c r="O1943" s="281"/>
      <c r="P1943" s="281"/>
      <c r="Q1943" s="281"/>
      <c r="R1943" s="281"/>
      <c r="S1943" s="281"/>
      <c r="T1943" s="282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T1943" s="283" t="s">
        <v>201</v>
      </c>
      <c r="AU1943" s="283" t="s">
        <v>85</v>
      </c>
      <c r="AV1943" s="16" t="s">
        <v>83</v>
      </c>
      <c r="AW1943" s="16" t="s">
        <v>32</v>
      </c>
      <c r="AX1943" s="16" t="s">
        <v>75</v>
      </c>
      <c r="AY1943" s="283" t="s">
        <v>192</v>
      </c>
    </row>
    <row r="1944" s="13" customFormat="1">
      <c r="A1944" s="13"/>
      <c r="B1944" s="240"/>
      <c r="C1944" s="241"/>
      <c r="D1944" s="242" t="s">
        <v>201</v>
      </c>
      <c r="E1944" s="243" t="s">
        <v>1</v>
      </c>
      <c r="F1944" s="244" t="s">
        <v>1723</v>
      </c>
      <c r="G1944" s="241"/>
      <c r="H1944" s="245">
        <v>7.5</v>
      </c>
      <c r="I1944" s="246"/>
      <c r="J1944" s="241"/>
      <c r="K1944" s="241"/>
      <c r="L1944" s="247"/>
      <c r="M1944" s="248"/>
      <c r="N1944" s="249"/>
      <c r="O1944" s="249"/>
      <c r="P1944" s="249"/>
      <c r="Q1944" s="249"/>
      <c r="R1944" s="249"/>
      <c r="S1944" s="249"/>
      <c r="T1944" s="250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1" t="s">
        <v>201</v>
      </c>
      <c r="AU1944" s="251" t="s">
        <v>85</v>
      </c>
      <c r="AV1944" s="13" t="s">
        <v>85</v>
      </c>
      <c r="AW1944" s="13" t="s">
        <v>32</v>
      </c>
      <c r="AX1944" s="13" t="s">
        <v>75</v>
      </c>
      <c r="AY1944" s="251" t="s">
        <v>192</v>
      </c>
    </row>
    <row r="1945" s="13" customFormat="1">
      <c r="A1945" s="13"/>
      <c r="B1945" s="240"/>
      <c r="C1945" s="241"/>
      <c r="D1945" s="242" t="s">
        <v>201</v>
      </c>
      <c r="E1945" s="243" t="s">
        <v>1</v>
      </c>
      <c r="F1945" s="244" t="s">
        <v>1724</v>
      </c>
      <c r="G1945" s="241"/>
      <c r="H1945" s="245">
        <v>5.0999999999999996</v>
      </c>
      <c r="I1945" s="246"/>
      <c r="J1945" s="241"/>
      <c r="K1945" s="241"/>
      <c r="L1945" s="247"/>
      <c r="M1945" s="248"/>
      <c r="N1945" s="249"/>
      <c r="O1945" s="249"/>
      <c r="P1945" s="249"/>
      <c r="Q1945" s="249"/>
      <c r="R1945" s="249"/>
      <c r="S1945" s="249"/>
      <c r="T1945" s="250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1" t="s">
        <v>201</v>
      </c>
      <c r="AU1945" s="251" t="s">
        <v>85</v>
      </c>
      <c r="AV1945" s="13" t="s">
        <v>85</v>
      </c>
      <c r="AW1945" s="13" t="s">
        <v>32</v>
      </c>
      <c r="AX1945" s="13" t="s">
        <v>75</v>
      </c>
      <c r="AY1945" s="251" t="s">
        <v>192</v>
      </c>
    </row>
    <row r="1946" s="13" customFormat="1">
      <c r="A1946" s="13"/>
      <c r="B1946" s="240"/>
      <c r="C1946" s="241"/>
      <c r="D1946" s="242" t="s">
        <v>201</v>
      </c>
      <c r="E1946" s="243" t="s">
        <v>1</v>
      </c>
      <c r="F1946" s="244" t="s">
        <v>1725</v>
      </c>
      <c r="G1946" s="241"/>
      <c r="H1946" s="245">
        <v>3.8300000000000001</v>
      </c>
      <c r="I1946" s="246"/>
      <c r="J1946" s="241"/>
      <c r="K1946" s="241"/>
      <c r="L1946" s="247"/>
      <c r="M1946" s="248"/>
      <c r="N1946" s="249"/>
      <c r="O1946" s="249"/>
      <c r="P1946" s="249"/>
      <c r="Q1946" s="249"/>
      <c r="R1946" s="249"/>
      <c r="S1946" s="249"/>
      <c r="T1946" s="250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1" t="s">
        <v>201</v>
      </c>
      <c r="AU1946" s="251" t="s">
        <v>85</v>
      </c>
      <c r="AV1946" s="13" t="s">
        <v>85</v>
      </c>
      <c r="AW1946" s="13" t="s">
        <v>32</v>
      </c>
      <c r="AX1946" s="13" t="s">
        <v>75</v>
      </c>
      <c r="AY1946" s="251" t="s">
        <v>192</v>
      </c>
    </row>
    <row r="1947" s="13" customFormat="1">
      <c r="A1947" s="13"/>
      <c r="B1947" s="240"/>
      <c r="C1947" s="241"/>
      <c r="D1947" s="242" t="s">
        <v>201</v>
      </c>
      <c r="E1947" s="243" t="s">
        <v>1</v>
      </c>
      <c r="F1947" s="244" t="s">
        <v>1726</v>
      </c>
      <c r="G1947" s="241"/>
      <c r="H1947" s="245">
        <v>3.7799999999999998</v>
      </c>
      <c r="I1947" s="246"/>
      <c r="J1947" s="241"/>
      <c r="K1947" s="241"/>
      <c r="L1947" s="247"/>
      <c r="M1947" s="248"/>
      <c r="N1947" s="249"/>
      <c r="O1947" s="249"/>
      <c r="P1947" s="249"/>
      <c r="Q1947" s="249"/>
      <c r="R1947" s="249"/>
      <c r="S1947" s="249"/>
      <c r="T1947" s="250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1" t="s">
        <v>201</v>
      </c>
      <c r="AU1947" s="251" t="s">
        <v>85</v>
      </c>
      <c r="AV1947" s="13" t="s">
        <v>85</v>
      </c>
      <c r="AW1947" s="13" t="s">
        <v>32</v>
      </c>
      <c r="AX1947" s="13" t="s">
        <v>75</v>
      </c>
      <c r="AY1947" s="251" t="s">
        <v>192</v>
      </c>
    </row>
    <row r="1948" s="13" customFormat="1">
      <c r="A1948" s="13"/>
      <c r="B1948" s="240"/>
      <c r="C1948" s="241"/>
      <c r="D1948" s="242" t="s">
        <v>201</v>
      </c>
      <c r="E1948" s="243" t="s">
        <v>1</v>
      </c>
      <c r="F1948" s="244" t="s">
        <v>1727</v>
      </c>
      <c r="G1948" s="241"/>
      <c r="H1948" s="245">
        <v>15.84</v>
      </c>
      <c r="I1948" s="246"/>
      <c r="J1948" s="241"/>
      <c r="K1948" s="241"/>
      <c r="L1948" s="247"/>
      <c r="M1948" s="248"/>
      <c r="N1948" s="249"/>
      <c r="O1948" s="249"/>
      <c r="P1948" s="249"/>
      <c r="Q1948" s="249"/>
      <c r="R1948" s="249"/>
      <c r="S1948" s="249"/>
      <c r="T1948" s="250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1" t="s">
        <v>201</v>
      </c>
      <c r="AU1948" s="251" t="s">
        <v>85</v>
      </c>
      <c r="AV1948" s="13" t="s">
        <v>85</v>
      </c>
      <c r="AW1948" s="13" t="s">
        <v>32</v>
      </c>
      <c r="AX1948" s="13" t="s">
        <v>75</v>
      </c>
      <c r="AY1948" s="251" t="s">
        <v>192</v>
      </c>
    </row>
    <row r="1949" s="13" customFormat="1">
      <c r="A1949" s="13"/>
      <c r="B1949" s="240"/>
      <c r="C1949" s="241"/>
      <c r="D1949" s="242" t="s">
        <v>201</v>
      </c>
      <c r="E1949" s="243" t="s">
        <v>1</v>
      </c>
      <c r="F1949" s="244" t="s">
        <v>1729</v>
      </c>
      <c r="G1949" s="241"/>
      <c r="H1949" s="245">
        <v>4.8300000000000001</v>
      </c>
      <c r="I1949" s="246"/>
      <c r="J1949" s="241"/>
      <c r="K1949" s="241"/>
      <c r="L1949" s="247"/>
      <c r="M1949" s="248"/>
      <c r="N1949" s="249"/>
      <c r="O1949" s="249"/>
      <c r="P1949" s="249"/>
      <c r="Q1949" s="249"/>
      <c r="R1949" s="249"/>
      <c r="S1949" s="249"/>
      <c r="T1949" s="250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1" t="s">
        <v>201</v>
      </c>
      <c r="AU1949" s="251" t="s">
        <v>85</v>
      </c>
      <c r="AV1949" s="13" t="s">
        <v>85</v>
      </c>
      <c r="AW1949" s="13" t="s">
        <v>32</v>
      </c>
      <c r="AX1949" s="13" t="s">
        <v>75</v>
      </c>
      <c r="AY1949" s="251" t="s">
        <v>192</v>
      </c>
    </row>
    <row r="1950" s="13" customFormat="1">
      <c r="A1950" s="13"/>
      <c r="B1950" s="240"/>
      <c r="C1950" s="241"/>
      <c r="D1950" s="242" t="s">
        <v>201</v>
      </c>
      <c r="E1950" s="243" t="s">
        <v>1</v>
      </c>
      <c r="F1950" s="244" t="s">
        <v>1730</v>
      </c>
      <c r="G1950" s="241"/>
      <c r="H1950" s="245">
        <v>12.140000000000001</v>
      </c>
      <c r="I1950" s="246"/>
      <c r="J1950" s="241"/>
      <c r="K1950" s="241"/>
      <c r="L1950" s="247"/>
      <c r="M1950" s="248"/>
      <c r="N1950" s="249"/>
      <c r="O1950" s="249"/>
      <c r="P1950" s="249"/>
      <c r="Q1950" s="249"/>
      <c r="R1950" s="249"/>
      <c r="S1950" s="249"/>
      <c r="T1950" s="250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1" t="s">
        <v>201</v>
      </c>
      <c r="AU1950" s="251" t="s">
        <v>85</v>
      </c>
      <c r="AV1950" s="13" t="s">
        <v>85</v>
      </c>
      <c r="AW1950" s="13" t="s">
        <v>32</v>
      </c>
      <c r="AX1950" s="13" t="s">
        <v>75</v>
      </c>
      <c r="AY1950" s="251" t="s">
        <v>192</v>
      </c>
    </row>
    <row r="1951" s="13" customFormat="1">
      <c r="A1951" s="13"/>
      <c r="B1951" s="240"/>
      <c r="C1951" s="241"/>
      <c r="D1951" s="242" t="s">
        <v>201</v>
      </c>
      <c r="E1951" s="243" t="s">
        <v>1</v>
      </c>
      <c r="F1951" s="244" t="s">
        <v>1731</v>
      </c>
      <c r="G1951" s="241"/>
      <c r="H1951" s="245">
        <v>7.1699999999999999</v>
      </c>
      <c r="I1951" s="246"/>
      <c r="J1951" s="241"/>
      <c r="K1951" s="241"/>
      <c r="L1951" s="247"/>
      <c r="M1951" s="248"/>
      <c r="N1951" s="249"/>
      <c r="O1951" s="249"/>
      <c r="P1951" s="249"/>
      <c r="Q1951" s="249"/>
      <c r="R1951" s="249"/>
      <c r="S1951" s="249"/>
      <c r="T1951" s="250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1" t="s">
        <v>201</v>
      </c>
      <c r="AU1951" s="251" t="s">
        <v>85</v>
      </c>
      <c r="AV1951" s="13" t="s">
        <v>85</v>
      </c>
      <c r="AW1951" s="13" t="s">
        <v>32</v>
      </c>
      <c r="AX1951" s="13" t="s">
        <v>75</v>
      </c>
      <c r="AY1951" s="251" t="s">
        <v>192</v>
      </c>
    </row>
    <row r="1952" s="13" customFormat="1">
      <c r="A1952" s="13"/>
      <c r="B1952" s="240"/>
      <c r="C1952" s="241"/>
      <c r="D1952" s="242" t="s">
        <v>201</v>
      </c>
      <c r="E1952" s="243" t="s">
        <v>1</v>
      </c>
      <c r="F1952" s="244" t="s">
        <v>1732</v>
      </c>
      <c r="G1952" s="241"/>
      <c r="H1952" s="245">
        <v>5.8300000000000001</v>
      </c>
      <c r="I1952" s="246"/>
      <c r="J1952" s="241"/>
      <c r="K1952" s="241"/>
      <c r="L1952" s="247"/>
      <c r="M1952" s="248"/>
      <c r="N1952" s="249"/>
      <c r="O1952" s="249"/>
      <c r="P1952" s="249"/>
      <c r="Q1952" s="249"/>
      <c r="R1952" s="249"/>
      <c r="S1952" s="249"/>
      <c r="T1952" s="250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1" t="s">
        <v>201</v>
      </c>
      <c r="AU1952" s="251" t="s">
        <v>85</v>
      </c>
      <c r="AV1952" s="13" t="s">
        <v>85</v>
      </c>
      <c r="AW1952" s="13" t="s">
        <v>32</v>
      </c>
      <c r="AX1952" s="13" t="s">
        <v>75</v>
      </c>
      <c r="AY1952" s="251" t="s">
        <v>192</v>
      </c>
    </row>
    <row r="1953" s="13" customFormat="1">
      <c r="A1953" s="13"/>
      <c r="B1953" s="240"/>
      <c r="C1953" s="241"/>
      <c r="D1953" s="242" t="s">
        <v>201</v>
      </c>
      <c r="E1953" s="243" t="s">
        <v>1</v>
      </c>
      <c r="F1953" s="244" t="s">
        <v>2219</v>
      </c>
      <c r="G1953" s="241"/>
      <c r="H1953" s="245">
        <v>8.25</v>
      </c>
      <c r="I1953" s="246"/>
      <c r="J1953" s="241"/>
      <c r="K1953" s="241"/>
      <c r="L1953" s="247"/>
      <c r="M1953" s="248"/>
      <c r="N1953" s="249"/>
      <c r="O1953" s="249"/>
      <c r="P1953" s="249"/>
      <c r="Q1953" s="249"/>
      <c r="R1953" s="249"/>
      <c r="S1953" s="249"/>
      <c r="T1953" s="250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1" t="s">
        <v>201</v>
      </c>
      <c r="AU1953" s="251" t="s">
        <v>85</v>
      </c>
      <c r="AV1953" s="13" t="s">
        <v>85</v>
      </c>
      <c r="AW1953" s="13" t="s">
        <v>32</v>
      </c>
      <c r="AX1953" s="13" t="s">
        <v>75</v>
      </c>
      <c r="AY1953" s="251" t="s">
        <v>192</v>
      </c>
    </row>
    <row r="1954" s="13" customFormat="1">
      <c r="A1954" s="13"/>
      <c r="B1954" s="240"/>
      <c r="C1954" s="241"/>
      <c r="D1954" s="242" t="s">
        <v>201</v>
      </c>
      <c r="E1954" s="243" t="s">
        <v>1</v>
      </c>
      <c r="F1954" s="244" t="s">
        <v>2220</v>
      </c>
      <c r="G1954" s="241"/>
      <c r="H1954" s="245">
        <v>6.5199999999999996</v>
      </c>
      <c r="I1954" s="246"/>
      <c r="J1954" s="241"/>
      <c r="K1954" s="241"/>
      <c r="L1954" s="247"/>
      <c r="M1954" s="248"/>
      <c r="N1954" s="249"/>
      <c r="O1954" s="249"/>
      <c r="P1954" s="249"/>
      <c r="Q1954" s="249"/>
      <c r="R1954" s="249"/>
      <c r="S1954" s="249"/>
      <c r="T1954" s="250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1" t="s">
        <v>201</v>
      </c>
      <c r="AU1954" s="251" t="s">
        <v>85</v>
      </c>
      <c r="AV1954" s="13" t="s">
        <v>85</v>
      </c>
      <c r="AW1954" s="13" t="s">
        <v>32</v>
      </c>
      <c r="AX1954" s="13" t="s">
        <v>75</v>
      </c>
      <c r="AY1954" s="251" t="s">
        <v>192</v>
      </c>
    </row>
    <row r="1955" s="14" customFormat="1">
      <c r="A1955" s="14"/>
      <c r="B1955" s="252"/>
      <c r="C1955" s="253"/>
      <c r="D1955" s="242" t="s">
        <v>201</v>
      </c>
      <c r="E1955" s="254" t="s">
        <v>1</v>
      </c>
      <c r="F1955" s="255" t="s">
        <v>204</v>
      </c>
      <c r="G1955" s="253"/>
      <c r="H1955" s="256">
        <v>80.790000000000006</v>
      </c>
      <c r="I1955" s="257"/>
      <c r="J1955" s="253"/>
      <c r="K1955" s="253"/>
      <c r="L1955" s="258"/>
      <c r="M1955" s="259"/>
      <c r="N1955" s="260"/>
      <c r="O1955" s="260"/>
      <c r="P1955" s="260"/>
      <c r="Q1955" s="260"/>
      <c r="R1955" s="260"/>
      <c r="S1955" s="260"/>
      <c r="T1955" s="261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2" t="s">
        <v>201</v>
      </c>
      <c r="AU1955" s="262" t="s">
        <v>85</v>
      </c>
      <c r="AV1955" s="14" t="s">
        <v>199</v>
      </c>
      <c r="AW1955" s="14" t="s">
        <v>32</v>
      </c>
      <c r="AX1955" s="14" t="s">
        <v>83</v>
      </c>
      <c r="AY1955" s="262" t="s">
        <v>192</v>
      </c>
    </row>
    <row r="1956" s="2" customFormat="1" ht="16.5" customHeight="1">
      <c r="A1956" s="39"/>
      <c r="B1956" s="40"/>
      <c r="C1956" s="227" t="s">
        <v>2221</v>
      </c>
      <c r="D1956" s="227" t="s">
        <v>194</v>
      </c>
      <c r="E1956" s="228" t="s">
        <v>2222</v>
      </c>
      <c r="F1956" s="229" t="s">
        <v>2223</v>
      </c>
      <c r="G1956" s="230" t="s">
        <v>197</v>
      </c>
      <c r="H1956" s="231">
        <v>80.790000000000006</v>
      </c>
      <c r="I1956" s="232"/>
      <c r="J1956" s="233">
        <f>ROUND(I1956*H1956,2)</f>
        <v>0</v>
      </c>
      <c r="K1956" s="229" t="s">
        <v>198</v>
      </c>
      <c r="L1956" s="45"/>
      <c r="M1956" s="234" t="s">
        <v>1</v>
      </c>
      <c r="N1956" s="235" t="s">
        <v>40</v>
      </c>
      <c r="O1956" s="92"/>
      <c r="P1956" s="236">
        <f>O1956*H1956</f>
        <v>0</v>
      </c>
      <c r="Q1956" s="236">
        <v>0.00029999999999999997</v>
      </c>
      <c r="R1956" s="236">
        <f>Q1956*H1956</f>
        <v>0.024236999999999998</v>
      </c>
      <c r="S1956" s="236">
        <v>0</v>
      </c>
      <c r="T1956" s="237">
        <f>S1956*H1956</f>
        <v>0</v>
      </c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R1956" s="238" t="s">
        <v>297</v>
      </c>
      <c r="AT1956" s="238" t="s">
        <v>194</v>
      </c>
      <c r="AU1956" s="238" t="s">
        <v>85</v>
      </c>
      <c r="AY1956" s="18" t="s">
        <v>192</v>
      </c>
      <c r="BE1956" s="239">
        <f>IF(N1956="základní",J1956,0)</f>
        <v>0</v>
      </c>
      <c r="BF1956" s="239">
        <f>IF(N1956="snížená",J1956,0)</f>
        <v>0</v>
      </c>
      <c r="BG1956" s="239">
        <f>IF(N1956="zákl. přenesená",J1956,0)</f>
        <v>0</v>
      </c>
      <c r="BH1956" s="239">
        <f>IF(N1956="sníž. přenesená",J1956,0)</f>
        <v>0</v>
      </c>
      <c r="BI1956" s="239">
        <f>IF(N1956="nulová",J1956,0)</f>
        <v>0</v>
      </c>
      <c r="BJ1956" s="18" t="s">
        <v>83</v>
      </c>
      <c r="BK1956" s="239">
        <f>ROUND(I1956*H1956,2)</f>
        <v>0</v>
      </c>
      <c r="BL1956" s="18" t="s">
        <v>297</v>
      </c>
      <c r="BM1956" s="238" t="s">
        <v>2224</v>
      </c>
    </row>
    <row r="1957" s="16" customFormat="1">
      <c r="A1957" s="16"/>
      <c r="B1957" s="274"/>
      <c r="C1957" s="275"/>
      <c r="D1957" s="242" t="s">
        <v>201</v>
      </c>
      <c r="E1957" s="276" t="s">
        <v>1</v>
      </c>
      <c r="F1957" s="277" t="s">
        <v>2218</v>
      </c>
      <c r="G1957" s="275"/>
      <c r="H1957" s="276" t="s">
        <v>1</v>
      </c>
      <c r="I1957" s="278"/>
      <c r="J1957" s="275"/>
      <c r="K1957" s="275"/>
      <c r="L1957" s="279"/>
      <c r="M1957" s="280"/>
      <c r="N1957" s="281"/>
      <c r="O1957" s="281"/>
      <c r="P1957" s="281"/>
      <c r="Q1957" s="281"/>
      <c r="R1957" s="281"/>
      <c r="S1957" s="281"/>
      <c r="T1957" s="282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T1957" s="283" t="s">
        <v>201</v>
      </c>
      <c r="AU1957" s="283" t="s">
        <v>85</v>
      </c>
      <c r="AV1957" s="16" t="s">
        <v>83</v>
      </c>
      <c r="AW1957" s="16" t="s">
        <v>32</v>
      </c>
      <c r="AX1957" s="16" t="s">
        <v>75</v>
      </c>
      <c r="AY1957" s="283" t="s">
        <v>192</v>
      </c>
    </row>
    <row r="1958" s="13" customFormat="1">
      <c r="A1958" s="13"/>
      <c r="B1958" s="240"/>
      <c r="C1958" s="241"/>
      <c r="D1958" s="242" t="s">
        <v>201</v>
      </c>
      <c r="E1958" s="243" t="s">
        <v>1</v>
      </c>
      <c r="F1958" s="244" t="s">
        <v>1723</v>
      </c>
      <c r="G1958" s="241"/>
      <c r="H1958" s="245">
        <v>7.5</v>
      </c>
      <c r="I1958" s="246"/>
      <c r="J1958" s="241"/>
      <c r="K1958" s="241"/>
      <c r="L1958" s="247"/>
      <c r="M1958" s="248"/>
      <c r="N1958" s="249"/>
      <c r="O1958" s="249"/>
      <c r="P1958" s="249"/>
      <c r="Q1958" s="249"/>
      <c r="R1958" s="249"/>
      <c r="S1958" s="249"/>
      <c r="T1958" s="250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1" t="s">
        <v>201</v>
      </c>
      <c r="AU1958" s="251" t="s">
        <v>85</v>
      </c>
      <c r="AV1958" s="13" t="s">
        <v>85</v>
      </c>
      <c r="AW1958" s="13" t="s">
        <v>32</v>
      </c>
      <c r="AX1958" s="13" t="s">
        <v>75</v>
      </c>
      <c r="AY1958" s="251" t="s">
        <v>192</v>
      </c>
    </row>
    <row r="1959" s="13" customFormat="1">
      <c r="A1959" s="13"/>
      <c r="B1959" s="240"/>
      <c r="C1959" s="241"/>
      <c r="D1959" s="242" t="s">
        <v>201</v>
      </c>
      <c r="E1959" s="243" t="s">
        <v>1</v>
      </c>
      <c r="F1959" s="244" t="s">
        <v>1724</v>
      </c>
      <c r="G1959" s="241"/>
      <c r="H1959" s="245">
        <v>5.0999999999999996</v>
      </c>
      <c r="I1959" s="246"/>
      <c r="J1959" s="241"/>
      <c r="K1959" s="241"/>
      <c r="L1959" s="247"/>
      <c r="M1959" s="248"/>
      <c r="N1959" s="249"/>
      <c r="O1959" s="249"/>
      <c r="P1959" s="249"/>
      <c r="Q1959" s="249"/>
      <c r="R1959" s="249"/>
      <c r="S1959" s="249"/>
      <c r="T1959" s="250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1" t="s">
        <v>201</v>
      </c>
      <c r="AU1959" s="251" t="s">
        <v>85</v>
      </c>
      <c r="AV1959" s="13" t="s">
        <v>85</v>
      </c>
      <c r="AW1959" s="13" t="s">
        <v>32</v>
      </c>
      <c r="AX1959" s="13" t="s">
        <v>75</v>
      </c>
      <c r="AY1959" s="251" t="s">
        <v>192</v>
      </c>
    </row>
    <row r="1960" s="13" customFormat="1">
      <c r="A1960" s="13"/>
      <c r="B1960" s="240"/>
      <c r="C1960" s="241"/>
      <c r="D1960" s="242" t="s">
        <v>201</v>
      </c>
      <c r="E1960" s="243" t="s">
        <v>1</v>
      </c>
      <c r="F1960" s="244" t="s">
        <v>1725</v>
      </c>
      <c r="G1960" s="241"/>
      <c r="H1960" s="245">
        <v>3.8300000000000001</v>
      </c>
      <c r="I1960" s="246"/>
      <c r="J1960" s="241"/>
      <c r="K1960" s="241"/>
      <c r="L1960" s="247"/>
      <c r="M1960" s="248"/>
      <c r="N1960" s="249"/>
      <c r="O1960" s="249"/>
      <c r="P1960" s="249"/>
      <c r="Q1960" s="249"/>
      <c r="R1960" s="249"/>
      <c r="S1960" s="249"/>
      <c r="T1960" s="250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1" t="s">
        <v>201</v>
      </c>
      <c r="AU1960" s="251" t="s">
        <v>85</v>
      </c>
      <c r="AV1960" s="13" t="s">
        <v>85</v>
      </c>
      <c r="AW1960" s="13" t="s">
        <v>32</v>
      </c>
      <c r="AX1960" s="13" t="s">
        <v>75</v>
      </c>
      <c r="AY1960" s="251" t="s">
        <v>192</v>
      </c>
    </row>
    <row r="1961" s="13" customFormat="1">
      <c r="A1961" s="13"/>
      <c r="B1961" s="240"/>
      <c r="C1961" s="241"/>
      <c r="D1961" s="242" t="s">
        <v>201</v>
      </c>
      <c r="E1961" s="243" t="s">
        <v>1</v>
      </c>
      <c r="F1961" s="244" t="s">
        <v>1726</v>
      </c>
      <c r="G1961" s="241"/>
      <c r="H1961" s="245">
        <v>3.7799999999999998</v>
      </c>
      <c r="I1961" s="246"/>
      <c r="J1961" s="241"/>
      <c r="K1961" s="241"/>
      <c r="L1961" s="247"/>
      <c r="M1961" s="248"/>
      <c r="N1961" s="249"/>
      <c r="O1961" s="249"/>
      <c r="P1961" s="249"/>
      <c r="Q1961" s="249"/>
      <c r="R1961" s="249"/>
      <c r="S1961" s="249"/>
      <c r="T1961" s="250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51" t="s">
        <v>201</v>
      </c>
      <c r="AU1961" s="251" t="s">
        <v>85</v>
      </c>
      <c r="AV1961" s="13" t="s">
        <v>85</v>
      </c>
      <c r="AW1961" s="13" t="s">
        <v>32</v>
      </c>
      <c r="AX1961" s="13" t="s">
        <v>75</v>
      </c>
      <c r="AY1961" s="251" t="s">
        <v>192</v>
      </c>
    </row>
    <row r="1962" s="13" customFormat="1">
      <c r="A1962" s="13"/>
      <c r="B1962" s="240"/>
      <c r="C1962" s="241"/>
      <c r="D1962" s="242" t="s">
        <v>201</v>
      </c>
      <c r="E1962" s="243" t="s">
        <v>1</v>
      </c>
      <c r="F1962" s="244" t="s">
        <v>1727</v>
      </c>
      <c r="G1962" s="241"/>
      <c r="H1962" s="245">
        <v>15.84</v>
      </c>
      <c r="I1962" s="246"/>
      <c r="J1962" s="241"/>
      <c r="K1962" s="241"/>
      <c r="L1962" s="247"/>
      <c r="M1962" s="248"/>
      <c r="N1962" s="249"/>
      <c r="O1962" s="249"/>
      <c r="P1962" s="249"/>
      <c r="Q1962" s="249"/>
      <c r="R1962" s="249"/>
      <c r="S1962" s="249"/>
      <c r="T1962" s="250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1" t="s">
        <v>201</v>
      </c>
      <c r="AU1962" s="251" t="s">
        <v>85</v>
      </c>
      <c r="AV1962" s="13" t="s">
        <v>85</v>
      </c>
      <c r="AW1962" s="13" t="s">
        <v>32</v>
      </c>
      <c r="AX1962" s="13" t="s">
        <v>75</v>
      </c>
      <c r="AY1962" s="251" t="s">
        <v>192</v>
      </c>
    </row>
    <row r="1963" s="13" customFormat="1">
      <c r="A1963" s="13"/>
      <c r="B1963" s="240"/>
      <c r="C1963" s="241"/>
      <c r="D1963" s="242" t="s">
        <v>201</v>
      </c>
      <c r="E1963" s="243" t="s">
        <v>1</v>
      </c>
      <c r="F1963" s="244" t="s">
        <v>1729</v>
      </c>
      <c r="G1963" s="241"/>
      <c r="H1963" s="245">
        <v>4.8300000000000001</v>
      </c>
      <c r="I1963" s="246"/>
      <c r="J1963" s="241"/>
      <c r="K1963" s="241"/>
      <c r="L1963" s="247"/>
      <c r="M1963" s="248"/>
      <c r="N1963" s="249"/>
      <c r="O1963" s="249"/>
      <c r="P1963" s="249"/>
      <c r="Q1963" s="249"/>
      <c r="R1963" s="249"/>
      <c r="S1963" s="249"/>
      <c r="T1963" s="250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1" t="s">
        <v>201</v>
      </c>
      <c r="AU1963" s="251" t="s">
        <v>85</v>
      </c>
      <c r="AV1963" s="13" t="s">
        <v>85</v>
      </c>
      <c r="AW1963" s="13" t="s">
        <v>32</v>
      </c>
      <c r="AX1963" s="13" t="s">
        <v>75</v>
      </c>
      <c r="AY1963" s="251" t="s">
        <v>192</v>
      </c>
    </row>
    <row r="1964" s="13" customFormat="1">
      <c r="A1964" s="13"/>
      <c r="B1964" s="240"/>
      <c r="C1964" s="241"/>
      <c r="D1964" s="242" t="s">
        <v>201</v>
      </c>
      <c r="E1964" s="243" t="s">
        <v>1</v>
      </c>
      <c r="F1964" s="244" t="s">
        <v>1730</v>
      </c>
      <c r="G1964" s="241"/>
      <c r="H1964" s="245">
        <v>12.140000000000001</v>
      </c>
      <c r="I1964" s="246"/>
      <c r="J1964" s="241"/>
      <c r="K1964" s="241"/>
      <c r="L1964" s="247"/>
      <c r="M1964" s="248"/>
      <c r="N1964" s="249"/>
      <c r="O1964" s="249"/>
      <c r="P1964" s="249"/>
      <c r="Q1964" s="249"/>
      <c r="R1964" s="249"/>
      <c r="S1964" s="249"/>
      <c r="T1964" s="250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51" t="s">
        <v>201</v>
      </c>
      <c r="AU1964" s="251" t="s">
        <v>85</v>
      </c>
      <c r="AV1964" s="13" t="s">
        <v>85</v>
      </c>
      <c r="AW1964" s="13" t="s">
        <v>32</v>
      </c>
      <c r="AX1964" s="13" t="s">
        <v>75</v>
      </c>
      <c r="AY1964" s="251" t="s">
        <v>192</v>
      </c>
    </row>
    <row r="1965" s="13" customFormat="1">
      <c r="A1965" s="13"/>
      <c r="B1965" s="240"/>
      <c r="C1965" s="241"/>
      <c r="D1965" s="242" t="s">
        <v>201</v>
      </c>
      <c r="E1965" s="243" t="s">
        <v>1</v>
      </c>
      <c r="F1965" s="244" t="s">
        <v>1731</v>
      </c>
      <c r="G1965" s="241"/>
      <c r="H1965" s="245">
        <v>7.1699999999999999</v>
      </c>
      <c r="I1965" s="246"/>
      <c r="J1965" s="241"/>
      <c r="K1965" s="241"/>
      <c r="L1965" s="247"/>
      <c r="M1965" s="248"/>
      <c r="N1965" s="249"/>
      <c r="O1965" s="249"/>
      <c r="P1965" s="249"/>
      <c r="Q1965" s="249"/>
      <c r="R1965" s="249"/>
      <c r="S1965" s="249"/>
      <c r="T1965" s="250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1" t="s">
        <v>201</v>
      </c>
      <c r="AU1965" s="251" t="s">
        <v>85</v>
      </c>
      <c r="AV1965" s="13" t="s">
        <v>85</v>
      </c>
      <c r="AW1965" s="13" t="s">
        <v>32</v>
      </c>
      <c r="AX1965" s="13" t="s">
        <v>75</v>
      </c>
      <c r="AY1965" s="251" t="s">
        <v>192</v>
      </c>
    </row>
    <row r="1966" s="13" customFormat="1">
      <c r="A1966" s="13"/>
      <c r="B1966" s="240"/>
      <c r="C1966" s="241"/>
      <c r="D1966" s="242" t="s">
        <v>201</v>
      </c>
      <c r="E1966" s="243" t="s">
        <v>1</v>
      </c>
      <c r="F1966" s="244" t="s">
        <v>1732</v>
      </c>
      <c r="G1966" s="241"/>
      <c r="H1966" s="245">
        <v>5.8300000000000001</v>
      </c>
      <c r="I1966" s="246"/>
      <c r="J1966" s="241"/>
      <c r="K1966" s="241"/>
      <c r="L1966" s="247"/>
      <c r="M1966" s="248"/>
      <c r="N1966" s="249"/>
      <c r="O1966" s="249"/>
      <c r="P1966" s="249"/>
      <c r="Q1966" s="249"/>
      <c r="R1966" s="249"/>
      <c r="S1966" s="249"/>
      <c r="T1966" s="250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1" t="s">
        <v>201</v>
      </c>
      <c r="AU1966" s="251" t="s">
        <v>85</v>
      </c>
      <c r="AV1966" s="13" t="s">
        <v>85</v>
      </c>
      <c r="AW1966" s="13" t="s">
        <v>32</v>
      </c>
      <c r="AX1966" s="13" t="s">
        <v>75</v>
      </c>
      <c r="AY1966" s="251" t="s">
        <v>192</v>
      </c>
    </row>
    <row r="1967" s="13" customFormat="1">
      <c r="A1967" s="13"/>
      <c r="B1967" s="240"/>
      <c r="C1967" s="241"/>
      <c r="D1967" s="242" t="s">
        <v>201</v>
      </c>
      <c r="E1967" s="243" t="s">
        <v>1</v>
      </c>
      <c r="F1967" s="244" t="s">
        <v>2219</v>
      </c>
      <c r="G1967" s="241"/>
      <c r="H1967" s="245">
        <v>8.25</v>
      </c>
      <c r="I1967" s="246"/>
      <c r="J1967" s="241"/>
      <c r="K1967" s="241"/>
      <c r="L1967" s="247"/>
      <c r="M1967" s="248"/>
      <c r="N1967" s="249"/>
      <c r="O1967" s="249"/>
      <c r="P1967" s="249"/>
      <c r="Q1967" s="249"/>
      <c r="R1967" s="249"/>
      <c r="S1967" s="249"/>
      <c r="T1967" s="250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1" t="s">
        <v>201</v>
      </c>
      <c r="AU1967" s="251" t="s">
        <v>85</v>
      </c>
      <c r="AV1967" s="13" t="s">
        <v>85</v>
      </c>
      <c r="AW1967" s="13" t="s">
        <v>32</v>
      </c>
      <c r="AX1967" s="13" t="s">
        <v>75</v>
      </c>
      <c r="AY1967" s="251" t="s">
        <v>192</v>
      </c>
    </row>
    <row r="1968" s="13" customFormat="1">
      <c r="A1968" s="13"/>
      <c r="B1968" s="240"/>
      <c r="C1968" s="241"/>
      <c r="D1968" s="242" t="s">
        <v>201</v>
      </c>
      <c r="E1968" s="243" t="s">
        <v>1</v>
      </c>
      <c r="F1968" s="244" t="s">
        <v>2220</v>
      </c>
      <c r="G1968" s="241"/>
      <c r="H1968" s="245">
        <v>6.5199999999999996</v>
      </c>
      <c r="I1968" s="246"/>
      <c r="J1968" s="241"/>
      <c r="K1968" s="241"/>
      <c r="L1968" s="247"/>
      <c r="M1968" s="248"/>
      <c r="N1968" s="249"/>
      <c r="O1968" s="249"/>
      <c r="P1968" s="249"/>
      <c r="Q1968" s="249"/>
      <c r="R1968" s="249"/>
      <c r="S1968" s="249"/>
      <c r="T1968" s="250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1" t="s">
        <v>201</v>
      </c>
      <c r="AU1968" s="251" t="s">
        <v>85</v>
      </c>
      <c r="AV1968" s="13" t="s">
        <v>85</v>
      </c>
      <c r="AW1968" s="13" t="s">
        <v>32</v>
      </c>
      <c r="AX1968" s="13" t="s">
        <v>75</v>
      </c>
      <c r="AY1968" s="251" t="s">
        <v>192</v>
      </c>
    </row>
    <row r="1969" s="14" customFormat="1">
      <c r="A1969" s="14"/>
      <c r="B1969" s="252"/>
      <c r="C1969" s="253"/>
      <c r="D1969" s="242" t="s">
        <v>201</v>
      </c>
      <c r="E1969" s="254" t="s">
        <v>1</v>
      </c>
      <c r="F1969" s="255" t="s">
        <v>204</v>
      </c>
      <c r="G1969" s="253"/>
      <c r="H1969" s="256">
        <v>80.790000000000006</v>
      </c>
      <c r="I1969" s="257"/>
      <c r="J1969" s="253"/>
      <c r="K1969" s="253"/>
      <c r="L1969" s="258"/>
      <c r="M1969" s="259"/>
      <c r="N1969" s="260"/>
      <c r="O1969" s="260"/>
      <c r="P1969" s="260"/>
      <c r="Q1969" s="260"/>
      <c r="R1969" s="260"/>
      <c r="S1969" s="260"/>
      <c r="T1969" s="261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62" t="s">
        <v>201</v>
      </c>
      <c r="AU1969" s="262" t="s">
        <v>85</v>
      </c>
      <c r="AV1969" s="14" t="s">
        <v>199</v>
      </c>
      <c r="AW1969" s="14" t="s">
        <v>32</v>
      </c>
      <c r="AX1969" s="14" t="s">
        <v>83</v>
      </c>
      <c r="AY1969" s="262" t="s">
        <v>192</v>
      </c>
    </row>
    <row r="1970" s="2" customFormat="1" ht="37.8" customHeight="1">
      <c r="A1970" s="39"/>
      <c r="B1970" s="40"/>
      <c r="C1970" s="227" t="s">
        <v>2225</v>
      </c>
      <c r="D1970" s="227" t="s">
        <v>194</v>
      </c>
      <c r="E1970" s="228" t="s">
        <v>2226</v>
      </c>
      <c r="F1970" s="229" t="s">
        <v>2227</v>
      </c>
      <c r="G1970" s="230" t="s">
        <v>282</v>
      </c>
      <c r="H1970" s="231">
        <v>58.442</v>
      </c>
      <c r="I1970" s="232"/>
      <c r="J1970" s="233">
        <f>ROUND(I1970*H1970,2)</f>
        <v>0</v>
      </c>
      <c r="K1970" s="229" t="s">
        <v>198</v>
      </c>
      <c r="L1970" s="45"/>
      <c r="M1970" s="234" t="s">
        <v>1</v>
      </c>
      <c r="N1970" s="235" t="s">
        <v>40</v>
      </c>
      <c r="O1970" s="92"/>
      <c r="P1970" s="236">
        <f>O1970*H1970</f>
        <v>0</v>
      </c>
      <c r="Q1970" s="236">
        <v>0.00042999999999999999</v>
      </c>
      <c r="R1970" s="236">
        <f>Q1970*H1970</f>
        <v>0.025130059999999999</v>
      </c>
      <c r="S1970" s="236">
        <v>0</v>
      </c>
      <c r="T1970" s="237">
        <f>S1970*H1970</f>
        <v>0</v>
      </c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39"/>
      <c r="AE1970" s="39"/>
      <c r="AR1970" s="238" t="s">
        <v>297</v>
      </c>
      <c r="AT1970" s="238" t="s">
        <v>194</v>
      </c>
      <c r="AU1970" s="238" t="s">
        <v>85</v>
      </c>
      <c r="AY1970" s="18" t="s">
        <v>192</v>
      </c>
      <c r="BE1970" s="239">
        <f>IF(N1970="základní",J1970,0)</f>
        <v>0</v>
      </c>
      <c r="BF1970" s="239">
        <f>IF(N1970="snížená",J1970,0)</f>
        <v>0</v>
      </c>
      <c r="BG1970" s="239">
        <f>IF(N1970="zákl. přenesená",J1970,0)</f>
        <v>0</v>
      </c>
      <c r="BH1970" s="239">
        <f>IF(N1970="sníž. přenesená",J1970,0)</f>
        <v>0</v>
      </c>
      <c r="BI1970" s="239">
        <f>IF(N1970="nulová",J1970,0)</f>
        <v>0</v>
      </c>
      <c r="BJ1970" s="18" t="s">
        <v>83</v>
      </c>
      <c r="BK1970" s="239">
        <f>ROUND(I1970*H1970,2)</f>
        <v>0</v>
      </c>
      <c r="BL1970" s="18" t="s">
        <v>297</v>
      </c>
      <c r="BM1970" s="238" t="s">
        <v>2228</v>
      </c>
    </row>
    <row r="1971" s="16" customFormat="1">
      <c r="A1971" s="16"/>
      <c r="B1971" s="274"/>
      <c r="C1971" s="275"/>
      <c r="D1971" s="242" t="s">
        <v>201</v>
      </c>
      <c r="E1971" s="276" t="s">
        <v>1</v>
      </c>
      <c r="F1971" s="277" t="s">
        <v>2229</v>
      </c>
      <c r="G1971" s="275"/>
      <c r="H1971" s="276" t="s">
        <v>1</v>
      </c>
      <c r="I1971" s="278"/>
      <c r="J1971" s="275"/>
      <c r="K1971" s="275"/>
      <c r="L1971" s="279"/>
      <c r="M1971" s="280"/>
      <c r="N1971" s="281"/>
      <c r="O1971" s="281"/>
      <c r="P1971" s="281"/>
      <c r="Q1971" s="281"/>
      <c r="R1971" s="281"/>
      <c r="S1971" s="281"/>
      <c r="T1971" s="282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T1971" s="283" t="s">
        <v>201</v>
      </c>
      <c r="AU1971" s="283" t="s">
        <v>85</v>
      </c>
      <c r="AV1971" s="16" t="s">
        <v>83</v>
      </c>
      <c r="AW1971" s="16" t="s">
        <v>32</v>
      </c>
      <c r="AX1971" s="16" t="s">
        <v>75</v>
      </c>
      <c r="AY1971" s="283" t="s">
        <v>192</v>
      </c>
    </row>
    <row r="1972" s="13" customFormat="1">
      <c r="A1972" s="13"/>
      <c r="B1972" s="240"/>
      <c r="C1972" s="241"/>
      <c r="D1972" s="242" t="s">
        <v>201</v>
      </c>
      <c r="E1972" s="243" t="s">
        <v>1</v>
      </c>
      <c r="F1972" s="244" t="s">
        <v>2230</v>
      </c>
      <c r="G1972" s="241"/>
      <c r="H1972" s="245">
        <v>7.5899999999999999</v>
      </c>
      <c r="I1972" s="246"/>
      <c r="J1972" s="241"/>
      <c r="K1972" s="241"/>
      <c r="L1972" s="247"/>
      <c r="M1972" s="248"/>
      <c r="N1972" s="249"/>
      <c r="O1972" s="249"/>
      <c r="P1972" s="249"/>
      <c r="Q1972" s="249"/>
      <c r="R1972" s="249"/>
      <c r="S1972" s="249"/>
      <c r="T1972" s="250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1" t="s">
        <v>201</v>
      </c>
      <c r="AU1972" s="251" t="s">
        <v>85</v>
      </c>
      <c r="AV1972" s="13" t="s">
        <v>85</v>
      </c>
      <c r="AW1972" s="13" t="s">
        <v>32</v>
      </c>
      <c r="AX1972" s="13" t="s">
        <v>75</v>
      </c>
      <c r="AY1972" s="251" t="s">
        <v>192</v>
      </c>
    </row>
    <row r="1973" s="13" customFormat="1">
      <c r="A1973" s="13"/>
      <c r="B1973" s="240"/>
      <c r="C1973" s="241"/>
      <c r="D1973" s="242" t="s">
        <v>201</v>
      </c>
      <c r="E1973" s="243" t="s">
        <v>1</v>
      </c>
      <c r="F1973" s="244" t="s">
        <v>2231</v>
      </c>
      <c r="G1973" s="241"/>
      <c r="H1973" s="245">
        <v>6.7450000000000001</v>
      </c>
      <c r="I1973" s="246"/>
      <c r="J1973" s="241"/>
      <c r="K1973" s="241"/>
      <c r="L1973" s="247"/>
      <c r="M1973" s="248"/>
      <c r="N1973" s="249"/>
      <c r="O1973" s="249"/>
      <c r="P1973" s="249"/>
      <c r="Q1973" s="249"/>
      <c r="R1973" s="249"/>
      <c r="S1973" s="249"/>
      <c r="T1973" s="250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1" t="s">
        <v>201</v>
      </c>
      <c r="AU1973" s="251" t="s">
        <v>85</v>
      </c>
      <c r="AV1973" s="13" t="s">
        <v>85</v>
      </c>
      <c r="AW1973" s="13" t="s">
        <v>32</v>
      </c>
      <c r="AX1973" s="13" t="s">
        <v>75</v>
      </c>
      <c r="AY1973" s="251" t="s">
        <v>192</v>
      </c>
    </row>
    <row r="1974" s="13" customFormat="1">
      <c r="A1974" s="13"/>
      <c r="B1974" s="240"/>
      <c r="C1974" s="241"/>
      <c r="D1974" s="242" t="s">
        <v>201</v>
      </c>
      <c r="E1974" s="243" t="s">
        <v>1</v>
      </c>
      <c r="F1974" s="244" t="s">
        <v>2232</v>
      </c>
      <c r="G1974" s="241"/>
      <c r="H1974" s="245">
        <v>8.4450000000000003</v>
      </c>
      <c r="I1974" s="246"/>
      <c r="J1974" s="241"/>
      <c r="K1974" s="241"/>
      <c r="L1974" s="247"/>
      <c r="M1974" s="248"/>
      <c r="N1974" s="249"/>
      <c r="O1974" s="249"/>
      <c r="P1974" s="249"/>
      <c r="Q1974" s="249"/>
      <c r="R1974" s="249"/>
      <c r="S1974" s="249"/>
      <c r="T1974" s="250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1" t="s">
        <v>201</v>
      </c>
      <c r="AU1974" s="251" t="s">
        <v>85</v>
      </c>
      <c r="AV1974" s="13" t="s">
        <v>85</v>
      </c>
      <c r="AW1974" s="13" t="s">
        <v>32</v>
      </c>
      <c r="AX1974" s="13" t="s">
        <v>75</v>
      </c>
      <c r="AY1974" s="251" t="s">
        <v>192</v>
      </c>
    </row>
    <row r="1975" s="13" customFormat="1">
      <c r="A1975" s="13"/>
      <c r="B1975" s="240"/>
      <c r="C1975" s="241"/>
      <c r="D1975" s="242" t="s">
        <v>201</v>
      </c>
      <c r="E1975" s="243" t="s">
        <v>1</v>
      </c>
      <c r="F1975" s="244" t="s">
        <v>2233</v>
      </c>
      <c r="G1975" s="241"/>
      <c r="H1975" s="245">
        <v>8.0399999999999991</v>
      </c>
      <c r="I1975" s="246"/>
      <c r="J1975" s="241"/>
      <c r="K1975" s="241"/>
      <c r="L1975" s="247"/>
      <c r="M1975" s="248"/>
      <c r="N1975" s="249"/>
      <c r="O1975" s="249"/>
      <c r="P1975" s="249"/>
      <c r="Q1975" s="249"/>
      <c r="R1975" s="249"/>
      <c r="S1975" s="249"/>
      <c r="T1975" s="250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1" t="s">
        <v>201</v>
      </c>
      <c r="AU1975" s="251" t="s">
        <v>85</v>
      </c>
      <c r="AV1975" s="13" t="s">
        <v>85</v>
      </c>
      <c r="AW1975" s="13" t="s">
        <v>32</v>
      </c>
      <c r="AX1975" s="13" t="s">
        <v>75</v>
      </c>
      <c r="AY1975" s="251" t="s">
        <v>192</v>
      </c>
    </row>
    <row r="1976" s="13" customFormat="1">
      <c r="A1976" s="13"/>
      <c r="B1976" s="240"/>
      <c r="C1976" s="241"/>
      <c r="D1976" s="242" t="s">
        <v>201</v>
      </c>
      <c r="E1976" s="243" t="s">
        <v>1</v>
      </c>
      <c r="F1976" s="244" t="s">
        <v>2234</v>
      </c>
      <c r="G1976" s="241"/>
      <c r="H1976" s="245">
        <v>7.968</v>
      </c>
      <c r="I1976" s="246"/>
      <c r="J1976" s="241"/>
      <c r="K1976" s="241"/>
      <c r="L1976" s="247"/>
      <c r="M1976" s="248"/>
      <c r="N1976" s="249"/>
      <c r="O1976" s="249"/>
      <c r="P1976" s="249"/>
      <c r="Q1976" s="249"/>
      <c r="R1976" s="249"/>
      <c r="S1976" s="249"/>
      <c r="T1976" s="250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1" t="s">
        <v>201</v>
      </c>
      <c r="AU1976" s="251" t="s">
        <v>85</v>
      </c>
      <c r="AV1976" s="13" t="s">
        <v>85</v>
      </c>
      <c r="AW1976" s="13" t="s">
        <v>32</v>
      </c>
      <c r="AX1976" s="13" t="s">
        <v>75</v>
      </c>
      <c r="AY1976" s="251" t="s">
        <v>192</v>
      </c>
    </row>
    <row r="1977" s="13" customFormat="1">
      <c r="A1977" s="13"/>
      <c r="B1977" s="240"/>
      <c r="C1977" s="241"/>
      <c r="D1977" s="242" t="s">
        <v>201</v>
      </c>
      <c r="E1977" s="243" t="s">
        <v>1</v>
      </c>
      <c r="F1977" s="244" t="s">
        <v>2235</v>
      </c>
      <c r="G1977" s="241"/>
      <c r="H1977" s="245">
        <v>9.2629999999999999</v>
      </c>
      <c r="I1977" s="246"/>
      <c r="J1977" s="241"/>
      <c r="K1977" s="241"/>
      <c r="L1977" s="247"/>
      <c r="M1977" s="248"/>
      <c r="N1977" s="249"/>
      <c r="O1977" s="249"/>
      <c r="P1977" s="249"/>
      <c r="Q1977" s="249"/>
      <c r="R1977" s="249"/>
      <c r="S1977" s="249"/>
      <c r="T1977" s="250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1" t="s">
        <v>201</v>
      </c>
      <c r="AU1977" s="251" t="s">
        <v>85</v>
      </c>
      <c r="AV1977" s="13" t="s">
        <v>85</v>
      </c>
      <c r="AW1977" s="13" t="s">
        <v>32</v>
      </c>
      <c r="AX1977" s="13" t="s">
        <v>75</v>
      </c>
      <c r="AY1977" s="251" t="s">
        <v>192</v>
      </c>
    </row>
    <row r="1978" s="13" customFormat="1">
      <c r="A1978" s="13"/>
      <c r="B1978" s="240"/>
      <c r="C1978" s="241"/>
      <c r="D1978" s="242" t="s">
        <v>201</v>
      </c>
      <c r="E1978" s="243" t="s">
        <v>1</v>
      </c>
      <c r="F1978" s="244" t="s">
        <v>2236</v>
      </c>
      <c r="G1978" s="241"/>
      <c r="H1978" s="245">
        <v>10.391</v>
      </c>
      <c r="I1978" s="246"/>
      <c r="J1978" s="241"/>
      <c r="K1978" s="241"/>
      <c r="L1978" s="247"/>
      <c r="M1978" s="248"/>
      <c r="N1978" s="249"/>
      <c r="O1978" s="249"/>
      <c r="P1978" s="249"/>
      <c r="Q1978" s="249"/>
      <c r="R1978" s="249"/>
      <c r="S1978" s="249"/>
      <c r="T1978" s="250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51" t="s">
        <v>201</v>
      </c>
      <c r="AU1978" s="251" t="s">
        <v>85</v>
      </c>
      <c r="AV1978" s="13" t="s">
        <v>85</v>
      </c>
      <c r="AW1978" s="13" t="s">
        <v>32</v>
      </c>
      <c r="AX1978" s="13" t="s">
        <v>75</v>
      </c>
      <c r="AY1978" s="251" t="s">
        <v>192</v>
      </c>
    </row>
    <row r="1979" s="14" customFormat="1">
      <c r="A1979" s="14"/>
      <c r="B1979" s="252"/>
      <c r="C1979" s="253"/>
      <c r="D1979" s="242" t="s">
        <v>201</v>
      </c>
      <c r="E1979" s="254" t="s">
        <v>1</v>
      </c>
      <c r="F1979" s="255" t="s">
        <v>204</v>
      </c>
      <c r="G1979" s="253"/>
      <c r="H1979" s="256">
        <v>58.442</v>
      </c>
      <c r="I1979" s="257"/>
      <c r="J1979" s="253"/>
      <c r="K1979" s="253"/>
      <c r="L1979" s="258"/>
      <c r="M1979" s="259"/>
      <c r="N1979" s="260"/>
      <c r="O1979" s="260"/>
      <c r="P1979" s="260"/>
      <c r="Q1979" s="260"/>
      <c r="R1979" s="260"/>
      <c r="S1979" s="260"/>
      <c r="T1979" s="261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62" t="s">
        <v>201</v>
      </c>
      <c r="AU1979" s="262" t="s">
        <v>85</v>
      </c>
      <c r="AV1979" s="14" t="s">
        <v>199</v>
      </c>
      <c r="AW1979" s="14" t="s">
        <v>32</v>
      </c>
      <c r="AX1979" s="14" t="s">
        <v>83</v>
      </c>
      <c r="AY1979" s="262" t="s">
        <v>192</v>
      </c>
    </row>
    <row r="1980" s="2" customFormat="1" ht="33" customHeight="1">
      <c r="A1980" s="39"/>
      <c r="B1980" s="40"/>
      <c r="C1980" s="284" t="s">
        <v>2237</v>
      </c>
      <c r="D1980" s="284" t="s">
        <v>311</v>
      </c>
      <c r="E1980" s="285" t="s">
        <v>2238</v>
      </c>
      <c r="F1980" s="286" t="s">
        <v>2239</v>
      </c>
      <c r="G1980" s="287" t="s">
        <v>197</v>
      </c>
      <c r="H1980" s="288">
        <v>14.611000000000001</v>
      </c>
      <c r="I1980" s="289"/>
      <c r="J1980" s="290">
        <f>ROUND(I1980*H1980,2)</f>
        <v>0</v>
      </c>
      <c r="K1980" s="286" t="s">
        <v>198</v>
      </c>
      <c r="L1980" s="291"/>
      <c r="M1980" s="292" t="s">
        <v>1</v>
      </c>
      <c r="N1980" s="293" t="s">
        <v>40</v>
      </c>
      <c r="O1980" s="92"/>
      <c r="P1980" s="236">
        <f>O1980*H1980</f>
        <v>0</v>
      </c>
      <c r="Q1980" s="236">
        <v>0.021999999999999999</v>
      </c>
      <c r="R1980" s="236">
        <f>Q1980*H1980</f>
        <v>0.32144200000000001</v>
      </c>
      <c r="S1980" s="236">
        <v>0</v>
      </c>
      <c r="T1980" s="237">
        <f>S1980*H1980</f>
        <v>0</v>
      </c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R1980" s="238" t="s">
        <v>394</v>
      </c>
      <c r="AT1980" s="238" t="s">
        <v>311</v>
      </c>
      <c r="AU1980" s="238" t="s">
        <v>85</v>
      </c>
      <c r="AY1980" s="18" t="s">
        <v>192</v>
      </c>
      <c r="BE1980" s="239">
        <f>IF(N1980="základní",J1980,0)</f>
        <v>0</v>
      </c>
      <c r="BF1980" s="239">
        <f>IF(N1980="snížená",J1980,0)</f>
        <v>0</v>
      </c>
      <c r="BG1980" s="239">
        <f>IF(N1980="zákl. přenesená",J1980,0)</f>
        <v>0</v>
      </c>
      <c r="BH1980" s="239">
        <f>IF(N1980="sníž. přenesená",J1980,0)</f>
        <v>0</v>
      </c>
      <c r="BI1980" s="239">
        <f>IF(N1980="nulová",J1980,0)</f>
        <v>0</v>
      </c>
      <c r="BJ1980" s="18" t="s">
        <v>83</v>
      </c>
      <c r="BK1980" s="239">
        <f>ROUND(I1980*H1980,2)</f>
        <v>0</v>
      </c>
      <c r="BL1980" s="18" t="s">
        <v>297</v>
      </c>
      <c r="BM1980" s="238" t="s">
        <v>2240</v>
      </c>
    </row>
    <row r="1981" s="13" customFormat="1">
      <c r="A1981" s="13"/>
      <c r="B1981" s="240"/>
      <c r="C1981" s="241"/>
      <c r="D1981" s="242" t="s">
        <v>201</v>
      </c>
      <c r="E1981" s="243" t="s">
        <v>1</v>
      </c>
      <c r="F1981" s="244" t="s">
        <v>2241</v>
      </c>
      <c r="G1981" s="241"/>
      <c r="H1981" s="245">
        <v>14.611000000000001</v>
      </c>
      <c r="I1981" s="246"/>
      <c r="J1981" s="241"/>
      <c r="K1981" s="241"/>
      <c r="L1981" s="247"/>
      <c r="M1981" s="248"/>
      <c r="N1981" s="249"/>
      <c r="O1981" s="249"/>
      <c r="P1981" s="249"/>
      <c r="Q1981" s="249"/>
      <c r="R1981" s="249"/>
      <c r="S1981" s="249"/>
      <c r="T1981" s="250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1" t="s">
        <v>201</v>
      </c>
      <c r="AU1981" s="251" t="s">
        <v>85</v>
      </c>
      <c r="AV1981" s="13" t="s">
        <v>85</v>
      </c>
      <c r="AW1981" s="13" t="s">
        <v>32</v>
      </c>
      <c r="AX1981" s="13" t="s">
        <v>83</v>
      </c>
      <c r="AY1981" s="251" t="s">
        <v>192</v>
      </c>
    </row>
    <row r="1982" s="2" customFormat="1" ht="33" customHeight="1">
      <c r="A1982" s="39"/>
      <c r="B1982" s="40"/>
      <c r="C1982" s="227" t="s">
        <v>2242</v>
      </c>
      <c r="D1982" s="227" t="s">
        <v>194</v>
      </c>
      <c r="E1982" s="228" t="s">
        <v>2243</v>
      </c>
      <c r="F1982" s="229" t="s">
        <v>2244</v>
      </c>
      <c r="G1982" s="230" t="s">
        <v>197</v>
      </c>
      <c r="H1982" s="231">
        <v>80.790000000000006</v>
      </c>
      <c r="I1982" s="232"/>
      <c r="J1982" s="233">
        <f>ROUND(I1982*H1982,2)</f>
        <v>0</v>
      </c>
      <c r="K1982" s="229" t="s">
        <v>198</v>
      </c>
      <c r="L1982" s="45"/>
      <c r="M1982" s="234" t="s">
        <v>1</v>
      </c>
      <c r="N1982" s="235" t="s">
        <v>40</v>
      </c>
      <c r="O1982" s="92"/>
      <c r="P1982" s="236">
        <f>O1982*H1982</f>
        <v>0</v>
      </c>
      <c r="Q1982" s="236">
        <v>0.0060000000000000001</v>
      </c>
      <c r="R1982" s="236">
        <f>Q1982*H1982</f>
        <v>0.48474000000000006</v>
      </c>
      <c r="S1982" s="236">
        <v>0</v>
      </c>
      <c r="T1982" s="237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38" t="s">
        <v>297</v>
      </c>
      <c r="AT1982" s="238" t="s">
        <v>194</v>
      </c>
      <c r="AU1982" s="238" t="s">
        <v>85</v>
      </c>
      <c r="AY1982" s="18" t="s">
        <v>192</v>
      </c>
      <c r="BE1982" s="239">
        <f>IF(N1982="základní",J1982,0)</f>
        <v>0</v>
      </c>
      <c r="BF1982" s="239">
        <f>IF(N1982="snížená",J1982,0)</f>
        <v>0</v>
      </c>
      <c r="BG1982" s="239">
        <f>IF(N1982="zákl. přenesená",J1982,0)</f>
        <v>0</v>
      </c>
      <c r="BH1982" s="239">
        <f>IF(N1982="sníž. přenesená",J1982,0)</f>
        <v>0</v>
      </c>
      <c r="BI1982" s="239">
        <f>IF(N1982="nulová",J1982,0)</f>
        <v>0</v>
      </c>
      <c r="BJ1982" s="18" t="s">
        <v>83</v>
      </c>
      <c r="BK1982" s="239">
        <f>ROUND(I1982*H1982,2)</f>
        <v>0</v>
      </c>
      <c r="BL1982" s="18" t="s">
        <v>297</v>
      </c>
      <c r="BM1982" s="238" t="s">
        <v>2245</v>
      </c>
    </row>
    <row r="1983" s="16" customFormat="1">
      <c r="A1983" s="16"/>
      <c r="B1983" s="274"/>
      <c r="C1983" s="275"/>
      <c r="D1983" s="242" t="s">
        <v>201</v>
      </c>
      <c r="E1983" s="276" t="s">
        <v>1</v>
      </c>
      <c r="F1983" s="277" t="s">
        <v>2218</v>
      </c>
      <c r="G1983" s="275"/>
      <c r="H1983" s="276" t="s">
        <v>1</v>
      </c>
      <c r="I1983" s="278"/>
      <c r="J1983" s="275"/>
      <c r="K1983" s="275"/>
      <c r="L1983" s="279"/>
      <c r="M1983" s="280"/>
      <c r="N1983" s="281"/>
      <c r="O1983" s="281"/>
      <c r="P1983" s="281"/>
      <c r="Q1983" s="281"/>
      <c r="R1983" s="281"/>
      <c r="S1983" s="281"/>
      <c r="T1983" s="282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T1983" s="283" t="s">
        <v>201</v>
      </c>
      <c r="AU1983" s="283" t="s">
        <v>85</v>
      </c>
      <c r="AV1983" s="16" t="s">
        <v>83</v>
      </c>
      <c r="AW1983" s="16" t="s">
        <v>32</v>
      </c>
      <c r="AX1983" s="16" t="s">
        <v>75</v>
      </c>
      <c r="AY1983" s="283" t="s">
        <v>192</v>
      </c>
    </row>
    <row r="1984" s="13" customFormat="1">
      <c r="A1984" s="13"/>
      <c r="B1984" s="240"/>
      <c r="C1984" s="241"/>
      <c r="D1984" s="242" t="s">
        <v>201</v>
      </c>
      <c r="E1984" s="243" t="s">
        <v>1</v>
      </c>
      <c r="F1984" s="244" t="s">
        <v>1723</v>
      </c>
      <c r="G1984" s="241"/>
      <c r="H1984" s="245">
        <v>7.5</v>
      </c>
      <c r="I1984" s="246"/>
      <c r="J1984" s="241"/>
      <c r="K1984" s="241"/>
      <c r="L1984" s="247"/>
      <c r="M1984" s="248"/>
      <c r="N1984" s="249"/>
      <c r="O1984" s="249"/>
      <c r="P1984" s="249"/>
      <c r="Q1984" s="249"/>
      <c r="R1984" s="249"/>
      <c r="S1984" s="249"/>
      <c r="T1984" s="250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1" t="s">
        <v>201</v>
      </c>
      <c r="AU1984" s="251" t="s">
        <v>85</v>
      </c>
      <c r="AV1984" s="13" t="s">
        <v>85</v>
      </c>
      <c r="AW1984" s="13" t="s">
        <v>32</v>
      </c>
      <c r="AX1984" s="13" t="s">
        <v>75</v>
      </c>
      <c r="AY1984" s="251" t="s">
        <v>192</v>
      </c>
    </row>
    <row r="1985" s="13" customFormat="1">
      <c r="A1985" s="13"/>
      <c r="B1985" s="240"/>
      <c r="C1985" s="241"/>
      <c r="D1985" s="242" t="s">
        <v>201</v>
      </c>
      <c r="E1985" s="243" t="s">
        <v>1</v>
      </c>
      <c r="F1985" s="244" t="s">
        <v>1724</v>
      </c>
      <c r="G1985" s="241"/>
      <c r="H1985" s="245">
        <v>5.0999999999999996</v>
      </c>
      <c r="I1985" s="246"/>
      <c r="J1985" s="241"/>
      <c r="K1985" s="241"/>
      <c r="L1985" s="247"/>
      <c r="M1985" s="248"/>
      <c r="N1985" s="249"/>
      <c r="O1985" s="249"/>
      <c r="P1985" s="249"/>
      <c r="Q1985" s="249"/>
      <c r="R1985" s="249"/>
      <c r="S1985" s="249"/>
      <c r="T1985" s="250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1" t="s">
        <v>201</v>
      </c>
      <c r="AU1985" s="251" t="s">
        <v>85</v>
      </c>
      <c r="AV1985" s="13" t="s">
        <v>85</v>
      </c>
      <c r="AW1985" s="13" t="s">
        <v>32</v>
      </c>
      <c r="AX1985" s="13" t="s">
        <v>75</v>
      </c>
      <c r="AY1985" s="251" t="s">
        <v>192</v>
      </c>
    </row>
    <row r="1986" s="13" customFormat="1">
      <c r="A1986" s="13"/>
      <c r="B1986" s="240"/>
      <c r="C1986" s="241"/>
      <c r="D1986" s="242" t="s">
        <v>201</v>
      </c>
      <c r="E1986" s="243" t="s">
        <v>1</v>
      </c>
      <c r="F1986" s="244" t="s">
        <v>1725</v>
      </c>
      <c r="G1986" s="241"/>
      <c r="H1986" s="245">
        <v>3.8300000000000001</v>
      </c>
      <c r="I1986" s="246"/>
      <c r="J1986" s="241"/>
      <c r="K1986" s="241"/>
      <c r="L1986" s="247"/>
      <c r="M1986" s="248"/>
      <c r="N1986" s="249"/>
      <c r="O1986" s="249"/>
      <c r="P1986" s="249"/>
      <c r="Q1986" s="249"/>
      <c r="R1986" s="249"/>
      <c r="S1986" s="249"/>
      <c r="T1986" s="250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1" t="s">
        <v>201</v>
      </c>
      <c r="AU1986" s="251" t="s">
        <v>85</v>
      </c>
      <c r="AV1986" s="13" t="s">
        <v>85</v>
      </c>
      <c r="AW1986" s="13" t="s">
        <v>32</v>
      </c>
      <c r="AX1986" s="13" t="s">
        <v>75</v>
      </c>
      <c r="AY1986" s="251" t="s">
        <v>192</v>
      </c>
    </row>
    <row r="1987" s="13" customFormat="1">
      <c r="A1987" s="13"/>
      <c r="B1987" s="240"/>
      <c r="C1987" s="241"/>
      <c r="D1987" s="242" t="s">
        <v>201</v>
      </c>
      <c r="E1987" s="243" t="s">
        <v>1</v>
      </c>
      <c r="F1987" s="244" t="s">
        <v>1726</v>
      </c>
      <c r="G1987" s="241"/>
      <c r="H1987" s="245">
        <v>3.7799999999999998</v>
      </c>
      <c r="I1987" s="246"/>
      <c r="J1987" s="241"/>
      <c r="K1987" s="241"/>
      <c r="L1987" s="247"/>
      <c r="M1987" s="248"/>
      <c r="N1987" s="249"/>
      <c r="O1987" s="249"/>
      <c r="P1987" s="249"/>
      <c r="Q1987" s="249"/>
      <c r="R1987" s="249"/>
      <c r="S1987" s="249"/>
      <c r="T1987" s="250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51" t="s">
        <v>201</v>
      </c>
      <c r="AU1987" s="251" t="s">
        <v>85</v>
      </c>
      <c r="AV1987" s="13" t="s">
        <v>85</v>
      </c>
      <c r="AW1987" s="13" t="s">
        <v>32</v>
      </c>
      <c r="AX1987" s="13" t="s">
        <v>75</v>
      </c>
      <c r="AY1987" s="251" t="s">
        <v>192</v>
      </c>
    </row>
    <row r="1988" s="13" customFormat="1">
      <c r="A1988" s="13"/>
      <c r="B1988" s="240"/>
      <c r="C1988" s="241"/>
      <c r="D1988" s="242" t="s">
        <v>201</v>
      </c>
      <c r="E1988" s="243" t="s">
        <v>1</v>
      </c>
      <c r="F1988" s="244" t="s">
        <v>1727</v>
      </c>
      <c r="G1988" s="241"/>
      <c r="H1988" s="245">
        <v>15.84</v>
      </c>
      <c r="I1988" s="246"/>
      <c r="J1988" s="241"/>
      <c r="K1988" s="241"/>
      <c r="L1988" s="247"/>
      <c r="M1988" s="248"/>
      <c r="N1988" s="249"/>
      <c r="O1988" s="249"/>
      <c r="P1988" s="249"/>
      <c r="Q1988" s="249"/>
      <c r="R1988" s="249"/>
      <c r="S1988" s="249"/>
      <c r="T1988" s="250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1" t="s">
        <v>201</v>
      </c>
      <c r="AU1988" s="251" t="s">
        <v>85</v>
      </c>
      <c r="AV1988" s="13" t="s">
        <v>85</v>
      </c>
      <c r="AW1988" s="13" t="s">
        <v>32</v>
      </c>
      <c r="AX1988" s="13" t="s">
        <v>75</v>
      </c>
      <c r="AY1988" s="251" t="s">
        <v>192</v>
      </c>
    </row>
    <row r="1989" s="13" customFormat="1">
      <c r="A1989" s="13"/>
      <c r="B1989" s="240"/>
      <c r="C1989" s="241"/>
      <c r="D1989" s="242" t="s">
        <v>201</v>
      </c>
      <c r="E1989" s="243" t="s">
        <v>1</v>
      </c>
      <c r="F1989" s="244" t="s">
        <v>1729</v>
      </c>
      <c r="G1989" s="241"/>
      <c r="H1989" s="245">
        <v>4.8300000000000001</v>
      </c>
      <c r="I1989" s="246"/>
      <c r="J1989" s="241"/>
      <c r="K1989" s="241"/>
      <c r="L1989" s="247"/>
      <c r="M1989" s="248"/>
      <c r="N1989" s="249"/>
      <c r="O1989" s="249"/>
      <c r="P1989" s="249"/>
      <c r="Q1989" s="249"/>
      <c r="R1989" s="249"/>
      <c r="S1989" s="249"/>
      <c r="T1989" s="250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1" t="s">
        <v>201</v>
      </c>
      <c r="AU1989" s="251" t="s">
        <v>85</v>
      </c>
      <c r="AV1989" s="13" t="s">
        <v>85</v>
      </c>
      <c r="AW1989" s="13" t="s">
        <v>32</v>
      </c>
      <c r="AX1989" s="13" t="s">
        <v>75</v>
      </c>
      <c r="AY1989" s="251" t="s">
        <v>192</v>
      </c>
    </row>
    <row r="1990" s="13" customFormat="1">
      <c r="A1990" s="13"/>
      <c r="B1990" s="240"/>
      <c r="C1990" s="241"/>
      <c r="D1990" s="242" t="s">
        <v>201</v>
      </c>
      <c r="E1990" s="243" t="s">
        <v>1</v>
      </c>
      <c r="F1990" s="244" t="s">
        <v>1730</v>
      </c>
      <c r="G1990" s="241"/>
      <c r="H1990" s="245">
        <v>12.140000000000001</v>
      </c>
      <c r="I1990" s="246"/>
      <c r="J1990" s="241"/>
      <c r="K1990" s="241"/>
      <c r="L1990" s="247"/>
      <c r="M1990" s="248"/>
      <c r="N1990" s="249"/>
      <c r="O1990" s="249"/>
      <c r="P1990" s="249"/>
      <c r="Q1990" s="249"/>
      <c r="R1990" s="249"/>
      <c r="S1990" s="249"/>
      <c r="T1990" s="250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1" t="s">
        <v>201</v>
      </c>
      <c r="AU1990" s="251" t="s">
        <v>85</v>
      </c>
      <c r="AV1990" s="13" t="s">
        <v>85</v>
      </c>
      <c r="AW1990" s="13" t="s">
        <v>32</v>
      </c>
      <c r="AX1990" s="13" t="s">
        <v>75</v>
      </c>
      <c r="AY1990" s="251" t="s">
        <v>192</v>
      </c>
    </row>
    <row r="1991" s="13" customFormat="1">
      <c r="A1991" s="13"/>
      <c r="B1991" s="240"/>
      <c r="C1991" s="241"/>
      <c r="D1991" s="242" t="s">
        <v>201</v>
      </c>
      <c r="E1991" s="243" t="s">
        <v>1</v>
      </c>
      <c r="F1991" s="244" t="s">
        <v>1731</v>
      </c>
      <c r="G1991" s="241"/>
      <c r="H1991" s="245">
        <v>7.1699999999999999</v>
      </c>
      <c r="I1991" s="246"/>
      <c r="J1991" s="241"/>
      <c r="K1991" s="241"/>
      <c r="L1991" s="247"/>
      <c r="M1991" s="248"/>
      <c r="N1991" s="249"/>
      <c r="O1991" s="249"/>
      <c r="P1991" s="249"/>
      <c r="Q1991" s="249"/>
      <c r="R1991" s="249"/>
      <c r="S1991" s="249"/>
      <c r="T1991" s="250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1" t="s">
        <v>201</v>
      </c>
      <c r="AU1991" s="251" t="s">
        <v>85</v>
      </c>
      <c r="AV1991" s="13" t="s">
        <v>85</v>
      </c>
      <c r="AW1991" s="13" t="s">
        <v>32</v>
      </c>
      <c r="AX1991" s="13" t="s">
        <v>75</v>
      </c>
      <c r="AY1991" s="251" t="s">
        <v>192</v>
      </c>
    </row>
    <row r="1992" s="13" customFormat="1">
      <c r="A1992" s="13"/>
      <c r="B1992" s="240"/>
      <c r="C1992" s="241"/>
      <c r="D1992" s="242" t="s">
        <v>201</v>
      </c>
      <c r="E1992" s="243" t="s">
        <v>1</v>
      </c>
      <c r="F1992" s="244" t="s">
        <v>1732</v>
      </c>
      <c r="G1992" s="241"/>
      <c r="H1992" s="245">
        <v>5.8300000000000001</v>
      </c>
      <c r="I1992" s="246"/>
      <c r="J1992" s="241"/>
      <c r="K1992" s="241"/>
      <c r="L1992" s="247"/>
      <c r="M1992" s="248"/>
      <c r="N1992" s="249"/>
      <c r="O1992" s="249"/>
      <c r="P1992" s="249"/>
      <c r="Q1992" s="249"/>
      <c r="R1992" s="249"/>
      <c r="S1992" s="249"/>
      <c r="T1992" s="250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1" t="s">
        <v>201</v>
      </c>
      <c r="AU1992" s="251" t="s">
        <v>85</v>
      </c>
      <c r="AV1992" s="13" t="s">
        <v>85</v>
      </c>
      <c r="AW1992" s="13" t="s">
        <v>32</v>
      </c>
      <c r="AX1992" s="13" t="s">
        <v>75</v>
      </c>
      <c r="AY1992" s="251" t="s">
        <v>192</v>
      </c>
    </row>
    <row r="1993" s="13" customFormat="1">
      <c r="A1993" s="13"/>
      <c r="B1993" s="240"/>
      <c r="C1993" s="241"/>
      <c r="D1993" s="242" t="s">
        <v>201</v>
      </c>
      <c r="E1993" s="243" t="s">
        <v>1</v>
      </c>
      <c r="F1993" s="244" t="s">
        <v>2219</v>
      </c>
      <c r="G1993" s="241"/>
      <c r="H1993" s="245">
        <v>8.25</v>
      </c>
      <c r="I1993" s="246"/>
      <c r="J1993" s="241"/>
      <c r="K1993" s="241"/>
      <c r="L1993" s="247"/>
      <c r="M1993" s="248"/>
      <c r="N1993" s="249"/>
      <c r="O1993" s="249"/>
      <c r="P1993" s="249"/>
      <c r="Q1993" s="249"/>
      <c r="R1993" s="249"/>
      <c r="S1993" s="249"/>
      <c r="T1993" s="250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1" t="s">
        <v>201</v>
      </c>
      <c r="AU1993" s="251" t="s">
        <v>85</v>
      </c>
      <c r="AV1993" s="13" t="s">
        <v>85</v>
      </c>
      <c r="AW1993" s="13" t="s">
        <v>32</v>
      </c>
      <c r="AX1993" s="13" t="s">
        <v>75</v>
      </c>
      <c r="AY1993" s="251" t="s">
        <v>192</v>
      </c>
    </row>
    <row r="1994" s="13" customFormat="1">
      <c r="A1994" s="13"/>
      <c r="B1994" s="240"/>
      <c r="C1994" s="241"/>
      <c r="D1994" s="242" t="s">
        <v>201</v>
      </c>
      <c r="E1994" s="243" t="s">
        <v>1</v>
      </c>
      <c r="F1994" s="244" t="s">
        <v>2220</v>
      </c>
      <c r="G1994" s="241"/>
      <c r="H1994" s="245">
        <v>6.5199999999999996</v>
      </c>
      <c r="I1994" s="246"/>
      <c r="J1994" s="241"/>
      <c r="K1994" s="241"/>
      <c r="L1994" s="247"/>
      <c r="M1994" s="248"/>
      <c r="N1994" s="249"/>
      <c r="O1994" s="249"/>
      <c r="P1994" s="249"/>
      <c r="Q1994" s="249"/>
      <c r="R1994" s="249"/>
      <c r="S1994" s="249"/>
      <c r="T1994" s="250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1" t="s">
        <v>201</v>
      </c>
      <c r="AU1994" s="251" t="s">
        <v>85</v>
      </c>
      <c r="AV1994" s="13" t="s">
        <v>85</v>
      </c>
      <c r="AW1994" s="13" t="s">
        <v>32</v>
      </c>
      <c r="AX1994" s="13" t="s">
        <v>75</v>
      </c>
      <c r="AY1994" s="251" t="s">
        <v>192</v>
      </c>
    </row>
    <row r="1995" s="14" customFormat="1">
      <c r="A1995" s="14"/>
      <c r="B1995" s="252"/>
      <c r="C1995" s="253"/>
      <c r="D1995" s="242" t="s">
        <v>201</v>
      </c>
      <c r="E1995" s="254" t="s">
        <v>1</v>
      </c>
      <c r="F1995" s="255" t="s">
        <v>204</v>
      </c>
      <c r="G1995" s="253"/>
      <c r="H1995" s="256">
        <v>80.790000000000006</v>
      </c>
      <c r="I1995" s="257"/>
      <c r="J1995" s="253"/>
      <c r="K1995" s="253"/>
      <c r="L1995" s="258"/>
      <c r="M1995" s="259"/>
      <c r="N1995" s="260"/>
      <c r="O1995" s="260"/>
      <c r="P1995" s="260"/>
      <c r="Q1995" s="260"/>
      <c r="R1995" s="260"/>
      <c r="S1995" s="260"/>
      <c r="T1995" s="261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2" t="s">
        <v>201</v>
      </c>
      <c r="AU1995" s="262" t="s">
        <v>85</v>
      </c>
      <c r="AV1995" s="14" t="s">
        <v>199</v>
      </c>
      <c r="AW1995" s="14" t="s">
        <v>32</v>
      </c>
      <c r="AX1995" s="14" t="s">
        <v>83</v>
      </c>
      <c r="AY1995" s="262" t="s">
        <v>192</v>
      </c>
    </row>
    <row r="1996" s="2" customFormat="1" ht="33" customHeight="1">
      <c r="A1996" s="39"/>
      <c r="B1996" s="40"/>
      <c r="C1996" s="284" t="s">
        <v>2246</v>
      </c>
      <c r="D1996" s="284" t="s">
        <v>311</v>
      </c>
      <c r="E1996" s="285" t="s">
        <v>2238</v>
      </c>
      <c r="F1996" s="286" t="s">
        <v>2239</v>
      </c>
      <c r="G1996" s="287" t="s">
        <v>197</v>
      </c>
      <c r="H1996" s="288">
        <v>105.027</v>
      </c>
      <c r="I1996" s="289"/>
      <c r="J1996" s="290">
        <f>ROUND(I1996*H1996,2)</f>
        <v>0</v>
      </c>
      <c r="K1996" s="286" t="s">
        <v>198</v>
      </c>
      <c r="L1996" s="291"/>
      <c r="M1996" s="292" t="s">
        <v>1</v>
      </c>
      <c r="N1996" s="293" t="s">
        <v>40</v>
      </c>
      <c r="O1996" s="92"/>
      <c r="P1996" s="236">
        <f>O1996*H1996</f>
        <v>0</v>
      </c>
      <c r="Q1996" s="236">
        <v>0.021999999999999999</v>
      </c>
      <c r="R1996" s="236">
        <f>Q1996*H1996</f>
        <v>2.310594</v>
      </c>
      <c r="S1996" s="236">
        <v>0</v>
      </c>
      <c r="T1996" s="237">
        <f>S1996*H1996</f>
        <v>0</v>
      </c>
      <c r="U1996" s="39"/>
      <c r="V1996" s="39"/>
      <c r="W1996" s="39"/>
      <c r="X1996" s="39"/>
      <c r="Y1996" s="39"/>
      <c r="Z1996" s="39"/>
      <c r="AA1996" s="39"/>
      <c r="AB1996" s="39"/>
      <c r="AC1996" s="39"/>
      <c r="AD1996" s="39"/>
      <c r="AE1996" s="39"/>
      <c r="AR1996" s="238" t="s">
        <v>394</v>
      </c>
      <c r="AT1996" s="238" t="s">
        <v>311</v>
      </c>
      <c r="AU1996" s="238" t="s">
        <v>85</v>
      </c>
      <c r="AY1996" s="18" t="s">
        <v>192</v>
      </c>
      <c r="BE1996" s="239">
        <f>IF(N1996="základní",J1996,0)</f>
        <v>0</v>
      </c>
      <c r="BF1996" s="239">
        <f>IF(N1996="snížená",J1996,0)</f>
        <v>0</v>
      </c>
      <c r="BG1996" s="239">
        <f>IF(N1996="zákl. přenesená",J1996,0)</f>
        <v>0</v>
      </c>
      <c r="BH1996" s="239">
        <f>IF(N1996="sníž. přenesená",J1996,0)</f>
        <v>0</v>
      </c>
      <c r="BI1996" s="239">
        <f>IF(N1996="nulová",J1996,0)</f>
        <v>0</v>
      </c>
      <c r="BJ1996" s="18" t="s">
        <v>83</v>
      </c>
      <c r="BK1996" s="239">
        <f>ROUND(I1996*H1996,2)</f>
        <v>0</v>
      </c>
      <c r="BL1996" s="18" t="s">
        <v>297</v>
      </c>
      <c r="BM1996" s="238" t="s">
        <v>2247</v>
      </c>
    </row>
    <row r="1997" s="13" customFormat="1">
      <c r="A1997" s="13"/>
      <c r="B1997" s="240"/>
      <c r="C1997" s="241"/>
      <c r="D1997" s="242" t="s">
        <v>201</v>
      </c>
      <c r="E1997" s="243" t="s">
        <v>1</v>
      </c>
      <c r="F1997" s="244" t="s">
        <v>2248</v>
      </c>
      <c r="G1997" s="241"/>
      <c r="H1997" s="245">
        <v>105.027</v>
      </c>
      <c r="I1997" s="246"/>
      <c r="J1997" s="241"/>
      <c r="K1997" s="241"/>
      <c r="L1997" s="247"/>
      <c r="M1997" s="248"/>
      <c r="N1997" s="249"/>
      <c r="O1997" s="249"/>
      <c r="P1997" s="249"/>
      <c r="Q1997" s="249"/>
      <c r="R1997" s="249"/>
      <c r="S1997" s="249"/>
      <c r="T1997" s="250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1" t="s">
        <v>201</v>
      </c>
      <c r="AU1997" s="251" t="s">
        <v>85</v>
      </c>
      <c r="AV1997" s="13" t="s">
        <v>85</v>
      </c>
      <c r="AW1997" s="13" t="s">
        <v>32</v>
      </c>
      <c r="AX1997" s="13" t="s">
        <v>83</v>
      </c>
      <c r="AY1997" s="251" t="s">
        <v>192</v>
      </c>
    </row>
    <row r="1998" s="2" customFormat="1" ht="24.15" customHeight="1">
      <c r="A1998" s="39"/>
      <c r="B1998" s="40"/>
      <c r="C1998" s="227" t="s">
        <v>2249</v>
      </c>
      <c r="D1998" s="227" t="s">
        <v>194</v>
      </c>
      <c r="E1998" s="228" t="s">
        <v>2250</v>
      </c>
      <c r="F1998" s="229" t="s">
        <v>2251</v>
      </c>
      <c r="G1998" s="230" t="s">
        <v>197</v>
      </c>
      <c r="H1998" s="231">
        <v>44.409999999999997</v>
      </c>
      <c r="I1998" s="232"/>
      <c r="J1998" s="233">
        <f>ROUND(I1998*H1998,2)</f>
        <v>0</v>
      </c>
      <c r="K1998" s="229" t="s">
        <v>198</v>
      </c>
      <c r="L1998" s="45"/>
      <c r="M1998" s="234" t="s">
        <v>1</v>
      </c>
      <c r="N1998" s="235" t="s">
        <v>40</v>
      </c>
      <c r="O1998" s="92"/>
      <c r="P1998" s="236">
        <f>O1998*H1998</f>
        <v>0</v>
      </c>
      <c r="Q1998" s="236">
        <v>0.0015</v>
      </c>
      <c r="R1998" s="236">
        <f>Q1998*H1998</f>
        <v>0.066614999999999994</v>
      </c>
      <c r="S1998" s="236">
        <v>0</v>
      </c>
      <c r="T1998" s="237">
        <f>S1998*H1998</f>
        <v>0</v>
      </c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R1998" s="238" t="s">
        <v>297</v>
      </c>
      <c r="AT1998" s="238" t="s">
        <v>194</v>
      </c>
      <c r="AU1998" s="238" t="s">
        <v>85</v>
      </c>
      <c r="AY1998" s="18" t="s">
        <v>192</v>
      </c>
      <c r="BE1998" s="239">
        <f>IF(N1998="základní",J1998,0)</f>
        <v>0</v>
      </c>
      <c r="BF1998" s="239">
        <f>IF(N1998="snížená",J1998,0)</f>
        <v>0</v>
      </c>
      <c r="BG1998" s="239">
        <f>IF(N1998="zákl. přenesená",J1998,0)</f>
        <v>0</v>
      </c>
      <c r="BH1998" s="239">
        <f>IF(N1998="sníž. přenesená",J1998,0)</f>
        <v>0</v>
      </c>
      <c r="BI1998" s="239">
        <f>IF(N1998="nulová",J1998,0)</f>
        <v>0</v>
      </c>
      <c r="BJ1998" s="18" t="s">
        <v>83</v>
      </c>
      <c r="BK1998" s="239">
        <f>ROUND(I1998*H1998,2)</f>
        <v>0</v>
      </c>
      <c r="BL1998" s="18" t="s">
        <v>297</v>
      </c>
      <c r="BM1998" s="238" t="s">
        <v>2252</v>
      </c>
    </row>
    <row r="1999" s="16" customFormat="1">
      <c r="A1999" s="16"/>
      <c r="B1999" s="274"/>
      <c r="C1999" s="275"/>
      <c r="D1999" s="242" t="s">
        <v>201</v>
      </c>
      <c r="E1999" s="276" t="s">
        <v>1</v>
      </c>
      <c r="F1999" s="277" t="s">
        <v>2218</v>
      </c>
      <c r="G1999" s="275"/>
      <c r="H1999" s="276" t="s">
        <v>1</v>
      </c>
      <c r="I1999" s="278"/>
      <c r="J1999" s="275"/>
      <c r="K1999" s="275"/>
      <c r="L1999" s="279"/>
      <c r="M1999" s="280"/>
      <c r="N1999" s="281"/>
      <c r="O1999" s="281"/>
      <c r="P1999" s="281"/>
      <c r="Q1999" s="281"/>
      <c r="R1999" s="281"/>
      <c r="S1999" s="281"/>
      <c r="T1999" s="282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T1999" s="283" t="s">
        <v>201</v>
      </c>
      <c r="AU1999" s="283" t="s">
        <v>85</v>
      </c>
      <c r="AV1999" s="16" t="s">
        <v>83</v>
      </c>
      <c r="AW1999" s="16" t="s">
        <v>32</v>
      </c>
      <c r="AX1999" s="16" t="s">
        <v>75</v>
      </c>
      <c r="AY1999" s="283" t="s">
        <v>192</v>
      </c>
    </row>
    <row r="2000" s="13" customFormat="1">
      <c r="A2000" s="13"/>
      <c r="B2000" s="240"/>
      <c r="C2000" s="241"/>
      <c r="D2000" s="242" t="s">
        <v>201</v>
      </c>
      <c r="E2000" s="243" t="s">
        <v>1</v>
      </c>
      <c r="F2000" s="244" t="s">
        <v>1723</v>
      </c>
      <c r="G2000" s="241"/>
      <c r="H2000" s="245">
        <v>7.5</v>
      </c>
      <c r="I2000" s="246"/>
      <c r="J2000" s="241"/>
      <c r="K2000" s="241"/>
      <c r="L2000" s="247"/>
      <c r="M2000" s="248"/>
      <c r="N2000" s="249"/>
      <c r="O2000" s="249"/>
      <c r="P2000" s="249"/>
      <c r="Q2000" s="249"/>
      <c r="R2000" s="249"/>
      <c r="S2000" s="249"/>
      <c r="T2000" s="250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1" t="s">
        <v>201</v>
      </c>
      <c r="AU2000" s="251" t="s">
        <v>85</v>
      </c>
      <c r="AV2000" s="13" t="s">
        <v>85</v>
      </c>
      <c r="AW2000" s="13" t="s">
        <v>32</v>
      </c>
      <c r="AX2000" s="13" t="s">
        <v>75</v>
      </c>
      <c r="AY2000" s="251" t="s">
        <v>192</v>
      </c>
    </row>
    <row r="2001" s="13" customFormat="1">
      <c r="A2001" s="13"/>
      <c r="B2001" s="240"/>
      <c r="C2001" s="241"/>
      <c r="D2001" s="242" t="s">
        <v>201</v>
      </c>
      <c r="E2001" s="243" t="s">
        <v>1</v>
      </c>
      <c r="F2001" s="244" t="s">
        <v>1724</v>
      </c>
      <c r="G2001" s="241"/>
      <c r="H2001" s="245">
        <v>5.0999999999999996</v>
      </c>
      <c r="I2001" s="246"/>
      <c r="J2001" s="241"/>
      <c r="K2001" s="241"/>
      <c r="L2001" s="247"/>
      <c r="M2001" s="248"/>
      <c r="N2001" s="249"/>
      <c r="O2001" s="249"/>
      <c r="P2001" s="249"/>
      <c r="Q2001" s="249"/>
      <c r="R2001" s="249"/>
      <c r="S2001" s="249"/>
      <c r="T2001" s="250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1" t="s">
        <v>201</v>
      </c>
      <c r="AU2001" s="251" t="s">
        <v>85</v>
      </c>
      <c r="AV2001" s="13" t="s">
        <v>85</v>
      </c>
      <c r="AW2001" s="13" t="s">
        <v>32</v>
      </c>
      <c r="AX2001" s="13" t="s">
        <v>75</v>
      </c>
      <c r="AY2001" s="251" t="s">
        <v>192</v>
      </c>
    </row>
    <row r="2002" s="13" customFormat="1">
      <c r="A2002" s="13"/>
      <c r="B2002" s="240"/>
      <c r="C2002" s="241"/>
      <c r="D2002" s="242" t="s">
        <v>201</v>
      </c>
      <c r="E2002" s="243" t="s">
        <v>1</v>
      </c>
      <c r="F2002" s="244" t="s">
        <v>1725</v>
      </c>
      <c r="G2002" s="241"/>
      <c r="H2002" s="245">
        <v>3.8300000000000001</v>
      </c>
      <c r="I2002" s="246"/>
      <c r="J2002" s="241"/>
      <c r="K2002" s="241"/>
      <c r="L2002" s="247"/>
      <c r="M2002" s="248"/>
      <c r="N2002" s="249"/>
      <c r="O2002" s="249"/>
      <c r="P2002" s="249"/>
      <c r="Q2002" s="249"/>
      <c r="R2002" s="249"/>
      <c r="S2002" s="249"/>
      <c r="T2002" s="250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1" t="s">
        <v>201</v>
      </c>
      <c r="AU2002" s="251" t="s">
        <v>85</v>
      </c>
      <c r="AV2002" s="13" t="s">
        <v>85</v>
      </c>
      <c r="AW2002" s="13" t="s">
        <v>32</v>
      </c>
      <c r="AX2002" s="13" t="s">
        <v>75</v>
      </c>
      <c r="AY2002" s="251" t="s">
        <v>192</v>
      </c>
    </row>
    <row r="2003" s="13" customFormat="1">
      <c r="A2003" s="13"/>
      <c r="B2003" s="240"/>
      <c r="C2003" s="241"/>
      <c r="D2003" s="242" t="s">
        <v>201</v>
      </c>
      <c r="E2003" s="243" t="s">
        <v>1</v>
      </c>
      <c r="F2003" s="244" t="s">
        <v>1727</v>
      </c>
      <c r="G2003" s="241"/>
      <c r="H2003" s="245">
        <v>15.84</v>
      </c>
      <c r="I2003" s="246"/>
      <c r="J2003" s="241"/>
      <c r="K2003" s="241"/>
      <c r="L2003" s="247"/>
      <c r="M2003" s="248"/>
      <c r="N2003" s="249"/>
      <c r="O2003" s="249"/>
      <c r="P2003" s="249"/>
      <c r="Q2003" s="249"/>
      <c r="R2003" s="249"/>
      <c r="S2003" s="249"/>
      <c r="T2003" s="250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1" t="s">
        <v>201</v>
      </c>
      <c r="AU2003" s="251" t="s">
        <v>85</v>
      </c>
      <c r="AV2003" s="13" t="s">
        <v>85</v>
      </c>
      <c r="AW2003" s="13" t="s">
        <v>32</v>
      </c>
      <c r="AX2003" s="13" t="s">
        <v>75</v>
      </c>
      <c r="AY2003" s="251" t="s">
        <v>192</v>
      </c>
    </row>
    <row r="2004" s="13" customFormat="1">
      <c r="A2004" s="13"/>
      <c r="B2004" s="240"/>
      <c r="C2004" s="241"/>
      <c r="D2004" s="242" t="s">
        <v>201</v>
      </c>
      <c r="E2004" s="243" t="s">
        <v>1</v>
      </c>
      <c r="F2004" s="244" t="s">
        <v>1730</v>
      </c>
      <c r="G2004" s="241"/>
      <c r="H2004" s="245">
        <v>12.140000000000001</v>
      </c>
      <c r="I2004" s="246"/>
      <c r="J2004" s="241"/>
      <c r="K2004" s="241"/>
      <c r="L2004" s="247"/>
      <c r="M2004" s="248"/>
      <c r="N2004" s="249"/>
      <c r="O2004" s="249"/>
      <c r="P2004" s="249"/>
      <c r="Q2004" s="249"/>
      <c r="R2004" s="249"/>
      <c r="S2004" s="249"/>
      <c r="T2004" s="250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1" t="s">
        <v>201</v>
      </c>
      <c r="AU2004" s="251" t="s">
        <v>85</v>
      </c>
      <c r="AV2004" s="13" t="s">
        <v>85</v>
      </c>
      <c r="AW2004" s="13" t="s">
        <v>32</v>
      </c>
      <c r="AX2004" s="13" t="s">
        <v>75</v>
      </c>
      <c r="AY2004" s="251" t="s">
        <v>192</v>
      </c>
    </row>
    <row r="2005" s="14" customFormat="1">
      <c r="A2005" s="14"/>
      <c r="B2005" s="252"/>
      <c r="C2005" s="253"/>
      <c r="D2005" s="242" t="s">
        <v>201</v>
      </c>
      <c r="E2005" s="254" t="s">
        <v>1</v>
      </c>
      <c r="F2005" s="255" t="s">
        <v>204</v>
      </c>
      <c r="G2005" s="253"/>
      <c r="H2005" s="256">
        <v>44.409999999999997</v>
      </c>
      <c r="I2005" s="257"/>
      <c r="J2005" s="253"/>
      <c r="K2005" s="253"/>
      <c r="L2005" s="258"/>
      <c r="M2005" s="259"/>
      <c r="N2005" s="260"/>
      <c r="O2005" s="260"/>
      <c r="P2005" s="260"/>
      <c r="Q2005" s="260"/>
      <c r="R2005" s="260"/>
      <c r="S2005" s="260"/>
      <c r="T2005" s="261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2" t="s">
        <v>201</v>
      </c>
      <c r="AU2005" s="262" t="s">
        <v>85</v>
      </c>
      <c r="AV2005" s="14" t="s">
        <v>199</v>
      </c>
      <c r="AW2005" s="14" t="s">
        <v>32</v>
      </c>
      <c r="AX2005" s="14" t="s">
        <v>83</v>
      </c>
      <c r="AY2005" s="262" t="s">
        <v>192</v>
      </c>
    </row>
    <row r="2006" s="2" customFormat="1" ht="16.5" customHeight="1">
      <c r="A2006" s="39"/>
      <c r="B2006" s="40"/>
      <c r="C2006" s="227" t="s">
        <v>2253</v>
      </c>
      <c r="D2006" s="227" t="s">
        <v>194</v>
      </c>
      <c r="E2006" s="228" t="s">
        <v>2254</v>
      </c>
      <c r="F2006" s="229" t="s">
        <v>2255</v>
      </c>
      <c r="G2006" s="230" t="s">
        <v>282</v>
      </c>
      <c r="H2006" s="231">
        <v>99.563999999999993</v>
      </c>
      <c r="I2006" s="232"/>
      <c r="J2006" s="233">
        <f>ROUND(I2006*H2006,2)</f>
        <v>0</v>
      </c>
      <c r="K2006" s="229" t="s">
        <v>198</v>
      </c>
      <c r="L2006" s="45"/>
      <c r="M2006" s="234" t="s">
        <v>1</v>
      </c>
      <c r="N2006" s="235" t="s">
        <v>40</v>
      </c>
      <c r="O2006" s="92"/>
      <c r="P2006" s="236">
        <f>O2006*H2006</f>
        <v>0</v>
      </c>
      <c r="Q2006" s="236">
        <v>9.0000000000000006E-05</v>
      </c>
      <c r="R2006" s="236">
        <f>Q2006*H2006</f>
        <v>0.0089607599999999999</v>
      </c>
      <c r="S2006" s="236">
        <v>0</v>
      </c>
      <c r="T2006" s="237">
        <f>S2006*H2006</f>
        <v>0</v>
      </c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R2006" s="238" t="s">
        <v>297</v>
      </c>
      <c r="AT2006" s="238" t="s">
        <v>194</v>
      </c>
      <c r="AU2006" s="238" t="s">
        <v>85</v>
      </c>
      <c r="AY2006" s="18" t="s">
        <v>192</v>
      </c>
      <c r="BE2006" s="239">
        <f>IF(N2006="základní",J2006,0)</f>
        <v>0</v>
      </c>
      <c r="BF2006" s="239">
        <f>IF(N2006="snížená",J2006,0)</f>
        <v>0</v>
      </c>
      <c r="BG2006" s="239">
        <f>IF(N2006="zákl. přenesená",J2006,0)</f>
        <v>0</v>
      </c>
      <c r="BH2006" s="239">
        <f>IF(N2006="sníž. přenesená",J2006,0)</f>
        <v>0</v>
      </c>
      <c r="BI2006" s="239">
        <f>IF(N2006="nulová",J2006,0)</f>
        <v>0</v>
      </c>
      <c r="BJ2006" s="18" t="s">
        <v>83</v>
      </c>
      <c r="BK2006" s="239">
        <f>ROUND(I2006*H2006,2)</f>
        <v>0</v>
      </c>
      <c r="BL2006" s="18" t="s">
        <v>297</v>
      </c>
      <c r="BM2006" s="238" t="s">
        <v>2256</v>
      </c>
    </row>
    <row r="2007" s="16" customFormat="1">
      <c r="A2007" s="16"/>
      <c r="B2007" s="274"/>
      <c r="C2007" s="275"/>
      <c r="D2007" s="242" t="s">
        <v>201</v>
      </c>
      <c r="E2007" s="276" t="s">
        <v>1</v>
      </c>
      <c r="F2007" s="277" t="s">
        <v>2257</v>
      </c>
      <c r="G2007" s="275"/>
      <c r="H2007" s="276" t="s">
        <v>1</v>
      </c>
      <c r="I2007" s="278"/>
      <c r="J2007" s="275"/>
      <c r="K2007" s="275"/>
      <c r="L2007" s="279"/>
      <c r="M2007" s="280"/>
      <c r="N2007" s="281"/>
      <c r="O2007" s="281"/>
      <c r="P2007" s="281"/>
      <c r="Q2007" s="281"/>
      <c r="R2007" s="281"/>
      <c r="S2007" s="281"/>
      <c r="T2007" s="282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T2007" s="283" t="s">
        <v>201</v>
      </c>
      <c r="AU2007" s="283" t="s">
        <v>85</v>
      </c>
      <c r="AV2007" s="16" t="s">
        <v>83</v>
      </c>
      <c r="AW2007" s="16" t="s">
        <v>32</v>
      </c>
      <c r="AX2007" s="16" t="s">
        <v>75</v>
      </c>
      <c r="AY2007" s="283" t="s">
        <v>192</v>
      </c>
    </row>
    <row r="2008" s="13" customFormat="1">
      <c r="A2008" s="13"/>
      <c r="B2008" s="240"/>
      <c r="C2008" s="241"/>
      <c r="D2008" s="242" t="s">
        <v>201</v>
      </c>
      <c r="E2008" s="243" t="s">
        <v>1</v>
      </c>
      <c r="F2008" s="244" t="s">
        <v>2230</v>
      </c>
      <c r="G2008" s="241"/>
      <c r="H2008" s="245">
        <v>7.5899999999999999</v>
      </c>
      <c r="I2008" s="246"/>
      <c r="J2008" s="241"/>
      <c r="K2008" s="241"/>
      <c r="L2008" s="247"/>
      <c r="M2008" s="248"/>
      <c r="N2008" s="249"/>
      <c r="O2008" s="249"/>
      <c r="P2008" s="249"/>
      <c r="Q2008" s="249"/>
      <c r="R2008" s="249"/>
      <c r="S2008" s="249"/>
      <c r="T2008" s="250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1" t="s">
        <v>201</v>
      </c>
      <c r="AU2008" s="251" t="s">
        <v>85</v>
      </c>
      <c r="AV2008" s="13" t="s">
        <v>85</v>
      </c>
      <c r="AW2008" s="13" t="s">
        <v>32</v>
      </c>
      <c r="AX2008" s="13" t="s">
        <v>75</v>
      </c>
      <c r="AY2008" s="251" t="s">
        <v>192</v>
      </c>
    </row>
    <row r="2009" s="13" customFormat="1">
      <c r="A2009" s="13"/>
      <c r="B2009" s="240"/>
      <c r="C2009" s="241"/>
      <c r="D2009" s="242" t="s">
        <v>201</v>
      </c>
      <c r="E2009" s="243" t="s">
        <v>1</v>
      </c>
      <c r="F2009" s="244" t="s">
        <v>2258</v>
      </c>
      <c r="G2009" s="241"/>
      <c r="H2009" s="245">
        <v>8.5950000000000006</v>
      </c>
      <c r="I2009" s="246"/>
      <c r="J2009" s="241"/>
      <c r="K2009" s="241"/>
      <c r="L2009" s="247"/>
      <c r="M2009" s="248"/>
      <c r="N2009" s="249"/>
      <c r="O2009" s="249"/>
      <c r="P2009" s="249"/>
      <c r="Q2009" s="249"/>
      <c r="R2009" s="249"/>
      <c r="S2009" s="249"/>
      <c r="T2009" s="250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51" t="s">
        <v>201</v>
      </c>
      <c r="AU2009" s="251" t="s">
        <v>85</v>
      </c>
      <c r="AV2009" s="13" t="s">
        <v>85</v>
      </c>
      <c r="AW2009" s="13" t="s">
        <v>32</v>
      </c>
      <c r="AX2009" s="13" t="s">
        <v>75</v>
      </c>
      <c r="AY2009" s="251" t="s">
        <v>192</v>
      </c>
    </row>
    <row r="2010" s="13" customFormat="1">
      <c r="A2010" s="13"/>
      <c r="B2010" s="240"/>
      <c r="C2010" s="241"/>
      <c r="D2010" s="242" t="s">
        <v>201</v>
      </c>
      <c r="E2010" s="243" t="s">
        <v>1</v>
      </c>
      <c r="F2010" s="244" t="s">
        <v>2259</v>
      </c>
      <c r="G2010" s="241"/>
      <c r="H2010" s="245">
        <v>7.1959999999999997</v>
      </c>
      <c r="I2010" s="246"/>
      <c r="J2010" s="241"/>
      <c r="K2010" s="241"/>
      <c r="L2010" s="247"/>
      <c r="M2010" s="248"/>
      <c r="N2010" s="249"/>
      <c r="O2010" s="249"/>
      <c r="P2010" s="249"/>
      <c r="Q2010" s="249"/>
      <c r="R2010" s="249"/>
      <c r="S2010" s="249"/>
      <c r="T2010" s="250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1" t="s">
        <v>201</v>
      </c>
      <c r="AU2010" s="251" t="s">
        <v>85</v>
      </c>
      <c r="AV2010" s="13" t="s">
        <v>85</v>
      </c>
      <c r="AW2010" s="13" t="s">
        <v>32</v>
      </c>
      <c r="AX2010" s="13" t="s">
        <v>75</v>
      </c>
      <c r="AY2010" s="251" t="s">
        <v>192</v>
      </c>
    </row>
    <row r="2011" s="13" customFormat="1">
      <c r="A2011" s="13"/>
      <c r="B2011" s="240"/>
      <c r="C2011" s="241"/>
      <c r="D2011" s="242" t="s">
        <v>201</v>
      </c>
      <c r="E2011" s="243" t="s">
        <v>1</v>
      </c>
      <c r="F2011" s="244" t="s">
        <v>2231</v>
      </c>
      <c r="G2011" s="241"/>
      <c r="H2011" s="245">
        <v>6.7450000000000001</v>
      </c>
      <c r="I2011" s="246"/>
      <c r="J2011" s="241"/>
      <c r="K2011" s="241"/>
      <c r="L2011" s="247"/>
      <c r="M2011" s="248"/>
      <c r="N2011" s="249"/>
      <c r="O2011" s="249"/>
      <c r="P2011" s="249"/>
      <c r="Q2011" s="249"/>
      <c r="R2011" s="249"/>
      <c r="S2011" s="249"/>
      <c r="T2011" s="250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51" t="s">
        <v>201</v>
      </c>
      <c r="AU2011" s="251" t="s">
        <v>85</v>
      </c>
      <c r="AV2011" s="13" t="s">
        <v>85</v>
      </c>
      <c r="AW2011" s="13" t="s">
        <v>32</v>
      </c>
      <c r="AX2011" s="13" t="s">
        <v>75</v>
      </c>
      <c r="AY2011" s="251" t="s">
        <v>192</v>
      </c>
    </row>
    <row r="2012" s="13" customFormat="1">
      <c r="A2012" s="13"/>
      <c r="B2012" s="240"/>
      <c r="C2012" s="241"/>
      <c r="D2012" s="242" t="s">
        <v>201</v>
      </c>
      <c r="E2012" s="243" t="s">
        <v>1</v>
      </c>
      <c r="F2012" s="244" t="s">
        <v>2260</v>
      </c>
      <c r="G2012" s="241"/>
      <c r="H2012" s="245">
        <v>12.087999999999999</v>
      </c>
      <c r="I2012" s="246"/>
      <c r="J2012" s="241"/>
      <c r="K2012" s="241"/>
      <c r="L2012" s="247"/>
      <c r="M2012" s="248"/>
      <c r="N2012" s="249"/>
      <c r="O2012" s="249"/>
      <c r="P2012" s="249"/>
      <c r="Q2012" s="249"/>
      <c r="R2012" s="249"/>
      <c r="S2012" s="249"/>
      <c r="T2012" s="250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51" t="s">
        <v>201</v>
      </c>
      <c r="AU2012" s="251" t="s">
        <v>85</v>
      </c>
      <c r="AV2012" s="13" t="s">
        <v>85</v>
      </c>
      <c r="AW2012" s="13" t="s">
        <v>32</v>
      </c>
      <c r="AX2012" s="13" t="s">
        <v>75</v>
      </c>
      <c r="AY2012" s="251" t="s">
        <v>192</v>
      </c>
    </row>
    <row r="2013" s="13" customFormat="1">
      <c r="A2013" s="13"/>
      <c r="B2013" s="240"/>
      <c r="C2013" s="241"/>
      <c r="D2013" s="242" t="s">
        <v>201</v>
      </c>
      <c r="E2013" s="243" t="s">
        <v>1</v>
      </c>
      <c r="F2013" s="244" t="s">
        <v>2232</v>
      </c>
      <c r="G2013" s="241"/>
      <c r="H2013" s="245">
        <v>8.4450000000000003</v>
      </c>
      <c r="I2013" s="246"/>
      <c r="J2013" s="241"/>
      <c r="K2013" s="241"/>
      <c r="L2013" s="247"/>
      <c r="M2013" s="248"/>
      <c r="N2013" s="249"/>
      <c r="O2013" s="249"/>
      <c r="P2013" s="249"/>
      <c r="Q2013" s="249"/>
      <c r="R2013" s="249"/>
      <c r="S2013" s="249"/>
      <c r="T2013" s="250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51" t="s">
        <v>201</v>
      </c>
      <c r="AU2013" s="251" t="s">
        <v>85</v>
      </c>
      <c r="AV2013" s="13" t="s">
        <v>85</v>
      </c>
      <c r="AW2013" s="13" t="s">
        <v>32</v>
      </c>
      <c r="AX2013" s="13" t="s">
        <v>75</v>
      </c>
      <c r="AY2013" s="251" t="s">
        <v>192</v>
      </c>
    </row>
    <row r="2014" s="13" customFormat="1">
      <c r="A2014" s="13"/>
      <c r="B2014" s="240"/>
      <c r="C2014" s="241"/>
      <c r="D2014" s="242" t="s">
        <v>201</v>
      </c>
      <c r="E2014" s="243" t="s">
        <v>1</v>
      </c>
      <c r="F2014" s="244" t="s">
        <v>2261</v>
      </c>
      <c r="G2014" s="241"/>
      <c r="H2014" s="245">
        <v>13.243</v>
      </c>
      <c r="I2014" s="246"/>
      <c r="J2014" s="241"/>
      <c r="K2014" s="241"/>
      <c r="L2014" s="247"/>
      <c r="M2014" s="248"/>
      <c r="N2014" s="249"/>
      <c r="O2014" s="249"/>
      <c r="P2014" s="249"/>
      <c r="Q2014" s="249"/>
      <c r="R2014" s="249"/>
      <c r="S2014" s="249"/>
      <c r="T2014" s="250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1" t="s">
        <v>201</v>
      </c>
      <c r="AU2014" s="251" t="s">
        <v>85</v>
      </c>
      <c r="AV2014" s="13" t="s">
        <v>85</v>
      </c>
      <c r="AW2014" s="13" t="s">
        <v>32</v>
      </c>
      <c r="AX2014" s="13" t="s">
        <v>75</v>
      </c>
      <c r="AY2014" s="251" t="s">
        <v>192</v>
      </c>
    </row>
    <row r="2015" s="13" customFormat="1">
      <c r="A2015" s="13"/>
      <c r="B2015" s="240"/>
      <c r="C2015" s="241"/>
      <c r="D2015" s="242" t="s">
        <v>201</v>
      </c>
      <c r="E2015" s="243" t="s">
        <v>1</v>
      </c>
      <c r="F2015" s="244" t="s">
        <v>2233</v>
      </c>
      <c r="G2015" s="241"/>
      <c r="H2015" s="245">
        <v>8.0399999999999991</v>
      </c>
      <c r="I2015" s="246"/>
      <c r="J2015" s="241"/>
      <c r="K2015" s="241"/>
      <c r="L2015" s="247"/>
      <c r="M2015" s="248"/>
      <c r="N2015" s="249"/>
      <c r="O2015" s="249"/>
      <c r="P2015" s="249"/>
      <c r="Q2015" s="249"/>
      <c r="R2015" s="249"/>
      <c r="S2015" s="249"/>
      <c r="T2015" s="250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1" t="s">
        <v>201</v>
      </c>
      <c r="AU2015" s="251" t="s">
        <v>85</v>
      </c>
      <c r="AV2015" s="13" t="s">
        <v>85</v>
      </c>
      <c r="AW2015" s="13" t="s">
        <v>32</v>
      </c>
      <c r="AX2015" s="13" t="s">
        <v>75</v>
      </c>
      <c r="AY2015" s="251" t="s">
        <v>192</v>
      </c>
    </row>
    <row r="2016" s="13" customFormat="1">
      <c r="A2016" s="13"/>
      <c r="B2016" s="240"/>
      <c r="C2016" s="241"/>
      <c r="D2016" s="242" t="s">
        <v>201</v>
      </c>
      <c r="E2016" s="243" t="s">
        <v>1</v>
      </c>
      <c r="F2016" s="244" t="s">
        <v>2234</v>
      </c>
      <c r="G2016" s="241"/>
      <c r="H2016" s="245">
        <v>7.968</v>
      </c>
      <c r="I2016" s="246"/>
      <c r="J2016" s="241"/>
      <c r="K2016" s="241"/>
      <c r="L2016" s="247"/>
      <c r="M2016" s="248"/>
      <c r="N2016" s="249"/>
      <c r="O2016" s="249"/>
      <c r="P2016" s="249"/>
      <c r="Q2016" s="249"/>
      <c r="R2016" s="249"/>
      <c r="S2016" s="249"/>
      <c r="T2016" s="250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1" t="s">
        <v>201</v>
      </c>
      <c r="AU2016" s="251" t="s">
        <v>85</v>
      </c>
      <c r="AV2016" s="13" t="s">
        <v>85</v>
      </c>
      <c r="AW2016" s="13" t="s">
        <v>32</v>
      </c>
      <c r="AX2016" s="13" t="s">
        <v>75</v>
      </c>
      <c r="AY2016" s="251" t="s">
        <v>192</v>
      </c>
    </row>
    <row r="2017" s="13" customFormat="1">
      <c r="A2017" s="13"/>
      <c r="B2017" s="240"/>
      <c r="C2017" s="241"/>
      <c r="D2017" s="242" t="s">
        <v>201</v>
      </c>
      <c r="E2017" s="243" t="s">
        <v>1</v>
      </c>
      <c r="F2017" s="244" t="s">
        <v>2235</v>
      </c>
      <c r="G2017" s="241"/>
      <c r="H2017" s="245">
        <v>9.2629999999999999</v>
      </c>
      <c r="I2017" s="246"/>
      <c r="J2017" s="241"/>
      <c r="K2017" s="241"/>
      <c r="L2017" s="247"/>
      <c r="M2017" s="248"/>
      <c r="N2017" s="249"/>
      <c r="O2017" s="249"/>
      <c r="P2017" s="249"/>
      <c r="Q2017" s="249"/>
      <c r="R2017" s="249"/>
      <c r="S2017" s="249"/>
      <c r="T2017" s="250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51" t="s">
        <v>201</v>
      </c>
      <c r="AU2017" s="251" t="s">
        <v>85</v>
      </c>
      <c r="AV2017" s="13" t="s">
        <v>85</v>
      </c>
      <c r="AW2017" s="13" t="s">
        <v>32</v>
      </c>
      <c r="AX2017" s="13" t="s">
        <v>75</v>
      </c>
      <c r="AY2017" s="251" t="s">
        <v>192</v>
      </c>
    </row>
    <row r="2018" s="13" customFormat="1">
      <c r="A2018" s="13"/>
      <c r="B2018" s="240"/>
      <c r="C2018" s="241"/>
      <c r="D2018" s="242" t="s">
        <v>201</v>
      </c>
      <c r="E2018" s="243" t="s">
        <v>1</v>
      </c>
      <c r="F2018" s="244" t="s">
        <v>2236</v>
      </c>
      <c r="G2018" s="241"/>
      <c r="H2018" s="245">
        <v>10.391</v>
      </c>
      <c r="I2018" s="246"/>
      <c r="J2018" s="241"/>
      <c r="K2018" s="241"/>
      <c r="L2018" s="247"/>
      <c r="M2018" s="248"/>
      <c r="N2018" s="249"/>
      <c r="O2018" s="249"/>
      <c r="P2018" s="249"/>
      <c r="Q2018" s="249"/>
      <c r="R2018" s="249"/>
      <c r="S2018" s="249"/>
      <c r="T2018" s="250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1" t="s">
        <v>201</v>
      </c>
      <c r="AU2018" s="251" t="s">
        <v>85</v>
      </c>
      <c r="AV2018" s="13" t="s">
        <v>85</v>
      </c>
      <c r="AW2018" s="13" t="s">
        <v>32</v>
      </c>
      <c r="AX2018" s="13" t="s">
        <v>75</v>
      </c>
      <c r="AY2018" s="251" t="s">
        <v>192</v>
      </c>
    </row>
    <row r="2019" s="14" customFormat="1">
      <c r="A2019" s="14"/>
      <c r="B2019" s="252"/>
      <c r="C2019" s="253"/>
      <c r="D2019" s="242" t="s">
        <v>201</v>
      </c>
      <c r="E2019" s="254" t="s">
        <v>1</v>
      </c>
      <c r="F2019" s="255" t="s">
        <v>204</v>
      </c>
      <c r="G2019" s="253"/>
      <c r="H2019" s="256">
        <v>99.563999999999993</v>
      </c>
      <c r="I2019" s="257"/>
      <c r="J2019" s="253"/>
      <c r="K2019" s="253"/>
      <c r="L2019" s="258"/>
      <c r="M2019" s="259"/>
      <c r="N2019" s="260"/>
      <c r="O2019" s="260"/>
      <c r="P2019" s="260"/>
      <c r="Q2019" s="260"/>
      <c r="R2019" s="260"/>
      <c r="S2019" s="260"/>
      <c r="T2019" s="261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62" t="s">
        <v>201</v>
      </c>
      <c r="AU2019" s="262" t="s">
        <v>85</v>
      </c>
      <c r="AV2019" s="14" t="s">
        <v>199</v>
      </c>
      <c r="AW2019" s="14" t="s">
        <v>32</v>
      </c>
      <c r="AX2019" s="14" t="s">
        <v>83</v>
      </c>
      <c r="AY2019" s="262" t="s">
        <v>192</v>
      </c>
    </row>
    <row r="2020" s="2" customFormat="1" ht="24.15" customHeight="1">
      <c r="A2020" s="39"/>
      <c r="B2020" s="40"/>
      <c r="C2020" s="227" t="s">
        <v>2262</v>
      </c>
      <c r="D2020" s="227" t="s">
        <v>194</v>
      </c>
      <c r="E2020" s="228" t="s">
        <v>2263</v>
      </c>
      <c r="F2020" s="229" t="s">
        <v>2264</v>
      </c>
      <c r="G2020" s="230" t="s">
        <v>197</v>
      </c>
      <c r="H2020" s="231">
        <v>73.620000000000005</v>
      </c>
      <c r="I2020" s="232"/>
      <c r="J2020" s="233">
        <f>ROUND(I2020*H2020,2)</f>
        <v>0</v>
      </c>
      <c r="K2020" s="229" t="s">
        <v>198</v>
      </c>
      <c r="L2020" s="45"/>
      <c r="M2020" s="234" t="s">
        <v>1</v>
      </c>
      <c r="N2020" s="235" t="s">
        <v>40</v>
      </c>
      <c r="O2020" s="92"/>
      <c r="P2020" s="236">
        <f>O2020*H2020</f>
        <v>0</v>
      </c>
      <c r="Q2020" s="236">
        <v>5.0000000000000002E-05</v>
      </c>
      <c r="R2020" s="236">
        <f>Q2020*H2020</f>
        <v>0.0036810000000000002</v>
      </c>
      <c r="S2020" s="236">
        <v>0</v>
      </c>
      <c r="T2020" s="237">
        <f>S2020*H2020</f>
        <v>0</v>
      </c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39"/>
      <c r="AE2020" s="39"/>
      <c r="AR2020" s="238" t="s">
        <v>297</v>
      </c>
      <c r="AT2020" s="238" t="s">
        <v>194</v>
      </c>
      <c r="AU2020" s="238" t="s">
        <v>85</v>
      </c>
      <c r="AY2020" s="18" t="s">
        <v>192</v>
      </c>
      <c r="BE2020" s="239">
        <f>IF(N2020="základní",J2020,0)</f>
        <v>0</v>
      </c>
      <c r="BF2020" s="239">
        <f>IF(N2020="snížená",J2020,0)</f>
        <v>0</v>
      </c>
      <c r="BG2020" s="239">
        <f>IF(N2020="zákl. přenesená",J2020,0)</f>
        <v>0</v>
      </c>
      <c r="BH2020" s="239">
        <f>IF(N2020="sníž. přenesená",J2020,0)</f>
        <v>0</v>
      </c>
      <c r="BI2020" s="239">
        <f>IF(N2020="nulová",J2020,0)</f>
        <v>0</v>
      </c>
      <c r="BJ2020" s="18" t="s">
        <v>83</v>
      </c>
      <c r="BK2020" s="239">
        <f>ROUND(I2020*H2020,2)</f>
        <v>0</v>
      </c>
      <c r="BL2020" s="18" t="s">
        <v>297</v>
      </c>
      <c r="BM2020" s="238" t="s">
        <v>2265</v>
      </c>
    </row>
    <row r="2021" s="16" customFormat="1">
      <c r="A2021" s="16"/>
      <c r="B2021" s="274"/>
      <c r="C2021" s="275"/>
      <c r="D2021" s="242" t="s">
        <v>201</v>
      </c>
      <c r="E2021" s="276" t="s">
        <v>1</v>
      </c>
      <c r="F2021" s="277" t="s">
        <v>2218</v>
      </c>
      <c r="G2021" s="275"/>
      <c r="H2021" s="276" t="s">
        <v>1</v>
      </c>
      <c r="I2021" s="278"/>
      <c r="J2021" s="275"/>
      <c r="K2021" s="275"/>
      <c r="L2021" s="279"/>
      <c r="M2021" s="280"/>
      <c r="N2021" s="281"/>
      <c r="O2021" s="281"/>
      <c r="P2021" s="281"/>
      <c r="Q2021" s="281"/>
      <c r="R2021" s="281"/>
      <c r="S2021" s="281"/>
      <c r="T2021" s="282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83" t="s">
        <v>201</v>
      </c>
      <c r="AU2021" s="283" t="s">
        <v>85</v>
      </c>
      <c r="AV2021" s="16" t="s">
        <v>83</v>
      </c>
      <c r="AW2021" s="16" t="s">
        <v>32</v>
      </c>
      <c r="AX2021" s="16" t="s">
        <v>75</v>
      </c>
      <c r="AY2021" s="283" t="s">
        <v>192</v>
      </c>
    </row>
    <row r="2022" s="13" customFormat="1">
      <c r="A2022" s="13"/>
      <c r="B2022" s="240"/>
      <c r="C2022" s="241"/>
      <c r="D2022" s="242" t="s">
        <v>201</v>
      </c>
      <c r="E2022" s="243" t="s">
        <v>1</v>
      </c>
      <c r="F2022" s="244" t="s">
        <v>1723</v>
      </c>
      <c r="G2022" s="241"/>
      <c r="H2022" s="245">
        <v>7.5</v>
      </c>
      <c r="I2022" s="246"/>
      <c r="J2022" s="241"/>
      <c r="K2022" s="241"/>
      <c r="L2022" s="247"/>
      <c r="M2022" s="248"/>
      <c r="N2022" s="249"/>
      <c r="O2022" s="249"/>
      <c r="P2022" s="249"/>
      <c r="Q2022" s="249"/>
      <c r="R2022" s="249"/>
      <c r="S2022" s="249"/>
      <c r="T2022" s="250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1" t="s">
        <v>201</v>
      </c>
      <c r="AU2022" s="251" t="s">
        <v>85</v>
      </c>
      <c r="AV2022" s="13" t="s">
        <v>85</v>
      </c>
      <c r="AW2022" s="13" t="s">
        <v>32</v>
      </c>
      <c r="AX2022" s="13" t="s">
        <v>75</v>
      </c>
      <c r="AY2022" s="251" t="s">
        <v>192</v>
      </c>
    </row>
    <row r="2023" s="13" customFormat="1">
      <c r="A2023" s="13"/>
      <c r="B2023" s="240"/>
      <c r="C2023" s="241"/>
      <c r="D2023" s="242" t="s">
        <v>201</v>
      </c>
      <c r="E2023" s="243" t="s">
        <v>1</v>
      </c>
      <c r="F2023" s="244" t="s">
        <v>1724</v>
      </c>
      <c r="G2023" s="241"/>
      <c r="H2023" s="245">
        <v>5.0999999999999996</v>
      </c>
      <c r="I2023" s="246"/>
      <c r="J2023" s="241"/>
      <c r="K2023" s="241"/>
      <c r="L2023" s="247"/>
      <c r="M2023" s="248"/>
      <c r="N2023" s="249"/>
      <c r="O2023" s="249"/>
      <c r="P2023" s="249"/>
      <c r="Q2023" s="249"/>
      <c r="R2023" s="249"/>
      <c r="S2023" s="249"/>
      <c r="T2023" s="250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51" t="s">
        <v>201</v>
      </c>
      <c r="AU2023" s="251" t="s">
        <v>85</v>
      </c>
      <c r="AV2023" s="13" t="s">
        <v>85</v>
      </c>
      <c r="AW2023" s="13" t="s">
        <v>32</v>
      </c>
      <c r="AX2023" s="13" t="s">
        <v>75</v>
      </c>
      <c r="AY2023" s="251" t="s">
        <v>192</v>
      </c>
    </row>
    <row r="2024" s="13" customFormat="1">
      <c r="A2024" s="13"/>
      <c r="B2024" s="240"/>
      <c r="C2024" s="241"/>
      <c r="D2024" s="242" t="s">
        <v>201</v>
      </c>
      <c r="E2024" s="243" t="s">
        <v>1</v>
      </c>
      <c r="F2024" s="244" t="s">
        <v>1725</v>
      </c>
      <c r="G2024" s="241"/>
      <c r="H2024" s="245">
        <v>3.8300000000000001</v>
      </c>
      <c r="I2024" s="246"/>
      <c r="J2024" s="241"/>
      <c r="K2024" s="241"/>
      <c r="L2024" s="247"/>
      <c r="M2024" s="248"/>
      <c r="N2024" s="249"/>
      <c r="O2024" s="249"/>
      <c r="P2024" s="249"/>
      <c r="Q2024" s="249"/>
      <c r="R2024" s="249"/>
      <c r="S2024" s="249"/>
      <c r="T2024" s="250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1" t="s">
        <v>201</v>
      </c>
      <c r="AU2024" s="251" t="s">
        <v>85</v>
      </c>
      <c r="AV2024" s="13" t="s">
        <v>85</v>
      </c>
      <c r="AW2024" s="13" t="s">
        <v>32</v>
      </c>
      <c r="AX2024" s="13" t="s">
        <v>75</v>
      </c>
      <c r="AY2024" s="251" t="s">
        <v>192</v>
      </c>
    </row>
    <row r="2025" s="13" customFormat="1">
      <c r="A2025" s="13"/>
      <c r="B2025" s="240"/>
      <c r="C2025" s="241"/>
      <c r="D2025" s="242" t="s">
        <v>201</v>
      </c>
      <c r="E2025" s="243" t="s">
        <v>1</v>
      </c>
      <c r="F2025" s="244" t="s">
        <v>1726</v>
      </c>
      <c r="G2025" s="241"/>
      <c r="H2025" s="245">
        <v>3.7799999999999998</v>
      </c>
      <c r="I2025" s="246"/>
      <c r="J2025" s="241"/>
      <c r="K2025" s="241"/>
      <c r="L2025" s="247"/>
      <c r="M2025" s="248"/>
      <c r="N2025" s="249"/>
      <c r="O2025" s="249"/>
      <c r="P2025" s="249"/>
      <c r="Q2025" s="249"/>
      <c r="R2025" s="249"/>
      <c r="S2025" s="249"/>
      <c r="T2025" s="250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1" t="s">
        <v>201</v>
      </c>
      <c r="AU2025" s="251" t="s">
        <v>85</v>
      </c>
      <c r="AV2025" s="13" t="s">
        <v>85</v>
      </c>
      <c r="AW2025" s="13" t="s">
        <v>32</v>
      </c>
      <c r="AX2025" s="13" t="s">
        <v>75</v>
      </c>
      <c r="AY2025" s="251" t="s">
        <v>192</v>
      </c>
    </row>
    <row r="2026" s="13" customFormat="1">
      <c r="A2026" s="13"/>
      <c r="B2026" s="240"/>
      <c r="C2026" s="241"/>
      <c r="D2026" s="242" t="s">
        <v>201</v>
      </c>
      <c r="E2026" s="243" t="s">
        <v>1</v>
      </c>
      <c r="F2026" s="244" t="s">
        <v>1727</v>
      </c>
      <c r="G2026" s="241"/>
      <c r="H2026" s="245">
        <v>15.84</v>
      </c>
      <c r="I2026" s="246"/>
      <c r="J2026" s="241"/>
      <c r="K2026" s="241"/>
      <c r="L2026" s="247"/>
      <c r="M2026" s="248"/>
      <c r="N2026" s="249"/>
      <c r="O2026" s="249"/>
      <c r="P2026" s="249"/>
      <c r="Q2026" s="249"/>
      <c r="R2026" s="249"/>
      <c r="S2026" s="249"/>
      <c r="T2026" s="250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1" t="s">
        <v>201</v>
      </c>
      <c r="AU2026" s="251" t="s">
        <v>85</v>
      </c>
      <c r="AV2026" s="13" t="s">
        <v>85</v>
      </c>
      <c r="AW2026" s="13" t="s">
        <v>32</v>
      </c>
      <c r="AX2026" s="13" t="s">
        <v>75</v>
      </c>
      <c r="AY2026" s="251" t="s">
        <v>192</v>
      </c>
    </row>
    <row r="2027" s="13" customFormat="1">
      <c r="A2027" s="13"/>
      <c r="B2027" s="240"/>
      <c r="C2027" s="241"/>
      <c r="D2027" s="242" t="s">
        <v>201</v>
      </c>
      <c r="E2027" s="243" t="s">
        <v>1</v>
      </c>
      <c r="F2027" s="244" t="s">
        <v>1729</v>
      </c>
      <c r="G2027" s="241"/>
      <c r="H2027" s="245">
        <v>4.8300000000000001</v>
      </c>
      <c r="I2027" s="246"/>
      <c r="J2027" s="241"/>
      <c r="K2027" s="241"/>
      <c r="L2027" s="247"/>
      <c r="M2027" s="248"/>
      <c r="N2027" s="249"/>
      <c r="O2027" s="249"/>
      <c r="P2027" s="249"/>
      <c r="Q2027" s="249"/>
      <c r="R2027" s="249"/>
      <c r="S2027" s="249"/>
      <c r="T2027" s="250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51" t="s">
        <v>201</v>
      </c>
      <c r="AU2027" s="251" t="s">
        <v>85</v>
      </c>
      <c r="AV2027" s="13" t="s">
        <v>85</v>
      </c>
      <c r="AW2027" s="13" t="s">
        <v>32</v>
      </c>
      <c r="AX2027" s="13" t="s">
        <v>75</v>
      </c>
      <c r="AY2027" s="251" t="s">
        <v>192</v>
      </c>
    </row>
    <row r="2028" s="13" customFormat="1">
      <c r="A2028" s="13"/>
      <c r="B2028" s="240"/>
      <c r="C2028" s="241"/>
      <c r="D2028" s="242" t="s">
        <v>201</v>
      </c>
      <c r="E2028" s="243" t="s">
        <v>1</v>
      </c>
      <c r="F2028" s="244" t="s">
        <v>1730</v>
      </c>
      <c r="G2028" s="241"/>
      <c r="H2028" s="245">
        <v>12.140000000000001</v>
      </c>
      <c r="I2028" s="246"/>
      <c r="J2028" s="241"/>
      <c r="K2028" s="241"/>
      <c r="L2028" s="247"/>
      <c r="M2028" s="248"/>
      <c r="N2028" s="249"/>
      <c r="O2028" s="249"/>
      <c r="P2028" s="249"/>
      <c r="Q2028" s="249"/>
      <c r="R2028" s="249"/>
      <c r="S2028" s="249"/>
      <c r="T2028" s="250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1" t="s">
        <v>201</v>
      </c>
      <c r="AU2028" s="251" t="s">
        <v>85</v>
      </c>
      <c r="AV2028" s="13" t="s">
        <v>85</v>
      </c>
      <c r="AW2028" s="13" t="s">
        <v>32</v>
      </c>
      <c r="AX2028" s="13" t="s">
        <v>75</v>
      </c>
      <c r="AY2028" s="251" t="s">
        <v>192</v>
      </c>
    </row>
    <row r="2029" s="13" customFormat="1">
      <c r="A2029" s="13"/>
      <c r="B2029" s="240"/>
      <c r="C2029" s="241"/>
      <c r="D2029" s="242" t="s">
        <v>201</v>
      </c>
      <c r="E2029" s="243" t="s">
        <v>1</v>
      </c>
      <c r="F2029" s="244" t="s">
        <v>2266</v>
      </c>
      <c r="G2029" s="241"/>
      <c r="H2029" s="245">
        <v>5.8300000000000001</v>
      </c>
      <c r="I2029" s="246"/>
      <c r="J2029" s="241"/>
      <c r="K2029" s="241"/>
      <c r="L2029" s="247"/>
      <c r="M2029" s="248"/>
      <c r="N2029" s="249"/>
      <c r="O2029" s="249"/>
      <c r="P2029" s="249"/>
      <c r="Q2029" s="249"/>
      <c r="R2029" s="249"/>
      <c r="S2029" s="249"/>
      <c r="T2029" s="250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1" t="s">
        <v>201</v>
      </c>
      <c r="AU2029" s="251" t="s">
        <v>85</v>
      </c>
      <c r="AV2029" s="13" t="s">
        <v>85</v>
      </c>
      <c r="AW2029" s="13" t="s">
        <v>32</v>
      </c>
      <c r="AX2029" s="13" t="s">
        <v>75</v>
      </c>
      <c r="AY2029" s="251" t="s">
        <v>192</v>
      </c>
    </row>
    <row r="2030" s="13" customFormat="1">
      <c r="A2030" s="13"/>
      <c r="B2030" s="240"/>
      <c r="C2030" s="241"/>
      <c r="D2030" s="242" t="s">
        <v>201</v>
      </c>
      <c r="E2030" s="243" t="s">
        <v>1</v>
      </c>
      <c r="F2030" s="244" t="s">
        <v>2219</v>
      </c>
      <c r="G2030" s="241"/>
      <c r="H2030" s="245">
        <v>8.25</v>
      </c>
      <c r="I2030" s="246"/>
      <c r="J2030" s="241"/>
      <c r="K2030" s="241"/>
      <c r="L2030" s="247"/>
      <c r="M2030" s="248"/>
      <c r="N2030" s="249"/>
      <c r="O2030" s="249"/>
      <c r="P2030" s="249"/>
      <c r="Q2030" s="249"/>
      <c r="R2030" s="249"/>
      <c r="S2030" s="249"/>
      <c r="T2030" s="250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1" t="s">
        <v>201</v>
      </c>
      <c r="AU2030" s="251" t="s">
        <v>85</v>
      </c>
      <c r="AV2030" s="13" t="s">
        <v>85</v>
      </c>
      <c r="AW2030" s="13" t="s">
        <v>32</v>
      </c>
      <c r="AX2030" s="13" t="s">
        <v>75</v>
      </c>
      <c r="AY2030" s="251" t="s">
        <v>192</v>
      </c>
    </row>
    <row r="2031" s="13" customFormat="1">
      <c r="A2031" s="13"/>
      <c r="B2031" s="240"/>
      <c r="C2031" s="241"/>
      <c r="D2031" s="242" t="s">
        <v>201</v>
      </c>
      <c r="E2031" s="243" t="s">
        <v>1</v>
      </c>
      <c r="F2031" s="244" t="s">
        <v>2220</v>
      </c>
      <c r="G2031" s="241"/>
      <c r="H2031" s="245">
        <v>6.5199999999999996</v>
      </c>
      <c r="I2031" s="246"/>
      <c r="J2031" s="241"/>
      <c r="K2031" s="241"/>
      <c r="L2031" s="247"/>
      <c r="M2031" s="248"/>
      <c r="N2031" s="249"/>
      <c r="O2031" s="249"/>
      <c r="P2031" s="249"/>
      <c r="Q2031" s="249"/>
      <c r="R2031" s="249"/>
      <c r="S2031" s="249"/>
      <c r="T2031" s="250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1" t="s">
        <v>201</v>
      </c>
      <c r="AU2031" s="251" t="s">
        <v>85</v>
      </c>
      <c r="AV2031" s="13" t="s">
        <v>85</v>
      </c>
      <c r="AW2031" s="13" t="s">
        <v>32</v>
      </c>
      <c r="AX2031" s="13" t="s">
        <v>75</v>
      </c>
      <c r="AY2031" s="251" t="s">
        <v>192</v>
      </c>
    </row>
    <row r="2032" s="14" customFormat="1">
      <c r="A2032" s="14"/>
      <c r="B2032" s="252"/>
      <c r="C2032" s="253"/>
      <c r="D2032" s="242" t="s">
        <v>201</v>
      </c>
      <c r="E2032" s="254" t="s">
        <v>1</v>
      </c>
      <c r="F2032" s="255" t="s">
        <v>204</v>
      </c>
      <c r="G2032" s="253"/>
      <c r="H2032" s="256">
        <v>73.620000000000005</v>
      </c>
      <c r="I2032" s="257"/>
      <c r="J2032" s="253"/>
      <c r="K2032" s="253"/>
      <c r="L2032" s="258"/>
      <c r="M2032" s="259"/>
      <c r="N2032" s="260"/>
      <c r="O2032" s="260"/>
      <c r="P2032" s="260"/>
      <c r="Q2032" s="260"/>
      <c r="R2032" s="260"/>
      <c r="S2032" s="260"/>
      <c r="T2032" s="261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2" t="s">
        <v>201</v>
      </c>
      <c r="AU2032" s="262" t="s">
        <v>85</v>
      </c>
      <c r="AV2032" s="14" t="s">
        <v>199</v>
      </c>
      <c r="AW2032" s="14" t="s">
        <v>32</v>
      </c>
      <c r="AX2032" s="14" t="s">
        <v>83</v>
      </c>
      <c r="AY2032" s="262" t="s">
        <v>192</v>
      </c>
    </row>
    <row r="2033" s="2" customFormat="1" ht="24.15" customHeight="1">
      <c r="A2033" s="39"/>
      <c r="B2033" s="40"/>
      <c r="C2033" s="227" t="s">
        <v>2267</v>
      </c>
      <c r="D2033" s="227" t="s">
        <v>194</v>
      </c>
      <c r="E2033" s="228" t="s">
        <v>2268</v>
      </c>
      <c r="F2033" s="229" t="s">
        <v>2269</v>
      </c>
      <c r="G2033" s="230" t="s">
        <v>247</v>
      </c>
      <c r="H2033" s="231">
        <v>3.2450000000000001</v>
      </c>
      <c r="I2033" s="232"/>
      <c r="J2033" s="233">
        <f>ROUND(I2033*H2033,2)</f>
        <v>0</v>
      </c>
      <c r="K2033" s="229" t="s">
        <v>198</v>
      </c>
      <c r="L2033" s="45"/>
      <c r="M2033" s="234" t="s">
        <v>1</v>
      </c>
      <c r="N2033" s="235" t="s">
        <v>40</v>
      </c>
      <c r="O2033" s="92"/>
      <c r="P2033" s="236">
        <f>O2033*H2033</f>
        <v>0</v>
      </c>
      <c r="Q2033" s="236">
        <v>0</v>
      </c>
      <c r="R2033" s="236">
        <f>Q2033*H2033</f>
        <v>0</v>
      </c>
      <c r="S2033" s="236">
        <v>0</v>
      </c>
      <c r="T2033" s="237">
        <f>S2033*H2033</f>
        <v>0</v>
      </c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39"/>
      <c r="AE2033" s="39"/>
      <c r="AR2033" s="238" t="s">
        <v>297</v>
      </c>
      <c r="AT2033" s="238" t="s">
        <v>194</v>
      </c>
      <c r="AU2033" s="238" t="s">
        <v>85</v>
      </c>
      <c r="AY2033" s="18" t="s">
        <v>192</v>
      </c>
      <c r="BE2033" s="239">
        <f>IF(N2033="základní",J2033,0)</f>
        <v>0</v>
      </c>
      <c r="BF2033" s="239">
        <f>IF(N2033="snížená",J2033,0)</f>
        <v>0</v>
      </c>
      <c r="BG2033" s="239">
        <f>IF(N2033="zákl. přenesená",J2033,0)</f>
        <v>0</v>
      </c>
      <c r="BH2033" s="239">
        <f>IF(N2033="sníž. přenesená",J2033,0)</f>
        <v>0</v>
      </c>
      <c r="BI2033" s="239">
        <f>IF(N2033="nulová",J2033,0)</f>
        <v>0</v>
      </c>
      <c r="BJ2033" s="18" t="s">
        <v>83</v>
      </c>
      <c r="BK2033" s="239">
        <f>ROUND(I2033*H2033,2)</f>
        <v>0</v>
      </c>
      <c r="BL2033" s="18" t="s">
        <v>297</v>
      </c>
      <c r="BM2033" s="238" t="s">
        <v>2270</v>
      </c>
    </row>
    <row r="2034" s="12" customFormat="1" ht="22.8" customHeight="1">
      <c r="A2034" s="12"/>
      <c r="B2034" s="211"/>
      <c r="C2034" s="212"/>
      <c r="D2034" s="213" t="s">
        <v>74</v>
      </c>
      <c r="E2034" s="225" t="s">
        <v>2271</v>
      </c>
      <c r="F2034" s="225" t="s">
        <v>2272</v>
      </c>
      <c r="G2034" s="212"/>
      <c r="H2034" s="212"/>
      <c r="I2034" s="215"/>
      <c r="J2034" s="226">
        <f>BK2034</f>
        <v>0</v>
      </c>
      <c r="K2034" s="212"/>
      <c r="L2034" s="217"/>
      <c r="M2034" s="218"/>
      <c r="N2034" s="219"/>
      <c r="O2034" s="219"/>
      <c r="P2034" s="220">
        <f>SUM(P2035:P2092)</f>
        <v>0</v>
      </c>
      <c r="Q2034" s="219"/>
      <c r="R2034" s="220">
        <f>SUM(R2035:R2092)</f>
        <v>1.4502171899999998</v>
      </c>
      <c r="S2034" s="219"/>
      <c r="T2034" s="221">
        <f>SUM(T2035:T2092)</f>
        <v>0</v>
      </c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R2034" s="222" t="s">
        <v>85</v>
      </c>
      <c r="AT2034" s="223" t="s">
        <v>74</v>
      </c>
      <c r="AU2034" s="223" t="s">
        <v>83</v>
      </c>
      <c r="AY2034" s="222" t="s">
        <v>192</v>
      </c>
      <c r="BK2034" s="224">
        <f>SUM(BK2035:BK2092)</f>
        <v>0</v>
      </c>
    </row>
    <row r="2035" s="2" customFormat="1" ht="21.75" customHeight="1">
      <c r="A2035" s="39"/>
      <c r="B2035" s="40"/>
      <c r="C2035" s="227" t="s">
        <v>2273</v>
      </c>
      <c r="D2035" s="227" t="s">
        <v>194</v>
      </c>
      <c r="E2035" s="228" t="s">
        <v>2274</v>
      </c>
      <c r="F2035" s="229" t="s">
        <v>2275</v>
      </c>
      <c r="G2035" s="230" t="s">
        <v>197</v>
      </c>
      <c r="H2035" s="231">
        <v>188.21000000000001</v>
      </c>
      <c r="I2035" s="232"/>
      <c r="J2035" s="233">
        <f>ROUND(I2035*H2035,2)</f>
        <v>0</v>
      </c>
      <c r="K2035" s="229" t="s">
        <v>198</v>
      </c>
      <c r="L2035" s="45"/>
      <c r="M2035" s="234" t="s">
        <v>1</v>
      </c>
      <c r="N2035" s="235" t="s">
        <v>40</v>
      </c>
      <c r="O2035" s="92"/>
      <c r="P2035" s="236">
        <f>O2035*H2035</f>
        <v>0</v>
      </c>
      <c r="Q2035" s="236">
        <v>0</v>
      </c>
      <c r="R2035" s="236">
        <f>Q2035*H2035</f>
        <v>0</v>
      </c>
      <c r="S2035" s="236">
        <v>0</v>
      </c>
      <c r="T2035" s="237">
        <f>S2035*H2035</f>
        <v>0</v>
      </c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R2035" s="238" t="s">
        <v>297</v>
      </c>
      <c r="AT2035" s="238" t="s">
        <v>194</v>
      </c>
      <c r="AU2035" s="238" t="s">
        <v>85</v>
      </c>
      <c r="AY2035" s="18" t="s">
        <v>192</v>
      </c>
      <c r="BE2035" s="239">
        <f>IF(N2035="základní",J2035,0)</f>
        <v>0</v>
      </c>
      <c r="BF2035" s="239">
        <f>IF(N2035="snížená",J2035,0)</f>
        <v>0</v>
      </c>
      <c r="BG2035" s="239">
        <f>IF(N2035="zákl. přenesená",J2035,0)</f>
        <v>0</v>
      </c>
      <c r="BH2035" s="239">
        <f>IF(N2035="sníž. přenesená",J2035,0)</f>
        <v>0</v>
      </c>
      <c r="BI2035" s="239">
        <f>IF(N2035="nulová",J2035,0)</f>
        <v>0</v>
      </c>
      <c r="BJ2035" s="18" t="s">
        <v>83</v>
      </c>
      <c r="BK2035" s="239">
        <f>ROUND(I2035*H2035,2)</f>
        <v>0</v>
      </c>
      <c r="BL2035" s="18" t="s">
        <v>297</v>
      </c>
      <c r="BM2035" s="238" t="s">
        <v>2276</v>
      </c>
    </row>
    <row r="2036" s="13" customFormat="1">
      <c r="A2036" s="13"/>
      <c r="B2036" s="240"/>
      <c r="C2036" s="241"/>
      <c r="D2036" s="242" t="s">
        <v>201</v>
      </c>
      <c r="E2036" s="243" t="s">
        <v>1</v>
      </c>
      <c r="F2036" s="244" t="s">
        <v>1054</v>
      </c>
      <c r="G2036" s="241"/>
      <c r="H2036" s="245">
        <v>20.09</v>
      </c>
      <c r="I2036" s="246"/>
      <c r="J2036" s="241"/>
      <c r="K2036" s="241"/>
      <c r="L2036" s="247"/>
      <c r="M2036" s="248"/>
      <c r="N2036" s="249"/>
      <c r="O2036" s="249"/>
      <c r="P2036" s="249"/>
      <c r="Q2036" s="249"/>
      <c r="R2036" s="249"/>
      <c r="S2036" s="249"/>
      <c r="T2036" s="250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1" t="s">
        <v>201</v>
      </c>
      <c r="AU2036" s="251" t="s">
        <v>85</v>
      </c>
      <c r="AV2036" s="13" t="s">
        <v>85</v>
      </c>
      <c r="AW2036" s="13" t="s">
        <v>32</v>
      </c>
      <c r="AX2036" s="13" t="s">
        <v>75</v>
      </c>
      <c r="AY2036" s="251" t="s">
        <v>192</v>
      </c>
    </row>
    <row r="2037" s="13" customFormat="1">
      <c r="A2037" s="13"/>
      <c r="B2037" s="240"/>
      <c r="C2037" s="241"/>
      <c r="D2037" s="242" t="s">
        <v>201</v>
      </c>
      <c r="E2037" s="243" t="s">
        <v>1</v>
      </c>
      <c r="F2037" s="244" t="s">
        <v>1053</v>
      </c>
      <c r="G2037" s="241"/>
      <c r="H2037" s="245">
        <v>5.9500000000000002</v>
      </c>
      <c r="I2037" s="246"/>
      <c r="J2037" s="241"/>
      <c r="K2037" s="241"/>
      <c r="L2037" s="247"/>
      <c r="M2037" s="248"/>
      <c r="N2037" s="249"/>
      <c r="O2037" s="249"/>
      <c r="P2037" s="249"/>
      <c r="Q2037" s="249"/>
      <c r="R2037" s="249"/>
      <c r="S2037" s="249"/>
      <c r="T2037" s="250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1" t="s">
        <v>201</v>
      </c>
      <c r="AU2037" s="251" t="s">
        <v>85</v>
      </c>
      <c r="AV2037" s="13" t="s">
        <v>85</v>
      </c>
      <c r="AW2037" s="13" t="s">
        <v>32</v>
      </c>
      <c r="AX2037" s="13" t="s">
        <v>75</v>
      </c>
      <c r="AY2037" s="251" t="s">
        <v>192</v>
      </c>
    </row>
    <row r="2038" s="13" customFormat="1">
      <c r="A2038" s="13"/>
      <c r="B2038" s="240"/>
      <c r="C2038" s="241"/>
      <c r="D2038" s="242" t="s">
        <v>201</v>
      </c>
      <c r="E2038" s="243" t="s">
        <v>1</v>
      </c>
      <c r="F2038" s="244" t="s">
        <v>1728</v>
      </c>
      <c r="G2038" s="241"/>
      <c r="H2038" s="245">
        <v>15.449999999999999</v>
      </c>
      <c r="I2038" s="246"/>
      <c r="J2038" s="241"/>
      <c r="K2038" s="241"/>
      <c r="L2038" s="247"/>
      <c r="M2038" s="248"/>
      <c r="N2038" s="249"/>
      <c r="O2038" s="249"/>
      <c r="P2038" s="249"/>
      <c r="Q2038" s="249"/>
      <c r="R2038" s="249"/>
      <c r="S2038" s="249"/>
      <c r="T2038" s="250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51" t="s">
        <v>201</v>
      </c>
      <c r="AU2038" s="251" t="s">
        <v>85</v>
      </c>
      <c r="AV2038" s="13" t="s">
        <v>85</v>
      </c>
      <c r="AW2038" s="13" t="s">
        <v>32</v>
      </c>
      <c r="AX2038" s="13" t="s">
        <v>75</v>
      </c>
      <c r="AY2038" s="251" t="s">
        <v>192</v>
      </c>
    </row>
    <row r="2039" s="13" customFormat="1">
      <c r="A2039" s="13"/>
      <c r="B2039" s="240"/>
      <c r="C2039" s="241"/>
      <c r="D2039" s="242" t="s">
        <v>201</v>
      </c>
      <c r="E2039" s="243" t="s">
        <v>1</v>
      </c>
      <c r="F2039" s="244" t="s">
        <v>1051</v>
      </c>
      <c r="G2039" s="241"/>
      <c r="H2039" s="245">
        <v>146.72</v>
      </c>
      <c r="I2039" s="246"/>
      <c r="J2039" s="241"/>
      <c r="K2039" s="241"/>
      <c r="L2039" s="247"/>
      <c r="M2039" s="248"/>
      <c r="N2039" s="249"/>
      <c r="O2039" s="249"/>
      <c r="P2039" s="249"/>
      <c r="Q2039" s="249"/>
      <c r="R2039" s="249"/>
      <c r="S2039" s="249"/>
      <c r="T2039" s="250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1" t="s">
        <v>201</v>
      </c>
      <c r="AU2039" s="251" t="s">
        <v>85</v>
      </c>
      <c r="AV2039" s="13" t="s">
        <v>85</v>
      </c>
      <c r="AW2039" s="13" t="s">
        <v>32</v>
      </c>
      <c r="AX2039" s="13" t="s">
        <v>75</v>
      </c>
      <c r="AY2039" s="251" t="s">
        <v>192</v>
      </c>
    </row>
    <row r="2040" s="14" customFormat="1">
      <c r="A2040" s="14"/>
      <c r="B2040" s="252"/>
      <c r="C2040" s="253"/>
      <c r="D2040" s="242" t="s">
        <v>201</v>
      </c>
      <c r="E2040" s="254" t="s">
        <v>1</v>
      </c>
      <c r="F2040" s="255" t="s">
        <v>204</v>
      </c>
      <c r="G2040" s="253"/>
      <c r="H2040" s="256">
        <v>188.21000000000001</v>
      </c>
      <c r="I2040" s="257"/>
      <c r="J2040" s="253"/>
      <c r="K2040" s="253"/>
      <c r="L2040" s="258"/>
      <c r="M2040" s="259"/>
      <c r="N2040" s="260"/>
      <c r="O2040" s="260"/>
      <c r="P2040" s="260"/>
      <c r="Q2040" s="260"/>
      <c r="R2040" s="260"/>
      <c r="S2040" s="260"/>
      <c r="T2040" s="261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62" t="s">
        <v>201</v>
      </c>
      <c r="AU2040" s="262" t="s">
        <v>85</v>
      </c>
      <c r="AV2040" s="14" t="s">
        <v>199</v>
      </c>
      <c r="AW2040" s="14" t="s">
        <v>32</v>
      </c>
      <c r="AX2040" s="14" t="s">
        <v>83</v>
      </c>
      <c r="AY2040" s="262" t="s">
        <v>192</v>
      </c>
    </row>
    <row r="2041" s="2" customFormat="1" ht="16.5" customHeight="1">
      <c r="A2041" s="39"/>
      <c r="B2041" s="40"/>
      <c r="C2041" s="227" t="s">
        <v>2277</v>
      </c>
      <c r="D2041" s="227" t="s">
        <v>194</v>
      </c>
      <c r="E2041" s="228" t="s">
        <v>2278</v>
      </c>
      <c r="F2041" s="229" t="s">
        <v>2279</v>
      </c>
      <c r="G2041" s="230" t="s">
        <v>197</v>
      </c>
      <c r="H2041" s="231">
        <v>188.21000000000001</v>
      </c>
      <c r="I2041" s="232"/>
      <c r="J2041" s="233">
        <f>ROUND(I2041*H2041,2)</f>
        <v>0</v>
      </c>
      <c r="K2041" s="229" t="s">
        <v>198</v>
      </c>
      <c r="L2041" s="45"/>
      <c r="M2041" s="234" t="s">
        <v>1</v>
      </c>
      <c r="N2041" s="235" t="s">
        <v>40</v>
      </c>
      <c r="O2041" s="92"/>
      <c r="P2041" s="236">
        <f>O2041*H2041</f>
        <v>0</v>
      </c>
      <c r="Q2041" s="236">
        <v>0</v>
      </c>
      <c r="R2041" s="236">
        <f>Q2041*H2041</f>
        <v>0</v>
      </c>
      <c r="S2041" s="236">
        <v>0</v>
      </c>
      <c r="T2041" s="237">
        <f>S2041*H2041</f>
        <v>0</v>
      </c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R2041" s="238" t="s">
        <v>297</v>
      </c>
      <c r="AT2041" s="238" t="s">
        <v>194</v>
      </c>
      <c r="AU2041" s="238" t="s">
        <v>85</v>
      </c>
      <c r="AY2041" s="18" t="s">
        <v>192</v>
      </c>
      <c r="BE2041" s="239">
        <f>IF(N2041="základní",J2041,0)</f>
        <v>0</v>
      </c>
      <c r="BF2041" s="239">
        <f>IF(N2041="snížená",J2041,0)</f>
        <v>0</v>
      </c>
      <c r="BG2041" s="239">
        <f>IF(N2041="zákl. přenesená",J2041,0)</f>
        <v>0</v>
      </c>
      <c r="BH2041" s="239">
        <f>IF(N2041="sníž. přenesená",J2041,0)</f>
        <v>0</v>
      </c>
      <c r="BI2041" s="239">
        <f>IF(N2041="nulová",J2041,0)</f>
        <v>0</v>
      </c>
      <c r="BJ2041" s="18" t="s">
        <v>83</v>
      </c>
      <c r="BK2041" s="239">
        <f>ROUND(I2041*H2041,2)</f>
        <v>0</v>
      </c>
      <c r="BL2041" s="18" t="s">
        <v>297</v>
      </c>
      <c r="BM2041" s="238" t="s">
        <v>2280</v>
      </c>
    </row>
    <row r="2042" s="13" customFormat="1">
      <c r="A2042" s="13"/>
      <c r="B2042" s="240"/>
      <c r="C2042" s="241"/>
      <c r="D2042" s="242" t="s">
        <v>201</v>
      </c>
      <c r="E2042" s="243" t="s">
        <v>1</v>
      </c>
      <c r="F2042" s="244" t="s">
        <v>1054</v>
      </c>
      <c r="G2042" s="241"/>
      <c r="H2042" s="245">
        <v>20.09</v>
      </c>
      <c r="I2042" s="246"/>
      <c r="J2042" s="241"/>
      <c r="K2042" s="241"/>
      <c r="L2042" s="247"/>
      <c r="M2042" s="248"/>
      <c r="N2042" s="249"/>
      <c r="O2042" s="249"/>
      <c r="P2042" s="249"/>
      <c r="Q2042" s="249"/>
      <c r="R2042" s="249"/>
      <c r="S2042" s="249"/>
      <c r="T2042" s="250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1" t="s">
        <v>201</v>
      </c>
      <c r="AU2042" s="251" t="s">
        <v>85</v>
      </c>
      <c r="AV2042" s="13" t="s">
        <v>85</v>
      </c>
      <c r="AW2042" s="13" t="s">
        <v>32</v>
      </c>
      <c r="AX2042" s="13" t="s">
        <v>75</v>
      </c>
      <c r="AY2042" s="251" t="s">
        <v>192</v>
      </c>
    </row>
    <row r="2043" s="13" customFormat="1">
      <c r="A2043" s="13"/>
      <c r="B2043" s="240"/>
      <c r="C2043" s="241"/>
      <c r="D2043" s="242" t="s">
        <v>201</v>
      </c>
      <c r="E2043" s="243" t="s">
        <v>1</v>
      </c>
      <c r="F2043" s="244" t="s">
        <v>1053</v>
      </c>
      <c r="G2043" s="241"/>
      <c r="H2043" s="245">
        <v>5.9500000000000002</v>
      </c>
      <c r="I2043" s="246"/>
      <c r="J2043" s="241"/>
      <c r="K2043" s="241"/>
      <c r="L2043" s="247"/>
      <c r="M2043" s="248"/>
      <c r="N2043" s="249"/>
      <c r="O2043" s="249"/>
      <c r="P2043" s="249"/>
      <c r="Q2043" s="249"/>
      <c r="R2043" s="249"/>
      <c r="S2043" s="249"/>
      <c r="T2043" s="250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1" t="s">
        <v>201</v>
      </c>
      <c r="AU2043" s="251" t="s">
        <v>85</v>
      </c>
      <c r="AV2043" s="13" t="s">
        <v>85</v>
      </c>
      <c r="AW2043" s="13" t="s">
        <v>32</v>
      </c>
      <c r="AX2043" s="13" t="s">
        <v>75</v>
      </c>
      <c r="AY2043" s="251" t="s">
        <v>192</v>
      </c>
    </row>
    <row r="2044" s="13" customFormat="1">
      <c r="A2044" s="13"/>
      <c r="B2044" s="240"/>
      <c r="C2044" s="241"/>
      <c r="D2044" s="242" t="s">
        <v>201</v>
      </c>
      <c r="E2044" s="243" t="s">
        <v>1</v>
      </c>
      <c r="F2044" s="244" t="s">
        <v>1728</v>
      </c>
      <c r="G2044" s="241"/>
      <c r="H2044" s="245">
        <v>15.449999999999999</v>
      </c>
      <c r="I2044" s="246"/>
      <c r="J2044" s="241"/>
      <c r="K2044" s="241"/>
      <c r="L2044" s="247"/>
      <c r="M2044" s="248"/>
      <c r="N2044" s="249"/>
      <c r="O2044" s="249"/>
      <c r="P2044" s="249"/>
      <c r="Q2044" s="249"/>
      <c r="R2044" s="249"/>
      <c r="S2044" s="249"/>
      <c r="T2044" s="250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1" t="s">
        <v>201</v>
      </c>
      <c r="AU2044" s="251" t="s">
        <v>85</v>
      </c>
      <c r="AV2044" s="13" t="s">
        <v>85</v>
      </c>
      <c r="AW2044" s="13" t="s">
        <v>32</v>
      </c>
      <c r="AX2044" s="13" t="s">
        <v>75</v>
      </c>
      <c r="AY2044" s="251" t="s">
        <v>192</v>
      </c>
    </row>
    <row r="2045" s="13" customFormat="1">
      <c r="A2045" s="13"/>
      <c r="B2045" s="240"/>
      <c r="C2045" s="241"/>
      <c r="D2045" s="242" t="s">
        <v>201</v>
      </c>
      <c r="E2045" s="243" t="s">
        <v>1</v>
      </c>
      <c r="F2045" s="244" t="s">
        <v>1051</v>
      </c>
      <c r="G2045" s="241"/>
      <c r="H2045" s="245">
        <v>146.72</v>
      </c>
      <c r="I2045" s="246"/>
      <c r="J2045" s="241"/>
      <c r="K2045" s="241"/>
      <c r="L2045" s="247"/>
      <c r="M2045" s="248"/>
      <c r="N2045" s="249"/>
      <c r="O2045" s="249"/>
      <c r="P2045" s="249"/>
      <c r="Q2045" s="249"/>
      <c r="R2045" s="249"/>
      <c r="S2045" s="249"/>
      <c r="T2045" s="250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1" t="s">
        <v>201</v>
      </c>
      <c r="AU2045" s="251" t="s">
        <v>85</v>
      </c>
      <c r="AV2045" s="13" t="s">
        <v>85</v>
      </c>
      <c r="AW2045" s="13" t="s">
        <v>32</v>
      </c>
      <c r="AX2045" s="13" t="s">
        <v>75</v>
      </c>
      <c r="AY2045" s="251" t="s">
        <v>192</v>
      </c>
    </row>
    <row r="2046" s="14" customFormat="1">
      <c r="A2046" s="14"/>
      <c r="B2046" s="252"/>
      <c r="C2046" s="253"/>
      <c r="D2046" s="242" t="s">
        <v>201</v>
      </c>
      <c r="E2046" s="254" t="s">
        <v>1</v>
      </c>
      <c r="F2046" s="255" t="s">
        <v>204</v>
      </c>
      <c r="G2046" s="253"/>
      <c r="H2046" s="256">
        <v>188.21000000000001</v>
      </c>
      <c r="I2046" s="257"/>
      <c r="J2046" s="253"/>
      <c r="K2046" s="253"/>
      <c r="L2046" s="258"/>
      <c r="M2046" s="259"/>
      <c r="N2046" s="260"/>
      <c r="O2046" s="260"/>
      <c r="P2046" s="260"/>
      <c r="Q2046" s="260"/>
      <c r="R2046" s="260"/>
      <c r="S2046" s="260"/>
      <c r="T2046" s="261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2" t="s">
        <v>201</v>
      </c>
      <c r="AU2046" s="262" t="s">
        <v>85</v>
      </c>
      <c r="AV2046" s="14" t="s">
        <v>199</v>
      </c>
      <c r="AW2046" s="14" t="s">
        <v>32</v>
      </c>
      <c r="AX2046" s="14" t="s">
        <v>83</v>
      </c>
      <c r="AY2046" s="262" t="s">
        <v>192</v>
      </c>
    </row>
    <row r="2047" s="2" customFormat="1" ht="24.15" customHeight="1">
      <c r="A2047" s="39"/>
      <c r="B2047" s="40"/>
      <c r="C2047" s="227" t="s">
        <v>2281</v>
      </c>
      <c r="D2047" s="227" t="s">
        <v>194</v>
      </c>
      <c r="E2047" s="228" t="s">
        <v>2282</v>
      </c>
      <c r="F2047" s="229" t="s">
        <v>2283</v>
      </c>
      <c r="G2047" s="230" t="s">
        <v>197</v>
      </c>
      <c r="H2047" s="231">
        <v>188.21000000000001</v>
      </c>
      <c r="I2047" s="232"/>
      <c r="J2047" s="233">
        <f>ROUND(I2047*H2047,2)</f>
        <v>0</v>
      </c>
      <c r="K2047" s="229" t="s">
        <v>198</v>
      </c>
      <c r="L2047" s="45"/>
      <c r="M2047" s="234" t="s">
        <v>1</v>
      </c>
      <c r="N2047" s="235" t="s">
        <v>40</v>
      </c>
      <c r="O2047" s="92"/>
      <c r="P2047" s="236">
        <f>O2047*H2047</f>
        <v>0</v>
      </c>
      <c r="Q2047" s="236">
        <v>3.0000000000000001E-05</v>
      </c>
      <c r="R2047" s="236">
        <f>Q2047*H2047</f>
        <v>0.0056463000000000008</v>
      </c>
      <c r="S2047" s="236">
        <v>0</v>
      </c>
      <c r="T2047" s="237">
        <f>S2047*H2047</f>
        <v>0</v>
      </c>
      <c r="U2047" s="39"/>
      <c r="V2047" s="39"/>
      <c r="W2047" s="39"/>
      <c r="X2047" s="39"/>
      <c r="Y2047" s="39"/>
      <c r="Z2047" s="39"/>
      <c r="AA2047" s="39"/>
      <c r="AB2047" s="39"/>
      <c r="AC2047" s="39"/>
      <c r="AD2047" s="39"/>
      <c r="AE2047" s="39"/>
      <c r="AR2047" s="238" t="s">
        <v>297</v>
      </c>
      <c r="AT2047" s="238" t="s">
        <v>194</v>
      </c>
      <c r="AU2047" s="238" t="s">
        <v>85</v>
      </c>
      <c r="AY2047" s="18" t="s">
        <v>192</v>
      </c>
      <c r="BE2047" s="239">
        <f>IF(N2047="základní",J2047,0)</f>
        <v>0</v>
      </c>
      <c r="BF2047" s="239">
        <f>IF(N2047="snížená",J2047,0)</f>
        <v>0</v>
      </c>
      <c r="BG2047" s="239">
        <f>IF(N2047="zákl. přenesená",J2047,0)</f>
        <v>0</v>
      </c>
      <c r="BH2047" s="239">
        <f>IF(N2047="sníž. přenesená",J2047,0)</f>
        <v>0</v>
      </c>
      <c r="BI2047" s="239">
        <f>IF(N2047="nulová",J2047,0)</f>
        <v>0</v>
      </c>
      <c r="BJ2047" s="18" t="s">
        <v>83</v>
      </c>
      <c r="BK2047" s="239">
        <f>ROUND(I2047*H2047,2)</f>
        <v>0</v>
      </c>
      <c r="BL2047" s="18" t="s">
        <v>297</v>
      </c>
      <c r="BM2047" s="238" t="s">
        <v>2284</v>
      </c>
    </row>
    <row r="2048" s="13" customFormat="1">
      <c r="A2048" s="13"/>
      <c r="B2048" s="240"/>
      <c r="C2048" s="241"/>
      <c r="D2048" s="242" t="s">
        <v>201</v>
      </c>
      <c r="E2048" s="243" t="s">
        <v>1</v>
      </c>
      <c r="F2048" s="244" t="s">
        <v>1054</v>
      </c>
      <c r="G2048" s="241"/>
      <c r="H2048" s="245">
        <v>20.09</v>
      </c>
      <c r="I2048" s="246"/>
      <c r="J2048" s="241"/>
      <c r="K2048" s="241"/>
      <c r="L2048" s="247"/>
      <c r="M2048" s="248"/>
      <c r="N2048" s="249"/>
      <c r="O2048" s="249"/>
      <c r="P2048" s="249"/>
      <c r="Q2048" s="249"/>
      <c r="R2048" s="249"/>
      <c r="S2048" s="249"/>
      <c r="T2048" s="250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1" t="s">
        <v>201</v>
      </c>
      <c r="AU2048" s="251" t="s">
        <v>85</v>
      </c>
      <c r="AV2048" s="13" t="s">
        <v>85</v>
      </c>
      <c r="AW2048" s="13" t="s">
        <v>32</v>
      </c>
      <c r="AX2048" s="13" t="s">
        <v>75</v>
      </c>
      <c r="AY2048" s="251" t="s">
        <v>192</v>
      </c>
    </row>
    <row r="2049" s="13" customFormat="1">
      <c r="A2049" s="13"/>
      <c r="B2049" s="240"/>
      <c r="C2049" s="241"/>
      <c r="D2049" s="242" t="s">
        <v>201</v>
      </c>
      <c r="E2049" s="243" t="s">
        <v>1</v>
      </c>
      <c r="F2049" s="244" t="s">
        <v>1053</v>
      </c>
      <c r="G2049" s="241"/>
      <c r="H2049" s="245">
        <v>5.9500000000000002</v>
      </c>
      <c r="I2049" s="246"/>
      <c r="J2049" s="241"/>
      <c r="K2049" s="241"/>
      <c r="L2049" s="247"/>
      <c r="M2049" s="248"/>
      <c r="N2049" s="249"/>
      <c r="O2049" s="249"/>
      <c r="P2049" s="249"/>
      <c r="Q2049" s="249"/>
      <c r="R2049" s="249"/>
      <c r="S2049" s="249"/>
      <c r="T2049" s="250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1" t="s">
        <v>201</v>
      </c>
      <c r="AU2049" s="251" t="s">
        <v>85</v>
      </c>
      <c r="AV2049" s="13" t="s">
        <v>85</v>
      </c>
      <c r="AW2049" s="13" t="s">
        <v>32</v>
      </c>
      <c r="AX2049" s="13" t="s">
        <v>75</v>
      </c>
      <c r="AY2049" s="251" t="s">
        <v>192</v>
      </c>
    </row>
    <row r="2050" s="13" customFormat="1">
      <c r="A2050" s="13"/>
      <c r="B2050" s="240"/>
      <c r="C2050" s="241"/>
      <c r="D2050" s="242" t="s">
        <v>201</v>
      </c>
      <c r="E2050" s="243" t="s">
        <v>1</v>
      </c>
      <c r="F2050" s="244" t="s">
        <v>1728</v>
      </c>
      <c r="G2050" s="241"/>
      <c r="H2050" s="245">
        <v>15.449999999999999</v>
      </c>
      <c r="I2050" s="246"/>
      <c r="J2050" s="241"/>
      <c r="K2050" s="241"/>
      <c r="L2050" s="247"/>
      <c r="M2050" s="248"/>
      <c r="N2050" s="249"/>
      <c r="O2050" s="249"/>
      <c r="P2050" s="249"/>
      <c r="Q2050" s="249"/>
      <c r="R2050" s="249"/>
      <c r="S2050" s="249"/>
      <c r="T2050" s="250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51" t="s">
        <v>201</v>
      </c>
      <c r="AU2050" s="251" t="s">
        <v>85</v>
      </c>
      <c r="AV2050" s="13" t="s">
        <v>85</v>
      </c>
      <c r="AW2050" s="13" t="s">
        <v>32</v>
      </c>
      <c r="AX2050" s="13" t="s">
        <v>75</v>
      </c>
      <c r="AY2050" s="251" t="s">
        <v>192</v>
      </c>
    </row>
    <row r="2051" s="13" customFormat="1">
      <c r="A2051" s="13"/>
      <c r="B2051" s="240"/>
      <c r="C2051" s="241"/>
      <c r="D2051" s="242" t="s">
        <v>201</v>
      </c>
      <c r="E2051" s="243" t="s">
        <v>1</v>
      </c>
      <c r="F2051" s="244" t="s">
        <v>1051</v>
      </c>
      <c r="G2051" s="241"/>
      <c r="H2051" s="245">
        <v>146.72</v>
      </c>
      <c r="I2051" s="246"/>
      <c r="J2051" s="241"/>
      <c r="K2051" s="241"/>
      <c r="L2051" s="247"/>
      <c r="M2051" s="248"/>
      <c r="N2051" s="249"/>
      <c r="O2051" s="249"/>
      <c r="P2051" s="249"/>
      <c r="Q2051" s="249"/>
      <c r="R2051" s="249"/>
      <c r="S2051" s="249"/>
      <c r="T2051" s="250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51" t="s">
        <v>201</v>
      </c>
      <c r="AU2051" s="251" t="s">
        <v>85</v>
      </c>
      <c r="AV2051" s="13" t="s">
        <v>85</v>
      </c>
      <c r="AW2051" s="13" t="s">
        <v>32</v>
      </c>
      <c r="AX2051" s="13" t="s">
        <v>75</v>
      </c>
      <c r="AY2051" s="251" t="s">
        <v>192</v>
      </c>
    </row>
    <row r="2052" s="14" customFormat="1">
      <c r="A2052" s="14"/>
      <c r="B2052" s="252"/>
      <c r="C2052" s="253"/>
      <c r="D2052" s="242" t="s">
        <v>201</v>
      </c>
      <c r="E2052" s="254" t="s">
        <v>1</v>
      </c>
      <c r="F2052" s="255" t="s">
        <v>204</v>
      </c>
      <c r="G2052" s="253"/>
      <c r="H2052" s="256">
        <v>188.21000000000001</v>
      </c>
      <c r="I2052" s="257"/>
      <c r="J2052" s="253"/>
      <c r="K2052" s="253"/>
      <c r="L2052" s="258"/>
      <c r="M2052" s="259"/>
      <c r="N2052" s="260"/>
      <c r="O2052" s="260"/>
      <c r="P2052" s="260"/>
      <c r="Q2052" s="260"/>
      <c r="R2052" s="260"/>
      <c r="S2052" s="260"/>
      <c r="T2052" s="261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2" t="s">
        <v>201</v>
      </c>
      <c r="AU2052" s="262" t="s">
        <v>85</v>
      </c>
      <c r="AV2052" s="14" t="s">
        <v>199</v>
      </c>
      <c r="AW2052" s="14" t="s">
        <v>32</v>
      </c>
      <c r="AX2052" s="14" t="s">
        <v>83</v>
      </c>
      <c r="AY2052" s="262" t="s">
        <v>192</v>
      </c>
    </row>
    <row r="2053" s="2" customFormat="1" ht="33" customHeight="1">
      <c r="A2053" s="39"/>
      <c r="B2053" s="40"/>
      <c r="C2053" s="227" t="s">
        <v>2285</v>
      </c>
      <c r="D2053" s="227" t="s">
        <v>194</v>
      </c>
      <c r="E2053" s="228" t="s">
        <v>2286</v>
      </c>
      <c r="F2053" s="229" t="s">
        <v>2287</v>
      </c>
      <c r="G2053" s="230" t="s">
        <v>197</v>
      </c>
      <c r="H2053" s="231">
        <v>188.21000000000001</v>
      </c>
      <c r="I2053" s="232"/>
      <c r="J2053" s="233">
        <f>ROUND(I2053*H2053,2)</f>
        <v>0</v>
      </c>
      <c r="K2053" s="229" t="s">
        <v>198</v>
      </c>
      <c r="L2053" s="45"/>
      <c r="M2053" s="234" t="s">
        <v>1</v>
      </c>
      <c r="N2053" s="235" t="s">
        <v>40</v>
      </c>
      <c r="O2053" s="92"/>
      <c r="P2053" s="236">
        <f>O2053*H2053</f>
        <v>0</v>
      </c>
      <c r="Q2053" s="236">
        <v>0.0044999999999999997</v>
      </c>
      <c r="R2053" s="236">
        <f>Q2053*H2053</f>
        <v>0.84694499999999995</v>
      </c>
      <c r="S2053" s="236">
        <v>0</v>
      </c>
      <c r="T2053" s="237">
        <f>S2053*H2053</f>
        <v>0</v>
      </c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R2053" s="238" t="s">
        <v>297</v>
      </c>
      <c r="AT2053" s="238" t="s">
        <v>194</v>
      </c>
      <c r="AU2053" s="238" t="s">
        <v>85</v>
      </c>
      <c r="AY2053" s="18" t="s">
        <v>192</v>
      </c>
      <c r="BE2053" s="239">
        <f>IF(N2053="základní",J2053,0)</f>
        <v>0</v>
      </c>
      <c r="BF2053" s="239">
        <f>IF(N2053="snížená",J2053,0)</f>
        <v>0</v>
      </c>
      <c r="BG2053" s="239">
        <f>IF(N2053="zákl. přenesená",J2053,0)</f>
        <v>0</v>
      </c>
      <c r="BH2053" s="239">
        <f>IF(N2053="sníž. přenesená",J2053,0)</f>
        <v>0</v>
      </c>
      <c r="BI2053" s="239">
        <f>IF(N2053="nulová",J2053,0)</f>
        <v>0</v>
      </c>
      <c r="BJ2053" s="18" t="s">
        <v>83</v>
      </c>
      <c r="BK2053" s="239">
        <f>ROUND(I2053*H2053,2)</f>
        <v>0</v>
      </c>
      <c r="BL2053" s="18" t="s">
        <v>297</v>
      </c>
      <c r="BM2053" s="238" t="s">
        <v>2288</v>
      </c>
    </row>
    <row r="2054" s="13" customFormat="1">
      <c r="A2054" s="13"/>
      <c r="B2054" s="240"/>
      <c r="C2054" s="241"/>
      <c r="D2054" s="242" t="s">
        <v>201</v>
      </c>
      <c r="E2054" s="243" t="s">
        <v>1</v>
      </c>
      <c r="F2054" s="244" t="s">
        <v>1054</v>
      </c>
      <c r="G2054" s="241"/>
      <c r="H2054" s="245">
        <v>20.09</v>
      </c>
      <c r="I2054" s="246"/>
      <c r="J2054" s="241"/>
      <c r="K2054" s="241"/>
      <c r="L2054" s="247"/>
      <c r="M2054" s="248"/>
      <c r="N2054" s="249"/>
      <c r="O2054" s="249"/>
      <c r="P2054" s="249"/>
      <c r="Q2054" s="249"/>
      <c r="R2054" s="249"/>
      <c r="S2054" s="249"/>
      <c r="T2054" s="250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1" t="s">
        <v>201</v>
      </c>
      <c r="AU2054" s="251" t="s">
        <v>85</v>
      </c>
      <c r="AV2054" s="13" t="s">
        <v>85</v>
      </c>
      <c r="AW2054" s="13" t="s">
        <v>32</v>
      </c>
      <c r="AX2054" s="13" t="s">
        <v>75</v>
      </c>
      <c r="AY2054" s="251" t="s">
        <v>192</v>
      </c>
    </row>
    <row r="2055" s="13" customFormat="1">
      <c r="A2055" s="13"/>
      <c r="B2055" s="240"/>
      <c r="C2055" s="241"/>
      <c r="D2055" s="242" t="s">
        <v>201</v>
      </c>
      <c r="E2055" s="243" t="s">
        <v>1</v>
      </c>
      <c r="F2055" s="244" t="s">
        <v>1053</v>
      </c>
      <c r="G2055" s="241"/>
      <c r="H2055" s="245">
        <v>5.9500000000000002</v>
      </c>
      <c r="I2055" s="246"/>
      <c r="J2055" s="241"/>
      <c r="K2055" s="241"/>
      <c r="L2055" s="247"/>
      <c r="M2055" s="248"/>
      <c r="N2055" s="249"/>
      <c r="O2055" s="249"/>
      <c r="P2055" s="249"/>
      <c r="Q2055" s="249"/>
      <c r="R2055" s="249"/>
      <c r="S2055" s="249"/>
      <c r="T2055" s="250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1" t="s">
        <v>201</v>
      </c>
      <c r="AU2055" s="251" t="s">
        <v>85</v>
      </c>
      <c r="AV2055" s="13" t="s">
        <v>85</v>
      </c>
      <c r="AW2055" s="13" t="s">
        <v>32</v>
      </c>
      <c r="AX2055" s="13" t="s">
        <v>75</v>
      </c>
      <c r="AY2055" s="251" t="s">
        <v>192</v>
      </c>
    </row>
    <row r="2056" s="13" customFormat="1">
      <c r="A2056" s="13"/>
      <c r="B2056" s="240"/>
      <c r="C2056" s="241"/>
      <c r="D2056" s="242" t="s">
        <v>201</v>
      </c>
      <c r="E2056" s="243" t="s">
        <v>1</v>
      </c>
      <c r="F2056" s="244" t="s">
        <v>1728</v>
      </c>
      <c r="G2056" s="241"/>
      <c r="H2056" s="245">
        <v>15.449999999999999</v>
      </c>
      <c r="I2056" s="246"/>
      <c r="J2056" s="241"/>
      <c r="K2056" s="241"/>
      <c r="L2056" s="247"/>
      <c r="M2056" s="248"/>
      <c r="N2056" s="249"/>
      <c r="O2056" s="249"/>
      <c r="P2056" s="249"/>
      <c r="Q2056" s="249"/>
      <c r="R2056" s="249"/>
      <c r="S2056" s="249"/>
      <c r="T2056" s="250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1" t="s">
        <v>201</v>
      </c>
      <c r="AU2056" s="251" t="s">
        <v>85</v>
      </c>
      <c r="AV2056" s="13" t="s">
        <v>85</v>
      </c>
      <c r="AW2056" s="13" t="s">
        <v>32</v>
      </c>
      <c r="AX2056" s="13" t="s">
        <v>75</v>
      </c>
      <c r="AY2056" s="251" t="s">
        <v>192</v>
      </c>
    </row>
    <row r="2057" s="13" customFormat="1">
      <c r="A2057" s="13"/>
      <c r="B2057" s="240"/>
      <c r="C2057" s="241"/>
      <c r="D2057" s="242" t="s">
        <v>201</v>
      </c>
      <c r="E2057" s="243" t="s">
        <v>1</v>
      </c>
      <c r="F2057" s="244" t="s">
        <v>1051</v>
      </c>
      <c r="G2057" s="241"/>
      <c r="H2057" s="245">
        <v>146.72</v>
      </c>
      <c r="I2057" s="246"/>
      <c r="J2057" s="241"/>
      <c r="K2057" s="241"/>
      <c r="L2057" s="247"/>
      <c r="M2057" s="248"/>
      <c r="N2057" s="249"/>
      <c r="O2057" s="249"/>
      <c r="P2057" s="249"/>
      <c r="Q2057" s="249"/>
      <c r="R2057" s="249"/>
      <c r="S2057" s="249"/>
      <c r="T2057" s="250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51" t="s">
        <v>201</v>
      </c>
      <c r="AU2057" s="251" t="s">
        <v>85</v>
      </c>
      <c r="AV2057" s="13" t="s">
        <v>85</v>
      </c>
      <c r="AW2057" s="13" t="s">
        <v>32</v>
      </c>
      <c r="AX2057" s="13" t="s">
        <v>75</v>
      </c>
      <c r="AY2057" s="251" t="s">
        <v>192</v>
      </c>
    </row>
    <row r="2058" s="14" customFormat="1">
      <c r="A2058" s="14"/>
      <c r="B2058" s="252"/>
      <c r="C2058" s="253"/>
      <c r="D2058" s="242" t="s">
        <v>201</v>
      </c>
      <c r="E2058" s="254" t="s">
        <v>1</v>
      </c>
      <c r="F2058" s="255" t="s">
        <v>204</v>
      </c>
      <c r="G2058" s="253"/>
      <c r="H2058" s="256">
        <v>188.21000000000001</v>
      </c>
      <c r="I2058" s="257"/>
      <c r="J2058" s="253"/>
      <c r="K2058" s="253"/>
      <c r="L2058" s="258"/>
      <c r="M2058" s="259"/>
      <c r="N2058" s="260"/>
      <c r="O2058" s="260"/>
      <c r="P2058" s="260"/>
      <c r="Q2058" s="260"/>
      <c r="R2058" s="260"/>
      <c r="S2058" s="260"/>
      <c r="T2058" s="261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62" t="s">
        <v>201</v>
      </c>
      <c r="AU2058" s="262" t="s">
        <v>85</v>
      </c>
      <c r="AV2058" s="14" t="s">
        <v>199</v>
      </c>
      <c r="AW2058" s="14" t="s">
        <v>32</v>
      </c>
      <c r="AX2058" s="14" t="s">
        <v>83</v>
      </c>
      <c r="AY2058" s="262" t="s">
        <v>192</v>
      </c>
    </row>
    <row r="2059" s="2" customFormat="1" ht="24.15" customHeight="1">
      <c r="A2059" s="39"/>
      <c r="B2059" s="40"/>
      <c r="C2059" s="227" t="s">
        <v>2289</v>
      </c>
      <c r="D2059" s="227" t="s">
        <v>194</v>
      </c>
      <c r="E2059" s="228" t="s">
        <v>2290</v>
      </c>
      <c r="F2059" s="229" t="s">
        <v>2291</v>
      </c>
      <c r="G2059" s="230" t="s">
        <v>197</v>
      </c>
      <c r="H2059" s="231">
        <v>3.3999999999999999</v>
      </c>
      <c r="I2059" s="232"/>
      <c r="J2059" s="233">
        <f>ROUND(I2059*H2059,2)</f>
        <v>0</v>
      </c>
      <c r="K2059" s="229" t="s">
        <v>198</v>
      </c>
      <c r="L2059" s="45"/>
      <c r="M2059" s="234" t="s">
        <v>1</v>
      </c>
      <c r="N2059" s="235" t="s">
        <v>40</v>
      </c>
      <c r="O2059" s="92"/>
      <c r="P2059" s="236">
        <f>O2059*H2059</f>
        <v>0</v>
      </c>
      <c r="Q2059" s="236">
        <v>0</v>
      </c>
      <c r="R2059" s="236">
        <f>Q2059*H2059</f>
        <v>0</v>
      </c>
      <c r="S2059" s="236">
        <v>0</v>
      </c>
      <c r="T2059" s="237">
        <f>S2059*H2059</f>
        <v>0</v>
      </c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R2059" s="238" t="s">
        <v>297</v>
      </c>
      <c r="AT2059" s="238" t="s">
        <v>194</v>
      </c>
      <c r="AU2059" s="238" t="s">
        <v>85</v>
      </c>
      <c r="AY2059" s="18" t="s">
        <v>192</v>
      </c>
      <c r="BE2059" s="239">
        <f>IF(N2059="základní",J2059,0)</f>
        <v>0</v>
      </c>
      <c r="BF2059" s="239">
        <f>IF(N2059="snížená",J2059,0)</f>
        <v>0</v>
      </c>
      <c r="BG2059" s="239">
        <f>IF(N2059="zákl. přenesená",J2059,0)</f>
        <v>0</v>
      </c>
      <c r="BH2059" s="239">
        <f>IF(N2059="sníž. přenesená",J2059,0)</f>
        <v>0</v>
      </c>
      <c r="BI2059" s="239">
        <f>IF(N2059="nulová",J2059,0)</f>
        <v>0</v>
      </c>
      <c r="BJ2059" s="18" t="s">
        <v>83</v>
      </c>
      <c r="BK2059" s="239">
        <f>ROUND(I2059*H2059,2)</f>
        <v>0</v>
      </c>
      <c r="BL2059" s="18" t="s">
        <v>297</v>
      </c>
      <c r="BM2059" s="238" t="s">
        <v>2292</v>
      </c>
    </row>
    <row r="2060" s="13" customFormat="1">
      <c r="A2060" s="13"/>
      <c r="B2060" s="240"/>
      <c r="C2060" s="241"/>
      <c r="D2060" s="242" t="s">
        <v>201</v>
      </c>
      <c r="E2060" s="243" t="s">
        <v>1</v>
      </c>
      <c r="F2060" s="244" t="s">
        <v>2293</v>
      </c>
      <c r="G2060" s="241"/>
      <c r="H2060" s="245">
        <v>1.7</v>
      </c>
      <c r="I2060" s="246"/>
      <c r="J2060" s="241"/>
      <c r="K2060" s="241"/>
      <c r="L2060" s="247"/>
      <c r="M2060" s="248"/>
      <c r="N2060" s="249"/>
      <c r="O2060" s="249"/>
      <c r="P2060" s="249"/>
      <c r="Q2060" s="249"/>
      <c r="R2060" s="249"/>
      <c r="S2060" s="249"/>
      <c r="T2060" s="250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1" t="s">
        <v>201</v>
      </c>
      <c r="AU2060" s="251" t="s">
        <v>85</v>
      </c>
      <c r="AV2060" s="13" t="s">
        <v>85</v>
      </c>
      <c r="AW2060" s="13" t="s">
        <v>32</v>
      </c>
      <c r="AX2060" s="13" t="s">
        <v>75</v>
      </c>
      <c r="AY2060" s="251" t="s">
        <v>192</v>
      </c>
    </row>
    <row r="2061" s="13" customFormat="1">
      <c r="A2061" s="13"/>
      <c r="B2061" s="240"/>
      <c r="C2061" s="241"/>
      <c r="D2061" s="242" t="s">
        <v>201</v>
      </c>
      <c r="E2061" s="243" t="s">
        <v>1</v>
      </c>
      <c r="F2061" s="244" t="s">
        <v>2294</v>
      </c>
      <c r="G2061" s="241"/>
      <c r="H2061" s="245">
        <v>1.7</v>
      </c>
      <c r="I2061" s="246"/>
      <c r="J2061" s="241"/>
      <c r="K2061" s="241"/>
      <c r="L2061" s="247"/>
      <c r="M2061" s="248"/>
      <c r="N2061" s="249"/>
      <c r="O2061" s="249"/>
      <c r="P2061" s="249"/>
      <c r="Q2061" s="249"/>
      <c r="R2061" s="249"/>
      <c r="S2061" s="249"/>
      <c r="T2061" s="250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1" t="s">
        <v>201</v>
      </c>
      <c r="AU2061" s="251" t="s">
        <v>85</v>
      </c>
      <c r="AV2061" s="13" t="s">
        <v>85</v>
      </c>
      <c r="AW2061" s="13" t="s">
        <v>32</v>
      </c>
      <c r="AX2061" s="13" t="s">
        <v>75</v>
      </c>
      <c r="AY2061" s="251" t="s">
        <v>192</v>
      </c>
    </row>
    <row r="2062" s="14" customFormat="1">
      <c r="A2062" s="14"/>
      <c r="B2062" s="252"/>
      <c r="C2062" s="253"/>
      <c r="D2062" s="242" t="s">
        <v>201</v>
      </c>
      <c r="E2062" s="254" t="s">
        <v>1</v>
      </c>
      <c r="F2062" s="255" t="s">
        <v>204</v>
      </c>
      <c r="G2062" s="253"/>
      <c r="H2062" s="256">
        <v>3.3999999999999999</v>
      </c>
      <c r="I2062" s="257"/>
      <c r="J2062" s="253"/>
      <c r="K2062" s="253"/>
      <c r="L2062" s="258"/>
      <c r="M2062" s="259"/>
      <c r="N2062" s="260"/>
      <c r="O2062" s="260"/>
      <c r="P2062" s="260"/>
      <c r="Q2062" s="260"/>
      <c r="R2062" s="260"/>
      <c r="S2062" s="260"/>
      <c r="T2062" s="261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62" t="s">
        <v>201</v>
      </c>
      <c r="AU2062" s="262" t="s">
        <v>85</v>
      </c>
      <c r="AV2062" s="14" t="s">
        <v>199</v>
      </c>
      <c r="AW2062" s="14" t="s">
        <v>32</v>
      </c>
      <c r="AX2062" s="14" t="s">
        <v>83</v>
      </c>
      <c r="AY2062" s="262" t="s">
        <v>192</v>
      </c>
    </row>
    <row r="2063" s="2" customFormat="1" ht="16.5" customHeight="1">
      <c r="A2063" s="39"/>
      <c r="B2063" s="40"/>
      <c r="C2063" s="284" t="s">
        <v>2295</v>
      </c>
      <c r="D2063" s="284" t="s">
        <v>311</v>
      </c>
      <c r="E2063" s="285" t="s">
        <v>2296</v>
      </c>
      <c r="F2063" s="286" t="s">
        <v>2297</v>
      </c>
      <c r="G2063" s="287" t="s">
        <v>197</v>
      </c>
      <c r="H2063" s="288">
        <v>1.7</v>
      </c>
      <c r="I2063" s="289"/>
      <c r="J2063" s="290">
        <f>ROUND(I2063*H2063,2)</f>
        <v>0</v>
      </c>
      <c r="K2063" s="286" t="s">
        <v>198</v>
      </c>
      <c r="L2063" s="291"/>
      <c r="M2063" s="292" t="s">
        <v>1</v>
      </c>
      <c r="N2063" s="293" t="s">
        <v>40</v>
      </c>
      <c r="O2063" s="92"/>
      <c r="P2063" s="236">
        <f>O2063*H2063</f>
        <v>0</v>
      </c>
      <c r="Q2063" s="236">
        <v>0.016</v>
      </c>
      <c r="R2063" s="236">
        <f>Q2063*H2063</f>
        <v>0.027199999999999998</v>
      </c>
      <c r="S2063" s="236">
        <v>0</v>
      </c>
      <c r="T2063" s="237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38" t="s">
        <v>394</v>
      </c>
      <c r="AT2063" s="238" t="s">
        <v>311</v>
      </c>
      <c r="AU2063" s="238" t="s">
        <v>85</v>
      </c>
      <c r="AY2063" s="18" t="s">
        <v>192</v>
      </c>
      <c r="BE2063" s="239">
        <f>IF(N2063="základní",J2063,0)</f>
        <v>0</v>
      </c>
      <c r="BF2063" s="239">
        <f>IF(N2063="snížená",J2063,0)</f>
        <v>0</v>
      </c>
      <c r="BG2063" s="239">
        <f>IF(N2063="zákl. přenesená",J2063,0)</f>
        <v>0</v>
      </c>
      <c r="BH2063" s="239">
        <f>IF(N2063="sníž. přenesená",J2063,0)</f>
        <v>0</v>
      </c>
      <c r="BI2063" s="239">
        <f>IF(N2063="nulová",J2063,0)</f>
        <v>0</v>
      </c>
      <c r="BJ2063" s="18" t="s">
        <v>83</v>
      </c>
      <c r="BK2063" s="239">
        <f>ROUND(I2063*H2063,2)</f>
        <v>0</v>
      </c>
      <c r="BL2063" s="18" t="s">
        <v>297</v>
      </c>
      <c r="BM2063" s="238" t="s">
        <v>2298</v>
      </c>
    </row>
    <row r="2064" s="2" customFormat="1" ht="24.15" customHeight="1">
      <c r="A2064" s="39"/>
      <c r="B2064" s="40"/>
      <c r="C2064" s="284" t="s">
        <v>2299</v>
      </c>
      <c r="D2064" s="284" t="s">
        <v>311</v>
      </c>
      <c r="E2064" s="285" t="s">
        <v>2300</v>
      </c>
      <c r="F2064" s="286" t="s">
        <v>2301</v>
      </c>
      <c r="G2064" s="287" t="s">
        <v>300</v>
      </c>
      <c r="H2064" s="288">
        <v>1</v>
      </c>
      <c r="I2064" s="289"/>
      <c r="J2064" s="290">
        <f>ROUND(I2064*H2064,2)</f>
        <v>0</v>
      </c>
      <c r="K2064" s="286" t="s">
        <v>198</v>
      </c>
      <c r="L2064" s="291"/>
      <c r="M2064" s="292" t="s">
        <v>1</v>
      </c>
      <c r="N2064" s="293" t="s">
        <v>40</v>
      </c>
      <c r="O2064" s="92"/>
      <c r="P2064" s="236">
        <f>O2064*H2064</f>
        <v>0</v>
      </c>
      <c r="Q2064" s="236">
        <v>0.017999999999999999</v>
      </c>
      <c r="R2064" s="236">
        <f>Q2064*H2064</f>
        <v>0.017999999999999999</v>
      </c>
      <c r="S2064" s="236">
        <v>0</v>
      </c>
      <c r="T2064" s="237">
        <f>S2064*H2064</f>
        <v>0</v>
      </c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R2064" s="238" t="s">
        <v>394</v>
      </c>
      <c r="AT2064" s="238" t="s">
        <v>311</v>
      </c>
      <c r="AU2064" s="238" t="s">
        <v>85</v>
      </c>
      <c r="AY2064" s="18" t="s">
        <v>192</v>
      </c>
      <c r="BE2064" s="239">
        <f>IF(N2064="základní",J2064,0)</f>
        <v>0</v>
      </c>
      <c r="BF2064" s="239">
        <f>IF(N2064="snížená",J2064,0)</f>
        <v>0</v>
      </c>
      <c r="BG2064" s="239">
        <f>IF(N2064="zákl. přenesená",J2064,0)</f>
        <v>0</v>
      </c>
      <c r="BH2064" s="239">
        <f>IF(N2064="sníž. přenesená",J2064,0)</f>
        <v>0</v>
      </c>
      <c r="BI2064" s="239">
        <f>IF(N2064="nulová",J2064,0)</f>
        <v>0</v>
      </c>
      <c r="BJ2064" s="18" t="s">
        <v>83</v>
      </c>
      <c r="BK2064" s="239">
        <f>ROUND(I2064*H2064,2)</f>
        <v>0</v>
      </c>
      <c r="BL2064" s="18" t="s">
        <v>297</v>
      </c>
      <c r="BM2064" s="238" t="s">
        <v>2302</v>
      </c>
    </row>
    <row r="2065" s="13" customFormat="1">
      <c r="A2065" s="13"/>
      <c r="B2065" s="240"/>
      <c r="C2065" s="241"/>
      <c r="D2065" s="242" t="s">
        <v>201</v>
      </c>
      <c r="E2065" s="243" t="s">
        <v>1</v>
      </c>
      <c r="F2065" s="244" t="s">
        <v>2303</v>
      </c>
      <c r="G2065" s="241"/>
      <c r="H2065" s="245">
        <v>1</v>
      </c>
      <c r="I2065" s="246"/>
      <c r="J2065" s="241"/>
      <c r="K2065" s="241"/>
      <c r="L2065" s="247"/>
      <c r="M2065" s="248"/>
      <c r="N2065" s="249"/>
      <c r="O2065" s="249"/>
      <c r="P2065" s="249"/>
      <c r="Q2065" s="249"/>
      <c r="R2065" s="249"/>
      <c r="S2065" s="249"/>
      <c r="T2065" s="250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1" t="s">
        <v>201</v>
      </c>
      <c r="AU2065" s="251" t="s">
        <v>85</v>
      </c>
      <c r="AV2065" s="13" t="s">
        <v>85</v>
      </c>
      <c r="AW2065" s="13" t="s">
        <v>32</v>
      </c>
      <c r="AX2065" s="13" t="s">
        <v>83</v>
      </c>
      <c r="AY2065" s="251" t="s">
        <v>192</v>
      </c>
    </row>
    <row r="2066" s="2" customFormat="1" ht="16.5" customHeight="1">
      <c r="A2066" s="39"/>
      <c r="B2066" s="40"/>
      <c r="C2066" s="227" t="s">
        <v>2304</v>
      </c>
      <c r="D2066" s="227" t="s">
        <v>194</v>
      </c>
      <c r="E2066" s="228" t="s">
        <v>2305</v>
      </c>
      <c r="F2066" s="229" t="s">
        <v>2306</v>
      </c>
      <c r="G2066" s="230" t="s">
        <v>197</v>
      </c>
      <c r="H2066" s="231">
        <v>188.21000000000001</v>
      </c>
      <c r="I2066" s="232"/>
      <c r="J2066" s="233">
        <f>ROUND(I2066*H2066,2)</f>
        <v>0</v>
      </c>
      <c r="K2066" s="229" t="s">
        <v>198</v>
      </c>
      <c r="L2066" s="45"/>
      <c r="M2066" s="234" t="s">
        <v>1</v>
      </c>
      <c r="N2066" s="235" t="s">
        <v>40</v>
      </c>
      <c r="O2066" s="92"/>
      <c r="P2066" s="236">
        <f>O2066*H2066</f>
        <v>0</v>
      </c>
      <c r="Q2066" s="236">
        <v>0.00029999999999999997</v>
      </c>
      <c r="R2066" s="236">
        <f>Q2066*H2066</f>
        <v>0.056462999999999999</v>
      </c>
      <c r="S2066" s="236">
        <v>0</v>
      </c>
      <c r="T2066" s="237">
        <f>S2066*H2066</f>
        <v>0</v>
      </c>
      <c r="U2066" s="39"/>
      <c r="V2066" s="39"/>
      <c r="W2066" s="39"/>
      <c r="X2066" s="39"/>
      <c r="Y2066" s="39"/>
      <c r="Z2066" s="39"/>
      <c r="AA2066" s="39"/>
      <c r="AB2066" s="39"/>
      <c r="AC2066" s="39"/>
      <c r="AD2066" s="39"/>
      <c r="AE2066" s="39"/>
      <c r="AR2066" s="238" t="s">
        <v>297</v>
      </c>
      <c r="AT2066" s="238" t="s">
        <v>194</v>
      </c>
      <c r="AU2066" s="238" t="s">
        <v>85</v>
      </c>
      <c r="AY2066" s="18" t="s">
        <v>192</v>
      </c>
      <c r="BE2066" s="239">
        <f>IF(N2066="základní",J2066,0)</f>
        <v>0</v>
      </c>
      <c r="BF2066" s="239">
        <f>IF(N2066="snížená",J2066,0)</f>
        <v>0</v>
      </c>
      <c r="BG2066" s="239">
        <f>IF(N2066="zákl. přenesená",J2066,0)</f>
        <v>0</v>
      </c>
      <c r="BH2066" s="239">
        <f>IF(N2066="sníž. přenesená",J2066,0)</f>
        <v>0</v>
      </c>
      <c r="BI2066" s="239">
        <f>IF(N2066="nulová",J2066,0)</f>
        <v>0</v>
      </c>
      <c r="BJ2066" s="18" t="s">
        <v>83</v>
      </c>
      <c r="BK2066" s="239">
        <f>ROUND(I2066*H2066,2)</f>
        <v>0</v>
      </c>
      <c r="BL2066" s="18" t="s">
        <v>297</v>
      </c>
      <c r="BM2066" s="238" t="s">
        <v>2307</v>
      </c>
    </row>
    <row r="2067" s="13" customFormat="1">
      <c r="A2067" s="13"/>
      <c r="B2067" s="240"/>
      <c r="C2067" s="241"/>
      <c r="D2067" s="242" t="s">
        <v>201</v>
      </c>
      <c r="E2067" s="243" t="s">
        <v>1</v>
      </c>
      <c r="F2067" s="244" t="s">
        <v>1054</v>
      </c>
      <c r="G2067" s="241"/>
      <c r="H2067" s="245">
        <v>20.09</v>
      </c>
      <c r="I2067" s="246"/>
      <c r="J2067" s="241"/>
      <c r="K2067" s="241"/>
      <c r="L2067" s="247"/>
      <c r="M2067" s="248"/>
      <c r="N2067" s="249"/>
      <c r="O2067" s="249"/>
      <c r="P2067" s="249"/>
      <c r="Q2067" s="249"/>
      <c r="R2067" s="249"/>
      <c r="S2067" s="249"/>
      <c r="T2067" s="250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51" t="s">
        <v>201</v>
      </c>
      <c r="AU2067" s="251" t="s">
        <v>85</v>
      </c>
      <c r="AV2067" s="13" t="s">
        <v>85</v>
      </c>
      <c r="AW2067" s="13" t="s">
        <v>32</v>
      </c>
      <c r="AX2067" s="13" t="s">
        <v>75</v>
      </c>
      <c r="AY2067" s="251" t="s">
        <v>192</v>
      </c>
    </row>
    <row r="2068" s="13" customFormat="1">
      <c r="A2068" s="13"/>
      <c r="B2068" s="240"/>
      <c r="C2068" s="241"/>
      <c r="D2068" s="242" t="s">
        <v>201</v>
      </c>
      <c r="E2068" s="243" t="s">
        <v>1</v>
      </c>
      <c r="F2068" s="244" t="s">
        <v>1053</v>
      </c>
      <c r="G2068" s="241"/>
      <c r="H2068" s="245">
        <v>5.9500000000000002</v>
      </c>
      <c r="I2068" s="246"/>
      <c r="J2068" s="241"/>
      <c r="K2068" s="241"/>
      <c r="L2068" s="247"/>
      <c r="M2068" s="248"/>
      <c r="N2068" s="249"/>
      <c r="O2068" s="249"/>
      <c r="P2068" s="249"/>
      <c r="Q2068" s="249"/>
      <c r="R2068" s="249"/>
      <c r="S2068" s="249"/>
      <c r="T2068" s="250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1" t="s">
        <v>201</v>
      </c>
      <c r="AU2068" s="251" t="s">
        <v>85</v>
      </c>
      <c r="AV2068" s="13" t="s">
        <v>85</v>
      </c>
      <c r="AW2068" s="13" t="s">
        <v>32</v>
      </c>
      <c r="AX2068" s="13" t="s">
        <v>75</v>
      </c>
      <c r="AY2068" s="251" t="s">
        <v>192</v>
      </c>
    </row>
    <row r="2069" s="13" customFormat="1">
      <c r="A2069" s="13"/>
      <c r="B2069" s="240"/>
      <c r="C2069" s="241"/>
      <c r="D2069" s="242" t="s">
        <v>201</v>
      </c>
      <c r="E2069" s="243" t="s">
        <v>1</v>
      </c>
      <c r="F2069" s="244" t="s">
        <v>1728</v>
      </c>
      <c r="G2069" s="241"/>
      <c r="H2069" s="245">
        <v>15.449999999999999</v>
      </c>
      <c r="I2069" s="246"/>
      <c r="J2069" s="241"/>
      <c r="K2069" s="241"/>
      <c r="L2069" s="247"/>
      <c r="M2069" s="248"/>
      <c r="N2069" s="249"/>
      <c r="O2069" s="249"/>
      <c r="P2069" s="249"/>
      <c r="Q2069" s="249"/>
      <c r="R2069" s="249"/>
      <c r="S2069" s="249"/>
      <c r="T2069" s="250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1" t="s">
        <v>201</v>
      </c>
      <c r="AU2069" s="251" t="s">
        <v>85</v>
      </c>
      <c r="AV2069" s="13" t="s">
        <v>85</v>
      </c>
      <c r="AW2069" s="13" t="s">
        <v>32</v>
      </c>
      <c r="AX2069" s="13" t="s">
        <v>75</v>
      </c>
      <c r="AY2069" s="251" t="s">
        <v>192</v>
      </c>
    </row>
    <row r="2070" s="13" customFormat="1">
      <c r="A2070" s="13"/>
      <c r="B2070" s="240"/>
      <c r="C2070" s="241"/>
      <c r="D2070" s="242" t="s">
        <v>201</v>
      </c>
      <c r="E2070" s="243" t="s">
        <v>1</v>
      </c>
      <c r="F2070" s="244" t="s">
        <v>1051</v>
      </c>
      <c r="G2070" s="241"/>
      <c r="H2070" s="245">
        <v>146.72</v>
      </c>
      <c r="I2070" s="246"/>
      <c r="J2070" s="241"/>
      <c r="K2070" s="241"/>
      <c r="L2070" s="247"/>
      <c r="M2070" s="248"/>
      <c r="N2070" s="249"/>
      <c r="O2070" s="249"/>
      <c r="P2070" s="249"/>
      <c r="Q2070" s="249"/>
      <c r="R2070" s="249"/>
      <c r="S2070" s="249"/>
      <c r="T2070" s="250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1" t="s">
        <v>201</v>
      </c>
      <c r="AU2070" s="251" t="s">
        <v>85</v>
      </c>
      <c r="AV2070" s="13" t="s">
        <v>85</v>
      </c>
      <c r="AW2070" s="13" t="s">
        <v>32</v>
      </c>
      <c r="AX2070" s="13" t="s">
        <v>75</v>
      </c>
      <c r="AY2070" s="251" t="s">
        <v>192</v>
      </c>
    </row>
    <row r="2071" s="14" customFormat="1">
      <c r="A2071" s="14"/>
      <c r="B2071" s="252"/>
      <c r="C2071" s="253"/>
      <c r="D2071" s="242" t="s">
        <v>201</v>
      </c>
      <c r="E2071" s="254" t="s">
        <v>1</v>
      </c>
      <c r="F2071" s="255" t="s">
        <v>204</v>
      </c>
      <c r="G2071" s="253"/>
      <c r="H2071" s="256">
        <v>188.21000000000001</v>
      </c>
      <c r="I2071" s="257"/>
      <c r="J2071" s="253"/>
      <c r="K2071" s="253"/>
      <c r="L2071" s="258"/>
      <c r="M2071" s="259"/>
      <c r="N2071" s="260"/>
      <c r="O2071" s="260"/>
      <c r="P2071" s="260"/>
      <c r="Q2071" s="260"/>
      <c r="R2071" s="260"/>
      <c r="S2071" s="260"/>
      <c r="T2071" s="261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2" t="s">
        <v>201</v>
      </c>
      <c r="AU2071" s="262" t="s">
        <v>85</v>
      </c>
      <c r="AV2071" s="14" t="s">
        <v>199</v>
      </c>
      <c r="AW2071" s="14" t="s">
        <v>32</v>
      </c>
      <c r="AX2071" s="14" t="s">
        <v>83</v>
      </c>
      <c r="AY2071" s="262" t="s">
        <v>192</v>
      </c>
    </row>
    <row r="2072" s="2" customFormat="1" ht="44.25" customHeight="1">
      <c r="A2072" s="39"/>
      <c r="B2072" s="40"/>
      <c r="C2072" s="284" t="s">
        <v>2308</v>
      </c>
      <c r="D2072" s="284" t="s">
        <v>311</v>
      </c>
      <c r="E2072" s="285" t="s">
        <v>2309</v>
      </c>
      <c r="F2072" s="286" t="s">
        <v>2310</v>
      </c>
      <c r="G2072" s="287" t="s">
        <v>197</v>
      </c>
      <c r="H2072" s="288">
        <v>244.673</v>
      </c>
      <c r="I2072" s="289"/>
      <c r="J2072" s="290">
        <f>ROUND(I2072*H2072,2)</f>
        <v>0</v>
      </c>
      <c r="K2072" s="286" t="s">
        <v>198</v>
      </c>
      <c r="L2072" s="291"/>
      <c r="M2072" s="292" t="s">
        <v>1</v>
      </c>
      <c r="N2072" s="293" t="s">
        <v>40</v>
      </c>
      <c r="O2072" s="92"/>
      <c r="P2072" s="236">
        <f>O2072*H2072</f>
        <v>0</v>
      </c>
      <c r="Q2072" s="236">
        <v>0.0018</v>
      </c>
      <c r="R2072" s="236">
        <f>Q2072*H2072</f>
        <v>0.44041140000000001</v>
      </c>
      <c r="S2072" s="236">
        <v>0</v>
      </c>
      <c r="T2072" s="237">
        <f>S2072*H2072</f>
        <v>0</v>
      </c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R2072" s="238" t="s">
        <v>394</v>
      </c>
      <c r="AT2072" s="238" t="s">
        <v>311</v>
      </c>
      <c r="AU2072" s="238" t="s">
        <v>85</v>
      </c>
      <c r="AY2072" s="18" t="s">
        <v>192</v>
      </c>
      <c r="BE2072" s="239">
        <f>IF(N2072="základní",J2072,0)</f>
        <v>0</v>
      </c>
      <c r="BF2072" s="239">
        <f>IF(N2072="snížená",J2072,0)</f>
        <v>0</v>
      </c>
      <c r="BG2072" s="239">
        <f>IF(N2072="zákl. přenesená",J2072,0)</f>
        <v>0</v>
      </c>
      <c r="BH2072" s="239">
        <f>IF(N2072="sníž. přenesená",J2072,0)</f>
        <v>0</v>
      </c>
      <c r="BI2072" s="239">
        <f>IF(N2072="nulová",J2072,0)</f>
        <v>0</v>
      </c>
      <c r="BJ2072" s="18" t="s">
        <v>83</v>
      </c>
      <c r="BK2072" s="239">
        <f>ROUND(I2072*H2072,2)</f>
        <v>0</v>
      </c>
      <c r="BL2072" s="18" t="s">
        <v>297</v>
      </c>
      <c r="BM2072" s="238" t="s">
        <v>2311</v>
      </c>
    </row>
    <row r="2073" s="13" customFormat="1">
      <c r="A2073" s="13"/>
      <c r="B2073" s="240"/>
      <c r="C2073" s="241"/>
      <c r="D2073" s="242" t="s">
        <v>201</v>
      </c>
      <c r="E2073" s="243" t="s">
        <v>1</v>
      </c>
      <c r="F2073" s="244" t="s">
        <v>2312</v>
      </c>
      <c r="G2073" s="241"/>
      <c r="H2073" s="245">
        <v>244.673</v>
      </c>
      <c r="I2073" s="246"/>
      <c r="J2073" s="241"/>
      <c r="K2073" s="241"/>
      <c r="L2073" s="247"/>
      <c r="M2073" s="248"/>
      <c r="N2073" s="249"/>
      <c r="O2073" s="249"/>
      <c r="P2073" s="249"/>
      <c r="Q2073" s="249"/>
      <c r="R2073" s="249"/>
      <c r="S2073" s="249"/>
      <c r="T2073" s="250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1" t="s">
        <v>201</v>
      </c>
      <c r="AU2073" s="251" t="s">
        <v>85</v>
      </c>
      <c r="AV2073" s="13" t="s">
        <v>85</v>
      </c>
      <c r="AW2073" s="13" t="s">
        <v>32</v>
      </c>
      <c r="AX2073" s="13" t="s">
        <v>83</v>
      </c>
      <c r="AY2073" s="251" t="s">
        <v>192</v>
      </c>
    </row>
    <row r="2074" s="2" customFormat="1" ht="16.5" customHeight="1">
      <c r="A2074" s="39"/>
      <c r="B2074" s="40"/>
      <c r="C2074" s="227" t="s">
        <v>2313</v>
      </c>
      <c r="D2074" s="227" t="s">
        <v>194</v>
      </c>
      <c r="E2074" s="228" t="s">
        <v>2314</v>
      </c>
      <c r="F2074" s="229" t="s">
        <v>2315</v>
      </c>
      <c r="G2074" s="230" t="s">
        <v>282</v>
      </c>
      <c r="H2074" s="231">
        <v>76.728999999999999</v>
      </c>
      <c r="I2074" s="232"/>
      <c r="J2074" s="233">
        <f>ROUND(I2074*H2074,2)</f>
        <v>0</v>
      </c>
      <c r="K2074" s="229" t="s">
        <v>198</v>
      </c>
      <c r="L2074" s="45"/>
      <c r="M2074" s="234" t="s">
        <v>1</v>
      </c>
      <c r="N2074" s="235" t="s">
        <v>40</v>
      </c>
      <c r="O2074" s="92"/>
      <c r="P2074" s="236">
        <f>O2074*H2074</f>
        <v>0</v>
      </c>
      <c r="Q2074" s="236">
        <v>1.0000000000000001E-05</v>
      </c>
      <c r="R2074" s="236">
        <f>Q2074*H2074</f>
        <v>0.00076729000000000001</v>
      </c>
      <c r="S2074" s="236">
        <v>0</v>
      </c>
      <c r="T2074" s="237">
        <f>S2074*H2074</f>
        <v>0</v>
      </c>
      <c r="U2074" s="39"/>
      <c r="V2074" s="39"/>
      <c r="W2074" s="39"/>
      <c r="X2074" s="39"/>
      <c r="Y2074" s="39"/>
      <c r="Z2074" s="39"/>
      <c r="AA2074" s="39"/>
      <c r="AB2074" s="39"/>
      <c r="AC2074" s="39"/>
      <c r="AD2074" s="39"/>
      <c r="AE2074" s="39"/>
      <c r="AR2074" s="238" t="s">
        <v>297</v>
      </c>
      <c r="AT2074" s="238" t="s">
        <v>194</v>
      </c>
      <c r="AU2074" s="238" t="s">
        <v>85</v>
      </c>
      <c r="AY2074" s="18" t="s">
        <v>192</v>
      </c>
      <c r="BE2074" s="239">
        <f>IF(N2074="základní",J2074,0)</f>
        <v>0</v>
      </c>
      <c r="BF2074" s="239">
        <f>IF(N2074="snížená",J2074,0)</f>
        <v>0</v>
      </c>
      <c r="BG2074" s="239">
        <f>IF(N2074="zákl. přenesená",J2074,0)</f>
        <v>0</v>
      </c>
      <c r="BH2074" s="239">
        <f>IF(N2074="sníž. přenesená",J2074,0)</f>
        <v>0</v>
      </c>
      <c r="BI2074" s="239">
        <f>IF(N2074="nulová",J2074,0)</f>
        <v>0</v>
      </c>
      <c r="BJ2074" s="18" t="s">
        <v>83</v>
      </c>
      <c r="BK2074" s="239">
        <f>ROUND(I2074*H2074,2)</f>
        <v>0</v>
      </c>
      <c r="BL2074" s="18" t="s">
        <v>297</v>
      </c>
      <c r="BM2074" s="238" t="s">
        <v>2316</v>
      </c>
    </row>
    <row r="2075" s="16" customFormat="1">
      <c r="A2075" s="16"/>
      <c r="B2075" s="274"/>
      <c r="C2075" s="275"/>
      <c r="D2075" s="242" t="s">
        <v>201</v>
      </c>
      <c r="E2075" s="276" t="s">
        <v>1</v>
      </c>
      <c r="F2075" s="277" t="s">
        <v>1044</v>
      </c>
      <c r="G2075" s="275"/>
      <c r="H2075" s="276" t="s">
        <v>1</v>
      </c>
      <c r="I2075" s="278"/>
      <c r="J2075" s="275"/>
      <c r="K2075" s="275"/>
      <c r="L2075" s="279"/>
      <c r="M2075" s="280"/>
      <c r="N2075" s="281"/>
      <c r="O2075" s="281"/>
      <c r="P2075" s="281"/>
      <c r="Q2075" s="281"/>
      <c r="R2075" s="281"/>
      <c r="S2075" s="281"/>
      <c r="T2075" s="282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T2075" s="283" t="s">
        <v>201</v>
      </c>
      <c r="AU2075" s="283" t="s">
        <v>85</v>
      </c>
      <c r="AV2075" s="16" t="s">
        <v>83</v>
      </c>
      <c r="AW2075" s="16" t="s">
        <v>32</v>
      </c>
      <c r="AX2075" s="16" t="s">
        <v>75</v>
      </c>
      <c r="AY2075" s="283" t="s">
        <v>192</v>
      </c>
    </row>
    <row r="2076" s="13" customFormat="1">
      <c r="A2076" s="13"/>
      <c r="B2076" s="240"/>
      <c r="C2076" s="241"/>
      <c r="D2076" s="242" t="s">
        <v>201</v>
      </c>
      <c r="E2076" s="243" t="s">
        <v>1</v>
      </c>
      <c r="F2076" s="244" t="s">
        <v>2317</v>
      </c>
      <c r="G2076" s="241"/>
      <c r="H2076" s="245">
        <v>14.173</v>
      </c>
      <c r="I2076" s="246"/>
      <c r="J2076" s="241"/>
      <c r="K2076" s="241"/>
      <c r="L2076" s="247"/>
      <c r="M2076" s="248"/>
      <c r="N2076" s="249"/>
      <c r="O2076" s="249"/>
      <c r="P2076" s="249"/>
      <c r="Q2076" s="249"/>
      <c r="R2076" s="249"/>
      <c r="S2076" s="249"/>
      <c r="T2076" s="250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1" t="s">
        <v>201</v>
      </c>
      <c r="AU2076" s="251" t="s">
        <v>85</v>
      </c>
      <c r="AV2076" s="13" t="s">
        <v>85</v>
      </c>
      <c r="AW2076" s="13" t="s">
        <v>32</v>
      </c>
      <c r="AX2076" s="13" t="s">
        <v>75</v>
      </c>
      <c r="AY2076" s="251" t="s">
        <v>192</v>
      </c>
    </row>
    <row r="2077" s="13" customFormat="1">
      <c r="A2077" s="13"/>
      <c r="B2077" s="240"/>
      <c r="C2077" s="241"/>
      <c r="D2077" s="242" t="s">
        <v>201</v>
      </c>
      <c r="E2077" s="243" t="s">
        <v>1</v>
      </c>
      <c r="F2077" s="244" t="s">
        <v>2318</v>
      </c>
      <c r="G2077" s="241"/>
      <c r="H2077" s="245">
        <v>9.5800000000000001</v>
      </c>
      <c r="I2077" s="246"/>
      <c r="J2077" s="241"/>
      <c r="K2077" s="241"/>
      <c r="L2077" s="247"/>
      <c r="M2077" s="248"/>
      <c r="N2077" s="249"/>
      <c r="O2077" s="249"/>
      <c r="P2077" s="249"/>
      <c r="Q2077" s="249"/>
      <c r="R2077" s="249"/>
      <c r="S2077" s="249"/>
      <c r="T2077" s="250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1" t="s">
        <v>201</v>
      </c>
      <c r="AU2077" s="251" t="s">
        <v>85</v>
      </c>
      <c r="AV2077" s="13" t="s">
        <v>85</v>
      </c>
      <c r="AW2077" s="13" t="s">
        <v>32</v>
      </c>
      <c r="AX2077" s="13" t="s">
        <v>75</v>
      </c>
      <c r="AY2077" s="251" t="s">
        <v>192</v>
      </c>
    </row>
    <row r="2078" s="13" customFormat="1">
      <c r="A2078" s="13"/>
      <c r="B2078" s="240"/>
      <c r="C2078" s="241"/>
      <c r="D2078" s="242" t="s">
        <v>201</v>
      </c>
      <c r="E2078" s="243" t="s">
        <v>1</v>
      </c>
      <c r="F2078" s="244" t="s">
        <v>2319</v>
      </c>
      <c r="G2078" s="241"/>
      <c r="H2078" s="245">
        <v>14.709</v>
      </c>
      <c r="I2078" s="246"/>
      <c r="J2078" s="241"/>
      <c r="K2078" s="241"/>
      <c r="L2078" s="247"/>
      <c r="M2078" s="248"/>
      <c r="N2078" s="249"/>
      <c r="O2078" s="249"/>
      <c r="P2078" s="249"/>
      <c r="Q2078" s="249"/>
      <c r="R2078" s="249"/>
      <c r="S2078" s="249"/>
      <c r="T2078" s="250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1" t="s">
        <v>201</v>
      </c>
      <c r="AU2078" s="251" t="s">
        <v>85</v>
      </c>
      <c r="AV2078" s="13" t="s">
        <v>85</v>
      </c>
      <c r="AW2078" s="13" t="s">
        <v>32</v>
      </c>
      <c r="AX2078" s="13" t="s">
        <v>75</v>
      </c>
      <c r="AY2078" s="251" t="s">
        <v>192</v>
      </c>
    </row>
    <row r="2079" s="13" customFormat="1">
      <c r="A2079" s="13"/>
      <c r="B2079" s="240"/>
      <c r="C2079" s="241"/>
      <c r="D2079" s="242" t="s">
        <v>201</v>
      </c>
      <c r="E2079" s="243" t="s">
        <v>1</v>
      </c>
      <c r="F2079" s="244" t="s">
        <v>2320</v>
      </c>
      <c r="G2079" s="241"/>
      <c r="H2079" s="245">
        <v>38.267000000000003</v>
      </c>
      <c r="I2079" s="246"/>
      <c r="J2079" s="241"/>
      <c r="K2079" s="241"/>
      <c r="L2079" s="247"/>
      <c r="M2079" s="248"/>
      <c r="N2079" s="249"/>
      <c r="O2079" s="249"/>
      <c r="P2079" s="249"/>
      <c r="Q2079" s="249"/>
      <c r="R2079" s="249"/>
      <c r="S2079" s="249"/>
      <c r="T2079" s="250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1" t="s">
        <v>201</v>
      </c>
      <c r="AU2079" s="251" t="s">
        <v>85</v>
      </c>
      <c r="AV2079" s="13" t="s">
        <v>85</v>
      </c>
      <c r="AW2079" s="13" t="s">
        <v>32</v>
      </c>
      <c r="AX2079" s="13" t="s">
        <v>75</v>
      </c>
      <c r="AY2079" s="251" t="s">
        <v>192</v>
      </c>
    </row>
    <row r="2080" s="14" customFormat="1">
      <c r="A2080" s="14"/>
      <c r="B2080" s="252"/>
      <c r="C2080" s="253"/>
      <c r="D2080" s="242" t="s">
        <v>201</v>
      </c>
      <c r="E2080" s="254" t="s">
        <v>1</v>
      </c>
      <c r="F2080" s="255" t="s">
        <v>204</v>
      </c>
      <c r="G2080" s="253"/>
      <c r="H2080" s="256">
        <v>76.728999999999999</v>
      </c>
      <c r="I2080" s="257"/>
      <c r="J2080" s="253"/>
      <c r="K2080" s="253"/>
      <c r="L2080" s="258"/>
      <c r="M2080" s="259"/>
      <c r="N2080" s="260"/>
      <c r="O2080" s="260"/>
      <c r="P2080" s="260"/>
      <c r="Q2080" s="260"/>
      <c r="R2080" s="260"/>
      <c r="S2080" s="260"/>
      <c r="T2080" s="261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2" t="s">
        <v>201</v>
      </c>
      <c r="AU2080" s="262" t="s">
        <v>85</v>
      </c>
      <c r="AV2080" s="14" t="s">
        <v>199</v>
      </c>
      <c r="AW2080" s="14" t="s">
        <v>32</v>
      </c>
      <c r="AX2080" s="14" t="s">
        <v>83</v>
      </c>
      <c r="AY2080" s="262" t="s">
        <v>192</v>
      </c>
    </row>
    <row r="2081" s="2" customFormat="1" ht="16.5" customHeight="1">
      <c r="A2081" s="39"/>
      <c r="B2081" s="40"/>
      <c r="C2081" s="284" t="s">
        <v>2321</v>
      </c>
      <c r="D2081" s="284" t="s">
        <v>311</v>
      </c>
      <c r="E2081" s="285" t="s">
        <v>2322</v>
      </c>
      <c r="F2081" s="286" t="s">
        <v>2323</v>
      </c>
      <c r="G2081" s="287" t="s">
        <v>282</v>
      </c>
      <c r="H2081" s="288">
        <v>85.936000000000007</v>
      </c>
      <c r="I2081" s="289"/>
      <c r="J2081" s="290">
        <f>ROUND(I2081*H2081,2)</f>
        <v>0</v>
      </c>
      <c r="K2081" s="286" t="s">
        <v>198</v>
      </c>
      <c r="L2081" s="291"/>
      <c r="M2081" s="292" t="s">
        <v>1</v>
      </c>
      <c r="N2081" s="293" t="s">
        <v>40</v>
      </c>
      <c r="O2081" s="92"/>
      <c r="P2081" s="236">
        <f>O2081*H2081</f>
        <v>0</v>
      </c>
      <c r="Q2081" s="236">
        <v>0.00029999999999999997</v>
      </c>
      <c r="R2081" s="236">
        <f>Q2081*H2081</f>
        <v>0.0257808</v>
      </c>
      <c r="S2081" s="236">
        <v>0</v>
      </c>
      <c r="T2081" s="237">
        <f>S2081*H2081</f>
        <v>0</v>
      </c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R2081" s="238" t="s">
        <v>394</v>
      </c>
      <c r="AT2081" s="238" t="s">
        <v>311</v>
      </c>
      <c r="AU2081" s="238" t="s">
        <v>85</v>
      </c>
      <c r="AY2081" s="18" t="s">
        <v>192</v>
      </c>
      <c r="BE2081" s="239">
        <f>IF(N2081="základní",J2081,0)</f>
        <v>0</v>
      </c>
      <c r="BF2081" s="239">
        <f>IF(N2081="snížená",J2081,0)</f>
        <v>0</v>
      </c>
      <c r="BG2081" s="239">
        <f>IF(N2081="zákl. přenesená",J2081,0)</f>
        <v>0</v>
      </c>
      <c r="BH2081" s="239">
        <f>IF(N2081="sníž. přenesená",J2081,0)</f>
        <v>0</v>
      </c>
      <c r="BI2081" s="239">
        <f>IF(N2081="nulová",J2081,0)</f>
        <v>0</v>
      </c>
      <c r="BJ2081" s="18" t="s">
        <v>83</v>
      </c>
      <c r="BK2081" s="239">
        <f>ROUND(I2081*H2081,2)</f>
        <v>0</v>
      </c>
      <c r="BL2081" s="18" t="s">
        <v>297</v>
      </c>
      <c r="BM2081" s="238" t="s">
        <v>2324</v>
      </c>
    </row>
    <row r="2082" s="13" customFormat="1">
      <c r="A2082" s="13"/>
      <c r="B2082" s="240"/>
      <c r="C2082" s="241"/>
      <c r="D2082" s="242" t="s">
        <v>201</v>
      </c>
      <c r="E2082" s="243" t="s">
        <v>1</v>
      </c>
      <c r="F2082" s="244" t="s">
        <v>2325</v>
      </c>
      <c r="G2082" s="241"/>
      <c r="H2082" s="245">
        <v>85.936000000000007</v>
      </c>
      <c r="I2082" s="246"/>
      <c r="J2082" s="241"/>
      <c r="K2082" s="241"/>
      <c r="L2082" s="247"/>
      <c r="M2082" s="248"/>
      <c r="N2082" s="249"/>
      <c r="O2082" s="249"/>
      <c r="P2082" s="249"/>
      <c r="Q2082" s="249"/>
      <c r="R2082" s="249"/>
      <c r="S2082" s="249"/>
      <c r="T2082" s="250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1" t="s">
        <v>201</v>
      </c>
      <c r="AU2082" s="251" t="s">
        <v>85</v>
      </c>
      <c r="AV2082" s="13" t="s">
        <v>85</v>
      </c>
      <c r="AW2082" s="13" t="s">
        <v>32</v>
      </c>
      <c r="AX2082" s="13" t="s">
        <v>83</v>
      </c>
      <c r="AY2082" s="251" t="s">
        <v>192</v>
      </c>
    </row>
    <row r="2083" s="2" customFormat="1" ht="16.5" customHeight="1">
      <c r="A2083" s="39"/>
      <c r="B2083" s="40"/>
      <c r="C2083" s="227" t="s">
        <v>2326</v>
      </c>
      <c r="D2083" s="227" t="s">
        <v>194</v>
      </c>
      <c r="E2083" s="228" t="s">
        <v>2327</v>
      </c>
      <c r="F2083" s="229" t="s">
        <v>2328</v>
      </c>
      <c r="G2083" s="230" t="s">
        <v>282</v>
      </c>
      <c r="H2083" s="231">
        <v>76.728999999999999</v>
      </c>
      <c r="I2083" s="232"/>
      <c r="J2083" s="233">
        <f>ROUND(I2083*H2083,2)</f>
        <v>0</v>
      </c>
      <c r="K2083" s="229" t="s">
        <v>198</v>
      </c>
      <c r="L2083" s="45"/>
      <c r="M2083" s="234" t="s">
        <v>1</v>
      </c>
      <c r="N2083" s="235" t="s">
        <v>40</v>
      </c>
      <c r="O2083" s="92"/>
      <c r="P2083" s="236">
        <f>O2083*H2083</f>
        <v>0</v>
      </c>
      <c r="Q2083" s="236">
        <v>0</v>
      </c>
      <c r="R2083" s="236">
        <f>Q2083*H2083</f>
        <v>0</v>
      </c>
      <c r="S2083" s="236">
        <v>0</v>
      </c>
      <c r="T2083" s="237">
        <f>S2083*H2083</f>
        <v>0</v>
      </c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R2083" s="238" t="s">
        <v>297</v>
      </c>
      <c r="AT2083" s="238" t="s">
        <v>194</v>
      </c>
      <c r="AU2083" s="238" t="s">
        <v>85</v>
      </c>
      <c r="AY2083" s="18" t="s">
        <v>192</v>
      </c>
      <c r="BE2083" s="239">
        <f>IF(N2083="základní",J2083,0)</f>
        <v>0</v>
      </c>
      <c r="BF2083" s="239">
        <f>IF(N2083="snížená",J2083,0)</f>
        <v>0</v>
      </c>
      <c r="BG2083" s="239">
        <f>IF(N2083="zákl. přenesená",J2083,0)</f>
        <v>0</v>
      </c>
      <c r="BH2083" s="239">
        <f>IF(N2083="sníž. přenesená",J2083,0)</f>
        <v>0</v>
      </c>
      <c r="BI2083" s="239">
        <f>IF(N2083="nulová",J2083,0)</f>
        <v>0</v>
      </c>
      <c r="BJ2083" s="18" t="s">
        <v>83</v>
      </c>
      <c r="BK2083" s="239">
        <f>ROUND(I2083*H2083,2)</f>
        <v>0</v>
      </c>
      <c r="BL2083" s="18" t="s">
        <v>297</v>
      </c>
      <c r="BM2083" s="238" t="s">
        <v>2329</v>
      </c>
    </row>
    <row r="2084" s="16" customFormat="1">
      <c r="A2084" s="16"/>
      <c r="B2084" s="274"/>
      <c r="C2084" s="275"/>
      <c r="D2084" s="242" t="s">
        <v>201</v>
      </c>
      <c r="E2084" s="276" t="s">
        <v>1</v>
      </c>
      <c r="F2084" s="277" t="s">
        <v>1044</v>
      </c>
      <c r="G2084" s="275"/>
      <c r="H2084" s="276" t="s">
        <v>1</v>
      </c>
      <c r="I2084" s="278"/>
      <c r="J2084" s="275"/>
      <c r="K2084" s="275"/>
      <c r="L2084" s="279"/>
      <c r="M2084" s="280"/>
      <c r="N2084" s="281"/>
      <c r="O2084" s="281"/>
      <c r="P2084" s="281"/>
      <c r="Q2084" s="281"/>
      <c r="R2084" s="281"/>
      <c r="S2084" s="281"/>
      <c r="T2084" s="282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T2084" s="283" t="s">
        <v>201</v>
      </c>
      <c r="AU2084" s="283" t="s">
        <v>85</v>
      </c>
      <c r="AV2084" s="16" t="s">
        <v>83</v>
      </c>
      <c r="AW2084" s="16" t="s">
        <v>32</v>
      </c>
      <c r="AX2084" s="16" t="s">
        <v>75</v>
      </c>
      <c r="AY2084" s="283" t="s">
        <v>192</v>
      </c>
    </row>
    <row r="2085" s="13" customFormat="1">
      <c r="A2085" s="13"/>
      <c r="B2085" s="240"/>
      <c r="C2085" s="241"/>
      <c r="D2085" s="242" t="s">
        <v>201</v>
      </c>
      <c r="E2085" s="243" t="s">
        <v>1</v>
      </c>
      <c r="F2085" s="244" t="s">
        <v>2317</v>
      </c>
      <c r="G2085" s="241"/>
      <c r="H2085" s="245">
        <v>14.173</v>
      </c>
      <c r="I2085" s="246"/>
      <c r="J2085" s="241"/>
      <c r="K2085" s="241"/>
      <c r="L2085" s="247"/>
      <c r="M2085" s="248"/>
      <c r="N2085" s="249"/>
      <c r="O2085" s="249"/>
      <c r="P2085" s="249"/>
      <c r="Q2085" s="249"/>
      <c r="R2085" s="249"/>
      <c r="S2085" s="249"/>
      <c r="T2085" s="250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1" t="s">
        <v>201</v>
      </c>
      <c r="AU2085" s="251" t="s">
        <v>85</v>
      </c>
      <c r="AV2085" s="13" t="s">
        <v>85</v>
      </c>
      <c r="AW2085" s="13" t="s">
        <v>32</v>
      </c>
      <c r="AX2085" s="13" t="s">
        <v>75</v>
      </c>
      <c r="AY2085" s="251" t="s">
        <v>192</v>
      </c>
    </row>
    <row r="2086" s="13" customFormat="1">
      <c r="A2086" s="13"/>
      <c r="B2086" s="240"/>
      <c r="C2086" s="241"/>
      <c r="D2086" s="242" t="s">
        <v>201</v>
      </c>
      <c r="E2086" s="243" t="s">
        <v>1</v>
      </c>
      <c r="F2086" s="244" t="s">
        <v>2318</v>
      </c>
      <c r="G2086" s="241"/>
      <c r="H2086" s="245">
        <v>9.5800000000000001</v>
      </c>
      <c r="I2086" s="246"/>
      <c r="J2086" s="241"/>
      <c r="K2086" s="241"/>
      <c r="L2086" s="247"/>
      <c r="M2086" s="248"/>
      <c r="N2086" s="249"/>
      <c r="O2086" s="249"/>
      <c r="P2086" s="249"/>
      <c r="Q2086" s="249"/>
      <c r="R2086" s="249"/>
      <c r="S2086" s="249"/>
      <c r="T2086" s="250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1" t="s">
        <v>201</v>
      </c>
      <c r="AU2086" s="251" t="s">
        <v>85</v>
      </c>
      <c r="AV2086" s="13" t="s">
        <v>85</v>
      </c>
      <c r="AW2086" s="13" t="s">
        <v>32</v>
      </c>
      <c r="AX2086" s="13" t="s">
        <v>75</v>
      </c>
      <c r="AY2086" s="251" t="s">
        <v>192</v>
      </c>
    </row>
    <row r="2087" s="13" customFormat="1">
      <c r="A2087" s="13"/>
      <c r="B2087" s="240"/>
      <c r="C2087" s="241"/>
      <c r="D2087" s="242" t="s">
        <v>201</v>
      </c>
      <c r="E2087" s="243" t="s">
        <v>1</v>
      </c>
      <c r="F2087" s="244" t="s">
        <v>2319</v>
      </c>
      <c r="G2087" s="241"/>
      <c r="H2087" s="245">
        <v>14.709</v>
      </c>
      <c r="I2087" s="246"/>
      <c r="J2087" s="241"/>
      <c r="K2087" s="241"/>
      <c r="L2087" s="247"/>
      <c r="M2087" s="248"/>
      <c r="N2087" s="249"/>
      <c r="O2087" s="249"/>
      <c r="P2087" s="249"/>
      <c r="Q2087" s="249"/>
      <c r="R2087" s="249"/>
      <c r="S2087" s="249"/>
      <c r="T2087" s="250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1" t="s">
        <v>201</v>
      </c>
      <c r="AU2087" s="251" t="s">
        <v>85</v>
      </c>
      <c r="AV2087" s="13" t="s">
        <v>85</v>
      </c>
      <c r="AW2087" s="13" t="s">
        <v>32</v>
      </c>
      <c r="AX2087" s="13" t="s">
        <v>75</v>
      </c>
      <c r="AY2087" s="251" t="s">
        <v>192</v>
      </c>
    </row>
    <row r="2088" s="13" customFormat="1">
      <c r="A2088" s="13"/>
      <c r="B2088" s="240"/>
      <c r="C2088" s="241"/>
      <c r="D2088" s="242" t="s">
        <v>201</v>
      </c>
      <c r="E2088" s="243" t="s">
        <v>1</v>
      </c>
      <c r="F2088" s="244" t="s">
        <v>2320</v>
      </c>
      <c r="G2088" s="241"/>
      <c r="H2088" s="245">
        <v>38.267000000000003</v>
      </c>
      <c r="I2088" s="246"/>
      <c r="J2088" s="241"/>
      <c r="K2088" s="241"/>
      <c r="L2088" s="247"/>
      <c r="M2088" s="248"/>
      <c r="N2088" s="249"/>
      <c r="O2088" s="249"/>
      <c r="P2088" s="249"/>
      <c r="Q2088" s="249"/>
      <c r="R2088" s="249"/>
      <c r="S2088" s="249"/>
      <c r="T2088" s="250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1" t="s">
        <v>201</v>
      </c>
      <c r="AU2088" s="251" t="s">
        <v>85</v>
      </c>
      <c r="AV2088" s="13" t="s">
        <v>85</v>
      </c>
      <c r="AW2088" s="13" t="s">
        <v>32</v>
      </c>
      <c r="AX2088" s="13" t="s">
        <v>75</v>
      </c>
      <c r="AY2088" s="251" t="s">
        <v>192</v>
      </c>
    </row>
    <row r="2089" s="14" customFormat="1">
      <c r="A2089" s="14"/>
      <c r="B2089" s="252"/>
      <c r="C2089" s="253"/>
      <c r="D2089" s="242" t="s">
        <v>201</v>
      </c>
      <c r="E2089" s="254" t="s">
        <v>1</v>
      </c>
      <c r="F2089" s="255" t="s">
        <v>204</v>
      </c>
      <c r="G2089" s="253"/>
      <c r="H2089" s="256">
        <v>76.728999999999999</v>
      </c>
      <c r="I2089" s="257"/>
      <c r="J2089" s="253"/>
      <c r="K2089" s="253"/>
      <c r="L2089" s="258"/>
      <c r="M2089" s="259"/>
      <c r="N2089" s="260"/>
      <c r="O2089" s="260"/>
      <c r="P2089" s="260"/>
      <c r="Q2089" s="260"/>
      <c r="R2089" s="260"/>
      <c r="S2089" s="260"/>
      <c r="T2089" s="261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62" t="s">
        <v>201</v>
      </c>
      <c r="AU2089" s="262" t="s">
        <v>85</v>
      </c>
      <c r="AV2089" s="14" t="s">
        <v>199</v>
      </c>
      <c r="AW2089" s="14" t="s">
        <v>32</v>
      </c>
      <c r="AX2089" s="14" t="s">
        <v>83</v>
      </c>
      <c r="AY2089" s="262" t="s">
        <v>192</v>
      </c>
    </row>
    <row r="2090" s="2" customFormat="1" ht="44.25" customHeight="1">
      <c r="A2090" s="39"/>
      <c r="B2090" s="40"/>
      <c r="C2090" s="284" t="s">
        <v>2330</v>
      </c>
      <c r="D2090" s="284" t="s">
        <v>311</v>
      </c>
      <c r="E2090" s="285" t="s">
        <v>2309</v>
      </c>
      <c r="F2090" s="286" t="s">
        <v>2310</v>
      </c>
      <c r="G2090" s="287" t="s">
        <v>197</v>
      </c>
      <c r="H2090" s="288">
        <v>16.113</v>
      </c>
      <c r="I2090" s="289"/>
      <c r="J2090" s="290">
        <f>ROUND(I2090*H2090,2)</f>
        <v>0</v>
      </c>
      <c r="K2090" s="286" t="s">
        <v>198</v>
      </c>
      <c r="L2090" s="291"/>
      <c r="M2090" s="292" t="s">
        <v>1</v>
      </c>
      <c r="N2090" s="293" t="s">
        <v>40</v>
      </c>
      <c r="O2090" s="92"/>
      <c r="P2090" s="236">
        <f>O2090*H2090</f>
        <v>0</v>
      </c>
      <c r="Q2090" s="236">
        <v>0.0018</v>
      </c>
      <c r="R2090" s="236">
        <f>Q2090*H2090</f>
        <v>0.029003399999999999</v>
      </c>
      <c r="S2090" s="236">
        <v>0</v>
      </c>
      <c r="T2090" s="237">
        <f>S2090*H2090</f>
        <v>0</v>
      </c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  <c r="AR2090" s="238" t="s">
        <v>394</v>
      </c>
      <c r="AT2090" s="238" t="s">
        <v>311</v>
      </c>
      <c r="AU2090" s="238" t="s">
        <v>85</v>
      </c>
      <c r="AY2090" s="18" t="s">
        <v>192</v>
      </c>
      <c r="BE2090" s="239">
        <f>IF(N2090="základní",J2090,0)</f>
        <v>0</v>
      </c>
      <c r="BF2090" s="239">
        <f>IF(N2090="snížená",J2090,0)</f>
        <v>0</v>
      </c>
      <c r="BG2090" s="239">
        <f>IF(N2090="zákl. přenesená",J2090,0)</f>
        <v>0</v>
      </c>
      <c r="BH2090" s="239">
        <f>IF(N2090="sníž. přenesená",J2090,0)</f>
        <v>0</v>
      </c>
      <c r="BI2090" s="239">
        <f>IF(N2090="nulová",J2090,0)</f>
        <v>0</v>
      </c>
      <c r="BJ2090" s="18" t="s">
        <v>83</v>
      </c>
      <c r="BK2090" s="239">
        <f>ROUND(I2090*H2090,2)</f>
        <v>0</v>
      </c>
      <c r="BL2090" s="18" t="s">
        <v>297</v>
      </c>
      <c r="BM2090" s="238" t="s">
        <v>2331</v>
      </c>
    </row>
    <row r="2091" s="13" customFormat="1">
      <c r="A2091" s="13"/>
      <c r="B2091" s="240"/>
      <c r="C2091" s="241"/>
      <c r="D2091" s="242" t="s">
        <v>201</v>
      </c>
      <c r="E2091" s="243" t="s">
        <v>1</v>
      </c>
      <c r="F2091" s="244" t="s">
        <v>2332</v>
      </c>
      <c r="G2091" s="241"/>
      <c r="H2091" s="245">
        <v>16.113</v>
      </c>
      <c r="I2091" s="246"/>
      <c r="J2091" s="241"/>
      <c r="K2091" s="241"/>
      <c r="L2091" s="247"/>
      <c r="M2091" s="248"/>
      <c r="N2091" s="249"/>
      <c r="O2091" s="249"/>
      <c r="P2091" s="249"/>
      <c r="Q2091" s="249"/>
      <c r="R2091" s="249"/>
      <c r="S2091" s="249"/>
      <c r="T2091" s="250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1" t="s">
        <v>201</v>
      </c>
      <c r="AU2091" s="251" t="s">
        <v>85</v>
      </c>
      <c r="AV2091" s="13" t="s">
        <v>85</v>
      </c>
      <c r="AW2091" s="13" t="s">
        <v>32</v>
      </c>
      <c r="AX2091" s="13" t="s">
        <v>83</v>
      </c>
      <c r="AY2091" s="251" t="s">
        <v>192</v>
      </c>
    </row>
    <row r="2092" s="2" customFormat="1" ht="24.15" customHeight="1">
      <c r="A2092" s="39"/>
      <c r="B2092" s="40"/>
      <c r="C2092" s="227" t="s">
        <v>2333</v>
      </c>
      <c r="D2092" s="227" t="s">
        <v>194</v>
      </c>
      <c r="E2092" s="228" t="s">
        <v>2334</v>
      </c>
      <c r="F2092" s="229" t="s">
        <v>2335</v>
      </c>
      <c r="G2092" s="230" t="s">
        <v>247</v>
      </c>
      <c r="H2092" s="231">
        <v>1.45</v>
      </c>
      <c r="I2092" s="232"/>
      <c r="J2092" s="233">
        <f>ROUND(I2092*H2092,2)</f>
        <v>0</v>
      </c>
      <c r="K2092" s="229" t="s">
        <v>198</v>
      </c>
      <c r="L2092" s="45"/>
      <c r="M2092" s="234" t="s">
        <v>1</v>
      </c>
      <c r="N2092" s="235" t="s">
        <v>40</v>
      </c>
      <c r="O2092" s="92"/>
      <c r="P2092" s="236">
        <f>O2092*H2092</f>
        <v>0</v>
      </c>
      <c r="Q2092" s="236">
        <v>0</v>
      </c>
      <c r="R2092" s="236">
        <f>Q2092*H2092</f>
        <v>0</v>
      </c>
      <c r="S2092" s="236">
        <v>0</v>
      </c>
      <c r="T2092" s="237">
        <f>S2092*H2092</f>
        <v>0</v>
      </c>
      <c r="U2092" s="39"/>
      <c r="V2092" s="39"/>
      <c r="W2092" s="39"/>
      <c r="X2092" s="39"/>
      <c r="Y2092" s="39"/>
      <c r="Z2092" s="39"/>
      <c r="AA2092" s="39"/>
      <c r="AB2092" s="39"/>
      <c r="AC2092" s="39"/>
      <c r="AD2092" s="39"/>
      <c r="AE2092" s="39"/>
      <c r="AR2092" s="238" t="s">
        <v>297</v>
      </c>
      <c r="AT2092" s="238" t="s">
        <v>194</v>
      </c>
      <c r="AU2092" s="238" t="s">
        <v>85</v>
      </c>
      <c r="AY2092" s="18" t="s">
        <v>192</v>
      </c>
      <c r="BE2092" s="239">
        <f>IF(N2092="základní",J2092,0)</f>
        <v>0</v>
      </c>
      <c r="BF2092" s="239">
        <f>IF(N2092="snížená",J2092,0)</f>
        <v>0</v>
      </c>
      <c r="BG2092" s="239">
        <f>IF(N2092="zákl. přenesená",J2092,0)</f>
        <v>0</v>
      </c>
      <c r="BH2092" s="239">
        <f>IF(N2092="sníž. přenesená",J2092,0)</f>
        <v>0</v>
      </c>
      <c r="BI2092" s="239">
        <f>IF(N2092="nulová",J2092,0)</f>
        <v>0</v>
      </c>
      <c r="BJ2092" s="18" t="s">
        <v>83</v>
      </c>
      <c r="BK2092" s="239">
        <f>ROUND(I2092*H2092,2)</f>
        <v>0</v>
      </c>
      <c r="BL2092" s="18" t="s">
        <v>297</v>
      </c>
      <c r="BM2092" s="238" t="s">
        <v>2336</v>
      </c>
    </row>
    <row r="2093" s="12" customFormat="1" ht="22.8" customHeight="1">
      <c r="A2093" s="12"/>
      <c r="B2093" s="211"/>
      <c r="C2093" s="212"/>
      <c r="D2093" s="213" t="s">
        <v>74</v>
      </c>
      <c r="E2093" s="225" t="s">
        <v>2337</v>
      </c>
      <c r="F2093" s="225" t="s">
        <v>2338</v>
      </c>
      <c r="G2093" s="212"/>
      <c r="H2093" s="212"/>
      <c r="I2093" s="215"/>
      <c r="J2093" s="226">
        <f>BK2093</f>
        <v>0</v>
      </c>
      <c r="K2093" s="212"/>
      <c r="L2093" s="217"/>
      <c r="M2093" s="218"/>
      <c r="N2093" s="219"/>
      <c r="O2093" s="219"/>
      <c r="P2093" s="220">
        <f>SUM(P2094:P2213)</f>
        <v>0</v>
      </c>
      <c r="Q2093" s="219"/>
      <c r="R2093" s="220">
        <f>SUM(R2094:R2213)</f>
        <v>3.1305053799999989</v>
      </c>
      <c r="S2093" s="219"/>
      <c r="T2093" s="221">
        <f>SUM(T2094:T2213)</f>
        <v>0</v>
      </c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R2093" s="222" t="s">
        <v>85</v>
      </c>
      <c r="AT2093" s="223" t="s">
        <v>74</v>
      </c>
      <c r="AU2093" s="223" t="s">
        <v>83</v>
      </c>
      <c r="AY2093" s="222" t="s">
        <v>192</v>
      </c>
      <c r="BK2093" s="224">
        <f>SUM(BK2094:BK2213)</f>
        <v>0</v>
      </c>
    </row>
    <row r="2094" s="2" customFormat="1" ht="16.5" customHeight="1">
      <c r="A2094" s="39"/>
      <c r="B2094" s="40"/>
      <c r="C2094" s="227" t="s">
        <v>2339</v>
      </c>
      <c r="D2094" s="227" t="s">
        <v>194</v>
      </c>
      <c r="E2094" s="228" t="s">
        <v>2340</v>
      </c>
      <c r="F2094" s="229" t="s">
        <v>2341</v>
      </c>
      <c r="G2094" s="230" t="s">
        <v>197</v>
      </c>
      <c r="H2094" s="231">
        <v>93.853999999999999</v>
      </c>
      <c r="I2094" s="232"/>
      <c r="J2094" s="233">
        <f>ROUND(I2094*H2094,2)</f>
        <v>0</v>
      </c>
      <c r="K2094" s="229" t="s">
        <v>198</v>
      </c>
      <c r="L2094" s="45"/>
      <c r="M2094" s="234" t="s">
        <v>1</v>
      </c>
      <c r="N2094" s="235" t="s">
        <v>40</v>
      </c>
      <c r="O2094" s="92"/>
      <c r="P2094" s="236">
        <f>O2094*H2094</f>
        <v>0</v>
      </c>
      <c r="Q2094" s="236">
        <v>0</v>
      </c>
      <c r="R2094" s="236">
        <f>Q2094*H2094</f>
        <v>0</v>
      </c>
      <c r="S2094" s="236">
        <v>0</v>
      </c>
      <c r="T2094" s="237">
        <f>S2094*H2094</f>
        <v>0</v>
      </c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R2094" s="238" t="s">
        <v>297</v>
      </c>
      <c r="AT2094" s="238" t="s">
        <v>194</v>
      </c>
      <c r="AU2094" s="238" t="s">
        <v>85</v>
      </c>
      <c r="AY2094" s="18" t="s">
        <v>192</v>
      </c>
      <c r="BE2094" s="239">
        <f>IF(N2094="základní",J2094,0)</f>
        <v>0</v>
      </c>
      <c r="BF2094" s="239">
        <f>IF(N2094="snížená",J2094,0)</f>
        <v>0</v>
      </c>
      <c r="BG2094" s="239">
        <f>IF(N2094="zákl. přenesená",J2094,0)</f>
        <v>0</v>
      </c>
      <c r="BH2094" s="239">
        <f>IF(N2094="sníž. přenesená",J2094,0)</f>
        <v>0</v>
      </c>
      <c r="BI2094" s="239">
        <f>IF(N2094="nulová",J2094,0)</f>
        <v>0</v>
      </c>
      <c r="BJ2094" s="18" t="s">
        <v>83</v>
      </c>
      <c r="BK2094" s="239">
        <f>ROUND(I2094*H2094,2)</f>
        <v>0</v>
      </c>
      <c r="BL2094" s="18" t="s">
        <v>297</v>
      </c>
      <c r="BM2094" s="238" t="s">
        <v>2342</v>
      </c>
    </row>
    <row r="2095" s="16" customFormat="1">
      <c r="A2095" s="16"/>
      <c r="B2095" s="274"/>
      <c r="C2095" s="275"/>
      <c r="D2095" s="242" t="s">
        <v>201</v>
      </c>
      <c r="E2095" s="276" t="s">
        <v>1</v>
      </c>
      <c r="F2095" s="277" t="s">
        <v>2343</v>
      </c>
      <c r="G2095" s="275"/>
      <c r="H2095" s="276" t="s">
        <v>1</v>
      </c>
      <c r="I2095" s="278"/>
      <c r="J2095" s="275"/>
      <c r="K2095" s="275"/>
      <c r="L2095" s="279"/>
      <c r="M2095" s="280"/>
      <c r="N2095" s="281"/>
      <c r="O2095" s="281"/>
      <c r="P2095" s="281"/>
      <c r="Q2095" s="281"/>
      <c r="R2095" s="281"/>
      <c r="S2095" s="281"/>
      <c r="T2095" s="282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T2095" s="283" t="s">
        <v>201</v>
      </c>
      <c r="AU2095" s="283" t="s">
        <v>85</v>
      </c>
      <c r="AV2095" s="16" t="s">
        <v>83</v>
      </c>
      <c r="AW2095" s="16" t="s">
        <v>32</v>
      </c>
      <c r="AX2095" s="16" t="s">
        <v>75</v>
      </c>
      <c r="AY2095" s="283" t="s">
        <v>192</v>
      </c>
    </row>
    <row r="2096" s="13" customFormat="1">
      <c r="A2096" s="13"/>
      <c r="B2096" s="240"/>
      <c r="C2096" s="241"/>
      <c r="D2096" s="242" t="s">
        <v>201</v>
      </c>
      <c r="E2096" s="243" t="s">
        <v>1</v>
      </c>
      <c r="F2096" s="244" t="s">
        <v>2344</v>
      </c>
      <c r="G2096" s="241"/>
      <c r="H2096" s="245">
        <v>18.050000000000001</v>
      </c>
      <c r="I2096" s="246"/>
      <c r="J2096" s="241"/>
      <c r="K2096" s="241"/>
      <c r="L2096" s="247"/>
      <c r="M2096" s="248"/>
      <c r="N2096" s="249"/>
      <c r="O2096" s="249"/>
      <c r="P2096" s="249"/>
      <c r="Q2096" s="249"/>
      <c r="R2096" s="249"/>
      <c r="S2096" s="249"/>
      <c r="T2096" s="250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1" t="s">
        <v>201</v>
      </c>
      <c r="AU2096" s="251" t="s">
        <v>85</v>
      </c>
      <c r="AV2096" s="13" t="s">
        <v>85</v>
      </c>
      <c r="AW2096" s="13" t="s">
        <v>32</v>
      </c>
      <c r="AX2096" s="13" t="s">
        <v>75</v>
      </c>
      <c r="AY2096" s="251" t="s">
        <v>192</v>
      </c>
    </row>
    <row r="2097" s="13" customFormat="1">
      <c r="A2097" s="13"/>
      <c r="B2097" s="240"/>
      <c r="C2097" s="241"/>
      <c r="D2097" s="242" t="s">
        <v>201</v>
      </c>
      <c r="E2097" s="243" t="s">
        <v>1</v>
      </c>
      <c r="F2097" s="244" t="s">
        <v>2345</v>
      </c>
      <c r="G2097" s="241"/>
      <c r="H2097" s="245">
        <v>15.112</v>
      </c>
      <c r="I2097" s="246"/>
      <c r="J2097" s="241"/>
      <c r="K2097" s="241"/>
      <c r="L2097" s="247"/>
      <c r="M2097" s="248"/>
      <c r="N2097" s="249"/>
      <c r="O2097" s="249"/>
      <c r="P2097" s="249"/>
      <c r="Q2097" s="249"/>
      <c r="R2097" s="249"/>
      <c r="S2097" s="249"/>
      <c r="T2097" s="250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1" t="s">
        <v>201</v>
      </c>
      <c r="AU2097" s="251" t="s">
        <v>85</v>
      </c>
      <c r="AV2097" s="13" t="s">
        <v>85</v>
      </c>
      <c r="AW2097" s="13" t="s">
        <v>32</v>
      </c>
      <c r="AX2097" s="13" t="s">
        <v>75</v>
      </c>
      <c r="AY2097" s="251" t="s">
        <v>192</v>
      </c>
    </row>
    <row r="2098" s="13" customFormat="1">
      <c r="A2098" s="13"/>
      <c r="B2098" s="240"/>
      <c r="C2098" s="241"/>
      <c r="D2098" s="242" t="s">
        <v>201</v>
      </c>
      <c r="E2098" s="243" t="s">
        <v>1</v>
      </c>
      <c r="F2098" s="244" t="s">
        <v>2346</v>
      </c>
      <c r="G2098" s="241"/>
      <c r="H2098" s="245">
        <v>16.524999999999999</v>
      </c>
      <c r="I2098" s="246"/>
      <c r="J2098" s="241"/>
      <c r="K2098" s="241"/>
      <c r="L2098" s="247"/>
      <c r="M2098" s="248"/>
      <c r="N2098" s="249"/>
      <c r="O2098" s="249"/>
      <c r="P2098" s="249"/>
      <c r="Q2098" s="249"/>
      <c r="R2098" s="249"/>
      <c r="S2098" s="249"/>
      <c r="T2098" s="250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1" t="s">
        <v>201</v>
      </c>
      <c r="AU2098" s="251" t="s">
        <v>85</v>
      </c>
      <c r="AV2098" s="13" t="s">
        <v>85</v>
      </c>
      <c r="AW2098" s="13" t="s">
        <v>32</v>
      </c>
      <c r="AX2098" s="13" t="s">
        <v>75</v>
      </c>
      <c r="AY2098" s="251" t="s">
        <v>192</v>
      </c>
    </row>
    <row r="2099" s="13" customFormat="1">
      <c r="A2099" s="13"/>
      <c r="B2099" s="240"/>
      <c r="C2099" s="241"/>
      <c r="D2099" s="242" t="s">
        <v>201</v>
      </c>
      <c r="E2099" s="243" t="s">
        <v>1</v>
      </c>
      <c r="F2099" s="244" t="s">
        <v>2347</v>
      </c>
      <c r="G2099" s="241"/>
      <c r="H2099" s="245">
        <v>32.825000000000003</v>
      </c>
      <c r="I2099" s="246"/>
      <c r="J2099" s="241"/>
      <c r="K2099" s="241"/>
      <c r="L2099" s="247"/>
      <c r="M2099" s="248"/>
      <c r="N2099" s="249"/>
      <c r="O2099" s="249"/>
      <c r="P2099" s="249"/>
      <c r="Q2099" s="249"/>
      <c r="R2099" s="249"/>
      <c r="S2099" s="249"/>
      <c r="T2099" s="250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1" t="s">
        <v>201</v>
      </c>
      <c r="AU2099" s="251" t="s">
        <v>85</v>
      </c>
      <c r="AV2099" s="13" t="s">
        <v>85</v>
      </c>
      <c r="AW2099" s="13" t="s">
        <v>32</v>
      </c>
      <c r="AX2099" s="13" t="s">
        <v>75</v>
      </c>
      <c r="AY2099" s="251" t="s">
        <v>192</v>
      </c>
    </row>
    <row r="2100" s="13" customFormat="1">
      <c r="A2100" s="13"/>
      <c r="B2100" s="240"/>
      <c r="C2100" s="241"/>
      <c r="D2100" s="242" t="s">
        <v>201</v>
      </c>
      <c r="E2100" s="243" t="s">
        <v>1</v>
      </c>
      <c r="F2100" s="244" t="s">
        <v>2348</v>
      </c>
      <c r="G2100" s="241"/>
      <c r="H2100" s="245">
        <v>11.342000000000001</v>
      </c>
      <c r="I2100" s="246"/>
      <c r="J2100" s="241"/>
      <c r="K2100" s="241"/>
      <c r="L2100" s="247"/>
      <c r="M2100" s="248"/>
      <c r="N2100" s="249"/>
      <c r="O2100" s="249"/>
      <c r="P2100" s="249"/>
      <c r="Q2100" s="249"/>
      <c r="R2100" s="249"/>
      <c r="S2100" s="249"/>
      <c r="T2100" s="250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1" t="s">
        <v>201</v>
      </c>
      <c r="AU2100" s="251" t="s">
        <v>85</v>
      </c>
      <c r="AV2100" s="13" t="s">
        <v>85</v>
      </c>
      <c r="AW2100" s="13" t="s">
        <v>32</v>
      </c>
      <c r="AX2100" s="13" t="s">
        <v>75</v>
      </c>
      <c r="AY2100" s="251" t="s">
        <v>192</v>
      </c>
    </row>
    <row r="2101" s="14" customFormat="1">
      <c r="A2101" s="14"/>
      <c r="B2101" s="252"/>
      <c r="C2101" s="253"/>
      <c r="D2101" s="242" t="s">
        <v>201</v>
      </c>
      <c r="E2101" s="254" t="s">
        <v>1</v>
      </c>
      <c r="F2101" s="255" t="s">
        <v>204</v>
      </c>
      <c r="G2101" s="253"/>
      <c r="H2101" s="256">
        <v>93.853999999999999</v>
      </c>
      <c r="I2101" s="257"/>
      <c r="J2101" s="253"/>
      <c r="K2101" s="253"/>
      <c r="L2101" s="258"/>
      <c r="M2101" s="259"/>
      <c r="N2101" s="260"/>
      <c r="O2101" s="260"/>
      <c r="P2101" s="260"/>
      <c r="Q2101" s="260"/>
      <c r="R2101" s="260"/>
      <c r="S2101" s="260"/>
      <c r="T2101" s="261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2" t="s">
        <v>201</v>
      </c>
      <c r="AU2101" s="262" t="s">
        <v>85</v>
      </c>
      <c r="AV2101" s="14" t="s">
        <v>199</v>
      </c>
      <c r="AW2101" s="14" t="s">
        <v>32</v>
      </c>
      <c r="AX2101" s="14" t="s">
        <v>83</v>
      </c>
      <c r="AY2101" s="262" t="s">
        <v>192</v>
      </c>
    </row>
    <row r="2102" s="2" customFormat="1" ht="16.5" customHeight="1">
      <c r="A2102" s="39"/>
      <c r="B2102" s="40"/>
      <c r="C2102" s="227" t="s">
        <v>2349</v>
      </c>
      <c r="D2102" s="227" t="s">
        <v>194</v>
      </c>
      <c r="E2102" s="228" t="s">
        <v>2350</v>
      </c>
      <c r="F2102" s="229" t="s">
        <v>2351</v>
      </c>
      <c r="G2102" s="230" t="s">
        <v>197</v>
      </c>
      <c r="H2102" s="231">
        <v>93.853999999999999</v>
      </c>
      <c r="I2102" s="232"/>
      <c r="J2102" s="233">
        <f>ROUND(I2102*H2102,2)</f>
        <v>0</v>
      </c>
      <c r="K2102" s="229" t="s">
        <v>198</v>
      </c>
      <c r="L2102" s="45"/>
      <c r="M2102" s="234" t="s">
        <v>1</v>
      </c>
      <c r="N2102" s="235" t="s">
        <v>40</v>
      </c>
      <c r="O2102" s="92"/>
      <c r="P2102" s="236">
        <f>O2102*H2102</f>
        <v>0</v>
      </c>
      <c r="Q2102" s="236">
        <v>0.00029999999999999997</v>
      </c>
      <c r="R2102" s="236">
        <f>Q2102*H2102</f>
        <v>0.028156199999999996</v>
      </c>
      <c r="S2102" s="236">
        <v>0</v>
      </c>
      <c r="T2102" s="237">
        <f>S2102*H2102</f>
        <v>0</v>
      </c>
      <c r="U2102" s="39"/>
      <c r="V2102" s="39"/>
      <c r="W2102" s="39"/>
      <c r="X2102" s="39"/>
      <c r="Y2102" s="39"/>
      <c r="Z2102" s="39"/>
      <c r="AA2102" s="39"/>
      <c r="AB2102" s="39"/>
      <c r="AC2102" s="39"/>
      <c r="AD2102" s="39"/>
      <c r="AE2102" s="39"/>
      <c r="AR2102" s="238" t="s">
        <v>297</v>
      </c>
      <c r="AT2102" s="238" t="s">
        <v>194</v>
      </c>
      <c r="AU2102" s="238" t="s">
        <v>85</v>
      </c>
      <c r="AY2102" s="18" t="s">
        <v>192</v>
      </c>
      <c r="BE2102" s="239">
        <f>IF(N2102="základní",J2102,0)</f>
        <v>0</v>
      </c>
      <c r="BF2102" s="239">
        <f>IF(N2102="snížená",J2102,0)</f>
        <v>0</v>
      </c>
      <c r="BG2102" s="239">
        <f>IF(N2102="zákl. přenesená",J2102,0)</f>
        <v>0</v>
      </c>
      <c r="BH2102" s="239">
        <f>IF(N2102="sníž. přenesená",J2102,0)</f>
        <v>0</v>
      </c>
      <c r="BI2102" s="239">
        <f>IF(N2102="nulová",J2102,0)</f>
        <v>0</v>
      </c>
      <c r="BJ2102" s="18" t="s">
        <v>83</v>
      </c>
      <c r="BK2102" s="239">
        <f>ROUND(I2102*H2102,2)</f>
        <v>0</v>
      </c>
      <c r="BL2102" s="18" t="s">
        <v>297</v>
      </c>
      <c r="BM2102" s="238" t="s">
        <v>2352</v>
      </c>
    </row>
    <row r="2103" s="16" customFormat="1">
      <c r="A2103" s="16"/>
      <c r="B2103" s="274"/>
      <c r="C2103" s="275"/>
      <c r="D2103" s="242" t="s">
        <v>201</v>
      </c>
      <c r="E2103" s="276" t="s">
        <v>1</v>
      </c>
      <c r="F2103" s="277" t="s">
        <v>2343</v>
      </c>
      <c r="G2103" s="275"/>
      <c r="H2103" s="276" t="s">
        <v>1</v>
      </c>
      <c r="I2103" s="278"/>
      <c r="J2103" s="275"/>
      <c r="K2103" s="275"/>
      <c r="L2103" s="279"/>
      <c r="M2103" s="280"/>
      <c r="N2103" s="281"/>
      <c r="O2103" s="281"/>
      <c r="P2103" s="281"/>
      <c r="Q2103" s="281"/>
      <c r="R2103" s="281"/>
      <c r="S2103" s="281"/>
      <c r="T2103" s="282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T2103" s="283" t="s">
        <v>201</v>
      </c>
      <c r="AU2103" s="283" t="s">
        <v>85</v>
      </c>
      <c r="AV2103" s="16" t="s">
        <v>83</v>
      </c>
      <c r="AW2103" s="16" t="s">
        <v>32</v>
      </c>
      <c r="AX2103" s="16" t="s">
        <v>75</v>
      </c>
      <c r="AY2103" s="283" t="s">
        <v>192</v>
      </c>
    </row>
    <row r="2104" s="13" customFormat="1">
      <c r="A2104" s="13"/>
      <c r="B2104" s="240"/>
      <c r="C2104" s="241"/>
      <c r="D2104" s="242" t="s">
        <v>201</v>
      </c>
      <c r="E2104" s="243" t="s">
        <v>1</v>
      </c>
      <c r="F2104" s="244" t="s">
        <v>2344</v>
      </c>
      <c r="G2104" s="241"/>
      <c r="H2104" s="245">
        <v>18.050000000000001</v>
      </c>
      <c r="I2104" s="246"/>
      <c r="J2104" s="241"/>
      <c r="K2104" s="241"/>
      <c r="L2104" s="247"/>
      <c r="M2104" s="248"/>
      <c r="N2104" s="249"/>
      <c r="O2104" s="249"/>
      <c r="P2104" s="249"/>
      <c r="Q2104" s="249"/>
      <c r="R2104" s="249"/>
      <c r="S2104" s="249"/>
      <c r="T2104" s="250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1" t="s">
        <v>201</v>
      </c>
      <c r="AU2104" s="251" t="s">
        <v>85</v>
      </c>
      <c r="AV2104" s="13" t="s">
        <v>85</v>
      </c>
      <c r="AW2104" s="13" t="s">
        <v>32</v>
      </c>
      <c r="AX2104" s="13" t="s">
        <v>75</v>
      </c>
      <c r="AY2104" s="251" t="s">
        <v>192</v>
      </c>
    </row>
    <row r="2105" s="13" customFormat="1">
      <c r="A2105" s="13"/>
      <c r="B2105" s="240"/>
      <c r="C2105" s="241"/>
      <c r="D2105" s="242" t="s">
        <v>201</v>
      </c>
      <c r="E2105" s="243" t="s">
        <v>1</v>
      </c>
      <c r="F2105" s="244" t="s">
        <v>2345</v>
      </c>
      <c r="G2105" s="241"/>
      <c r="H2105" s="245">
        <v>15.112</v>
      </c>
      <c r="I2105" s="246"/>
      <c r="J2105" s="241"/>
      <c r="K2105" s="241"/>
      <c r="L2105" s="247"/>
      <c r="M2105" s="248"/>
      <c r="N2105" s="249"/>
      <c r="O2105" s="249"/>
      <c r="P2105" s="249"/>
      <c r="Q2105" s="249"/>
      <c r="R2105" s="249"/>
      <c r="S2105" s="249"/>
      <c r="T2105" s="250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1" t="s">
        <v>201</v>
      </c>
      <c r="AU2105" s="251" t="s">
        <v>85</v>
      </c>
      <c r="AV2105" s="13" t="s">
        <v>85</v>
      </c>
      <c r="AW2105" s="13" t="s">
        <v>32</v>
      </c>
      <c r="AX2105" s="13" t="s">
        <v>75</v>
      </c>
      <c r="AY2105" s="251" t="s">
        <v>192</v>
      </c>
    </row>
    <row r="2106" s="13" customFormat="1">
      <c r="A2106" s="13"/>
      <c r="B2106" s="240"/>
      <c r="C2106" s="241"/>
      <c r="D2106" s="242" t="s">
        <v>201</v>
      </c>
      <c r="E2106" s="243" t="s">
        <v>1</v>
      </c>
      <c r="F2106" s="244" t="s">
        <v>2346</v>
      </c>
      <c r="G2106" s="241"/>
      <c r="H2106" s="245">
        <v>16.524999999999999</v>
      </c>
      <c r="I2106" s="246"/>
      <c r="J2106" s="241"/>
      <c r="K2106" s="241"/>
      <c r="L2106" s="247"/>
      <c r="M2106" s="248"/>
      <c r="N2106" s="249"/>
      <c r="O2106" s="249"/>
      <c r="P2106" s="249"/>
      <c r="Q2106" s="249"/>
      <c r="R2106" s="249"/>
      <c r="S2106" s="249"/>
      <c r="T2106" s="250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1" t="s">
        <v>201</v>
      </c>
      <c r="AU2106" s="251" t="s">
        <v>85</v>
      </c>
      <c r="AV2106" s="13" t="s">
        <v>85</v>
      </c>
      <c r="AW2106" s="13" t="s">
        <v>32</v>
      </c>
      <c r="AX2106" s="13" t="s">
        <v>75</v>
      </c>
      <c r="AY2106" s="251" t="s">
        <v>192</v>
      </c>
    </row>
    <row r="2107" s="13" customFormat="1">
      <c r="A2107" s="13"/>
      <c r="B2107" s="240"/>
      <c r="C2107" s="241"/>
      <c r="D2107" s="242" t="s">
        <v>201</v>
      </c>
      <c r="E2107" s="243" t="s">
        <v>1</v>
      </c>
      <c r="F2107" s="244" t="s">
        <v>2347</v>
      </c>
      <c r="G2107" s="241"/>
      <c r="H2107" s="245">
        <v>32.825000000000003</v>
      </c>
      <c r="I2107" s="246"/>
      <c r="J2107" s="241"/>
      <c r="K2107" s="241"/>
      <c r="L2107" s="247"/>
      <c r="M2107" s="248"/>
      <c r="N2107" s="249"/>
      <c r="O2107" s="249"/>
      <c r="P2107" s="249"/>
      <c r="Q2107" s="249"/>
      <c r="R2107" s="249"/>
      <c r="S2107" s="249"/>
      <c r="T2107" s="250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1" t="s">
        <v>201</v>
      </c>
      <c r="AU2107" s="251" t="s">
        <v>85</v>
      </c>
      <c r="AV2107" s="13" t="s">
        <v>85</v>
      </c>
      <c r="AW2107" s="13" t="s">
        <v>32</v>
      </c>
      <c r="AX2107" s="13" t="s">
        <v>75</v>
      </c>
      <c r="AY2107" s="251" t="s">
        <v>192</v>
      </c>
    </row>
    <row r="2108" s="13" customFormat="1">
      <c r="A2108" s="13"/>
      <c r="B2108" s="240"/>
      <c r="C2108" s="241"/>
      <c r="D2108" s="242" t="s">
        <v>201</v>
      </c>
      <c r="E2108" s="243" t="s">
        <v>1</v>
      </c>
      <c r="F2108" s="244" t="s">
        <v>2348</v>
      </c>
      <c r="G2108" s="241"/>
      <c r="H2108" s="245">
        <v>11.342000000000001</v>
      </c>
      <c r="I2108" s="246"/>
      <c r="J2108" s="241"/>
      <c r="K2108" s="241"/>
      <c r="L2108" s="247"/>
      <c r="M2108" s="248"/>
      <c r="N2108" s="249"/>
      <c r="O2108" s="249"/>
      <c r="P2108" s="249"/>
      <c r="Q2108" s="249"/>
      <c r="R2108" s="249"/>
      <c r="S2108" s="249"/>
      <c r="T2108" s="250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1" t="s">
        <v>201</v>
      </c>
      <c r="AU2108" s="251" t="s">
        <v>85</v>
      </c>
      <c r="AV2108" s="13" t="s">
        <v>85</v>
      </c>
      <c r="AW2108" s="13" t="s">
        <v>32</v>
      </c>
      <c r="AX2108" s="13" t="s">
        <v>75</v>
      </c>
      <c r="AY2108" s="251" t="s">
        <v>192</v>
      </c>
    </row>
    <row r="2109" s="14" customFormat="1">
      <c r="A2109" s="14"/>
      <c r="B2109" s="252"/>
      <c r="C2109" s="253"/>
      <c r="D2109" s="242" t="s">
        <v>201</v>
      </c>
      <c r="E2109" s="254" t="s">
        <v>1</v>
      </c>
      <c r="F2109" s="255" t="s">
        <v>204</v>
      </c>
      <c r="G2109" s="253"/>
      <c r="H2109" s="256">
        <v>93.853999999999999</v>
      </c>
      <c r="I2109" s="257"/>
      <c r="J2109" s="253"/>
      <c r="K2109" s="253"/>
      <c r="L2109" s="258"/>
      <c r="M2109" s="259"/>
      <c r="N2109" s="260"/>
      <c r="O2109" s="260"/>
      <c r="P2109" s="260"/>
      <c r="Q2109" s="260"/>
      <c r="R2109" s="260"/>
      <c r="S2109" s="260"/>
      <c r="T2109" s="261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62" t="s">
        <v>201</v>
      </c>
      <c r="AU2109" s="262" t="s">
        <v>85</v>
      </c>
      <c r="AV2109" s="14" t="s">
        <v>199</v>
      </c>
      <c r="AW2109" s="14" t="s">
        <v>32</v>
      </c>
      <c r="AX2109" s="14" t="s">
        <v>83</v>
      </c>
      <c r="AY2109" s="262" t="s">
        <v>192</v>
      </c>
    </row>
    <row r="2110" s="2" customFormat="1" ht="24.15" customHeight="1">
      <c r="A2110" s="39"/>
      <c r="B2110" s="40"/>
      <c r="C2110" s="227" t="s">
        <v>2353</v>
      </c>
      <c r="D2110" s="227" t="s">
        <v>194</v>
      </c>
      <c r="E2110" s="228" t="s">
        <v>2354</v>
      </c>
      <c r="F2110" s="229" t="s">
        <v>2355</v>
      </c>
      <c r="G2110" s="230" t="s">
        <v>197</v>
      </c>
      <c r="H2110" s="231">
        <v>15.236000000000001</v>
      </c>
      <c r="I2110" s="232"/>
      <c r="J2110" s="233">
        <f>ROUND(I2110*H2110,2)</f>
        <v>0</v>
      </c>
      <c r="K2110" s="229" t="s">
        <v>198</v>
      </c>
      <c r="L2110" s="45"/>
      <c r="M2110" s="234" t="s">
        <v>1</v>
      </c>
      <c r="N2110" s="235" t="s">
        <v>40</v>
      </c>
      <c r="O2110" s="92"/>
      <c r="P2110" s="236">
        <f>O2110*H2110</f>
        <v>0</v>
      </c>
      <c r="Q2110" s="236">
        <v>0.0015</v>
      </c>
      <c r="R2110" s="236">
        <f>Q2110*H2110</f>
        <v>0.022854000000000003</v>
      </c>
      <c r="S2110" s="236">
        <v>0</v>
      </c>
      <c r="T2110" s="237">
        <f>S2110*H2110</f>
        <v>0</v>
      </c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R2110" s="238" t="s">
        <v>297</v>
      </c>
      <c r="AT2110" s="238" t="s">
        <v>194</v>
      </c>
      <c r="AU2110" s="238" t="s">
        <v>85</v>
      </c>
      <c r="AY2110" s="18" t="s">
        <v>192</v>
      </c>
      <c r="BE2110" s="239">
        <f>IF(N2110="základní",J2110,0)</f>
        <v>0</v>
      </c>
      <c r="BF2110" s="239">
        <f>IF(N2110="snížená",J2110,0)</f>
        <v>0</v>
      </c>
      <c r="BG2110" s="239">
        <f>IF(N2110="zákl. přenesená",J2110,0)</f>
        <v>0</v>
      </c>
      <c r="BH2110" s="239">
        <f>IF(N2110="sníž. přenesená",J2110,0)</f>
        <v>0</v>
      </c>
      <c r="BI2110" s="239">
        <f>IF(N2110="nulová",J2110,0)</f>
        <v>0</v>
      </c>
      <c r="BJ2110" s="18" t="s">
        <v>83</v>
      </c>
      <c r="BK2110" s="239">
        <f>ROUND(I2110*H2110,2)</f>
        <v>0</v>
      </c>
      <c r="BL2110" s="18" t="s">
        <v>297</v>
      </c>
      <c r="BM2110" s="238" t="s">
        <v>2356</v>
      </c>
    </row>
    <row r="2111" s="13" customFormat="1">
      <c r="A2111" s="13"/>
      <c r="B2111" s="240"/>
      <c r="C2111" s="241"/>
      <c r="D2111" s="242" t="s">
        <v>201</v>
      </c>
      <c r="E2111" s="243" t="s">
        <v>1</v>
      </c>
      <c r="F2111" s="244" t="s">
        <v>2357</v>
      </c>
      <c r="G2111" s="241"/>
      <c r="H2111" s="245">
        <v>4.4000000000000004</v>
      </c>
      <c r="I2111" s="246"/>
      <c r="J2111" s="241"/>
      <c r="K2111" s="241"/>
      <c r="L2111" s="247"/>
      <c r="M2111" s="248"/>
      <c r="N2111" s="249"/>
      <c r="O2111" s="249"/>
      <c r="P2111" s="249"/>
      <c r="Q2111" s="249"/>
      <c r="R2111" s="249"/>
      <c r="S2111" s="249"/>
      <c r="T2111" s="250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1" t="s">
        <v>201</v>
      </c>
      <c r="AU2111" s="251" t="s">
        <v>85</v>
      </c>
      <c r="AV2111" s="13" t="s">
        <v>85</v>
      </c>
      <c r="AW2111" s="13" t="s">
        <v>32</v>
      </c>
      <c r="AX2111" s="13" t="s">
        <v>75</v>
      </c>
      <c r="AY2111" s="251" t="s">
        <v>192</v>
      </c>
    </row>
    <row r="2112" s="13" customFormat="1">
      <c r="A2112" s="13"/>
      <c r="B2112" s="240"/>
      <c r="C2112" s="241"/>
      <c r="D2112" s="242" t="s">
        <v>201</v>
      </c>
      <c r="E2112" s="243" t="s">
        <v>1</v>
      </c>
      <c r="F2112" s="244" t="s">
        <v>2358</v>
      </c>
      <c r="G2112" s="241"/>
      <c r="H2112" s="245">
        <v>4.4000000000000004</v>
      </c>
      <c r="I2112" s="246"/>
      <c r="J2112" s="241"/>
      <c r="K2112" s="241"/>
      <c r="L2112" s="247"/>
      <c r="M2112" s="248"/>
      <c r="N2112" s="249"/>
      <c r="O2112" s="249"/>
      <c r="P2112" s="249"/>
      <c r="Q2112" s="249"/>
      <c r="R2112" s="249"/>
      <c r="S2112" s="249"/>
      <c r="T2112" s="250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1" t="s">
        <v>201</v>
      </c>
      <c r="AU2112" s="251" t="s">
        <v>85</v>
      </c>
      <c r="AV2112" s="13" t="s">
        <v>85</v>
      </c>
      <c r="AW2112" s="13" t="s">
        <v>32</v>
      </c>
      <c r="AX2112" s="13" t="s">
        <v>75</v>
      </c>
      <c r="AY2112" s="251" t="s">
        <v>192</v>
      </c>
    </row>
    <row r="2113" s="13" customFormat="1">
      <c r="A2113" s="13"/>
      <c r="B2113" s="240"/>
      <c r="C2113" s="241"/>
      <c r="D2113" s="242" t="s">
        <v>201</v>
      </c>
      <c r="E2113" s="243" t="s">
        <v>1</v>
      </c>
      <c r="F2113" s="244" t="s">
        <v>2359</v>
      </c>
      <c r="G2113" s="241"/>
      <c r="H2113" s="245">
        <v>2.3999999999999999</v>
      </c>
      <c r="I2113" s="246"/>
      <c r="J2113" s="241"/>
      <c r="K2113" s="241"/>
      <c r="L2113" s="247"/>
      <c r="M2113" s="248"/>
      <c r="N2113" s="249"/>
      <c r="O2113" s="249"/>
      <c r="P2113" s="249"/>
      <c r="Q2113" s="249"/>
      <c r="R2113" s="249"/>
      <c r="S2113" s="249"/>
      <c r="T2113" s="250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1" t="s">
        <v>201</v>
      </c>
      <c r="AU2113" s="251" t="s">
        <v>85</v>
      </c>
      <c r="AV2113" s="13" t="s">
        <v>85</v>
      </c>
      <c r="AW2113" s="13" t="s">
        <v>32</v>
      </c>
      <c r="AX2113" s="13" t="s">
        <v>75</v>
      </c>
      <c r="AY2113" s="251" t="s">
        <v>192</v>
      </c>
    </row>
    <row r="2114" s="13" customFormat="1">
      <c r="A2114" s="13"/>
      <c r="B2114" s="240"/>
      <c r="C2114" s="241"/>
      <c r="D2114" s="242" t="s">
        <v>201</v>
      </c>
      <c r="E2114" s="243" t="s">
        <v>1</v>
      </c>
      <c r="F2114" s="244" t="s">
        <v>2360</v>
      </c>
      <c r="G2114" s="241"/>
      <c r="H2114" s="245">
        <v>0.79000000000000004</v>
      </c>
      <c r="I2114" s="246"/>
      <c r="J2114" s="241"/>
      <c r="K2114" s="241"/>
      <c r="L2114" s="247"/>
      <c r="M2114" s="248"/>
      <c r="N2114" s="249"/>
      <c r="O2114" s="249"/>
      <c r="P2114" s="249"/>
      <c r="Q2114" s="249"/>
      <c r="R2114" s="249"/>
      <c r="S2114" s="249"/>
      <c r="T2114" s="250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51" t="s">
        <v>201</v>
      </c>
      <c r="AU2114" s="251" t="s">
        <v>85</v>
      </c>
      <c r="AV2114" s="13" t="s">
        <v>85</v>
      </c>
      <c r="AW2114" s="13" t="s">
        <v>32</v>
      </c>
      <c r="AX2114" s="13" t="s">
        <v>75</v>
      </c>
      <c r="AY2114" s="251" t="s">
        <v>192</v>
      </c>
    </row>
    <row r="2115" s="13" customFormat="1">
      <c r="A2115" s="13"/>
      <c r="B2115" s="240"/>
      <c r="C2115" s="241"/>
      <c r="D2115" s="242" t="s">
        <v>201</v>
      </c>
      <c r="E2115" s="243" t="s">
        <v>1</v>
      </c>
      <c r="F2115" s="244" t="s">
        <v>2361</v>
      </c>
      <c r="G2115" s="241"/>
      <c r="H2115" s="245">
        <v>0.93999999999999995</v>
      </c>
      <c r="I2115" s="246"/>
      <c r="J2115" s="241"/>
      <c r="K2115" s="241"/>
      <c r="L2115" s="247"/>
      <c r="M2115" s="248"/>
      <c r="N2115" s="249"/>
      <c r="O2115" s="249"/>
      <c r="P2115" s="249"/>
      <c r="Q2115" s="249"/>
      <c r="R2115" s="249"/>
      <c r="S2115" s="249"/>
      <c r="T2115" s="250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51" t="s">
        <v>201</v>
      </c>
      <c r="AU2115" s="251" t="s">
        <v>85</v>
      </c>
      <c r="AV2115" s="13" t="s">
        <v>85</v>
      </c>
      <c r="AW2115" s="13" t="s">
        <v>32</v>
      </c>
      <c r="AX2115" s="13" t="s">
        <v>75</v>
      </c>
      <c r="AY2115" s="251" t="s">
        <v>192</v>
      </c>
    </row>
    <row r="2116" s="13" customFormat="1">
      <c r="A2116" s="13"/>
      <c r="B2116" s="240"/>
      <c r="C2116" s="241"/>
      <c r="D2116" s="242" t="s">
        <v>201</v>
      </c>
      <c r="E2116" s="243" t="s">
        <v>1</v>
      </c>
      <c r="F2116" s="244" t="s">
        <v>2362</v>
      </c>
      <c r="G2116" s="241"/>
      <c r="H2116" s="245">
        <v>2.306</v>
      </c>
      <c r="I2116" s="246"/>
      <c r="J2116" s="241"/>
      <c r="K2116" s="241"/>
      <c r="L2116" s="247"/>
      <c r="M2116" s="248"/>
      <c r="N2116" s="249"/>
      <c r="O2116" s="249"/>
      <c r="P2116" s="249"/>
      <c r="Q2116" s="249"/>
      <c r="R2116" s="249"/>
      <c r="S2116" s="249"/>
      <c r="T2116" s="250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51" t="s">
        <v>201</v>
      </c>
      <c r="AU2116" s="251" t="s">
        <v>85</v>
      </c>
      <c r="AV2116" s="13" t="s">
        <v>85</v>
      </c>
      <c r="AW2116" s="13" t="s">
        <v>32</v>
      </c>
      <c r="AX2116" s="13" t="s">
        <v>75</v>
      </c>
      <c r="AY2116" s="251" t="s">
        <v>192</v>
      </c>
    </row>
    <row r="2117" s="14" customFormat="1">
      <c r="A2117" s="14"/>
      <c r="B2117" s="252"/>
      <c r="C2117" s="253"/>
      <c r="D2117" s="242" t="s">
        <v>201</v>
      </c>
      <c r="E2117" s="254" t="s">
        <v>1</v>
      </c>
      <c r="F2117" s="255" t="s">
        <v>204</v>
      </c>
      <c r="G2117" s="253"/>
      <c r="H2117" s="256">
        <v>15.236000000000001</v>
      </c>
      <c r="I2117" s="257"/>
      <c r="J2117" s="253"/>
      <c r="K2117" s="253"/>
      <c r="L2117" s="258"/>
      <c r="M2117" s="259"/>
      <c r="N2117" s="260"/>
      <c r="O2117" s="260"/>
      <c r="P2117" s="260"/>
      <c r="Q2117" s="260"/>
      <c r="R2117" s="260"/>
      <c r="S2117" s="260"/>
      <c r="T2117" s="261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62" t="s">
        <v>201</v>
      </c>
      <c r="AU2117" s="262" t="s">
        <v>85</v>
      </c>
      <c r="AV2117" s="14" t="s">
        <v>199</v>
      </c>
      <c r="AW2117" s="14" t="s">
        <v>32</v>
      </c>
      <c r="AX2117" s="14" t="s">
        <v>83</v>
      </c>
      <c r="AY2117" s="262" t="s">
        <v>192</v>
      </c>
    </row>
    <row r="2118" s="2" customFormat="1" ht="33" customHeight="1">
      <c r="A2118" s="39"/>
      <c r="B2118" s="40"/>
      <c r="C2118" s="227" t="s">
        <v>2363</v>
      </c>
      <c r="D2118" s="227" t="s">
        <v>194</v>
      </c>
      <c r="E2118" s="228" t="s">
        <v>2364</v>
      </c>
      <c r="F2118" s="229" t="s">
        <v>2365</v>
      </c>
      <c r="G2118" s="230" t="s">
        <v>197</v>
      </c>
      <c r="H2118" s="231">
        <v>93.853999999999999</v>
      </c>
      <c r="I2118" s="232"/>
      <c r="J2118" s="233">
        <f>ROUND(I2118*H2118,2)</f>
        <v>0</v>
      </c>
      <c r="K2118" s="229" t="s">
        <v>198</v>
      </c>
      <c r="L2118" s="45"/>
      <c r="M2118" s="234" t="s">
        <v>1</v>
      </c>
      <c r="N2118" s="235" t="s">
        <v>40</v>
      </c>
      <c r="O2118" s="92"/>
      <c r="P2118" s="236">
        <f>O2118*H2118</f>
        <v>0</v>
      </c>
      <c r="Q2118" s="236">
        <v>0.0075500000000000003</v>
      </c>
      <c r="R2118" s="236">
        <f>Q2118*H2118</f>
        <v>0.7085977</v>
      </c>
      <c r="S2118" s="236">
        <v>0</v>
      </c>
      <c r="T2118" s="237">
        <f>S2118*H2118</f>
        <v>0</v>
      </c>
      <c r="U2118" s="39"/>
      <c r="V2118" s="39"/>
      <c r="W2118" s="39"/>
      <c r="X2118" s="39"/>
      <c r="Y2118" s="39"/>
      <c r="Z2118" s="39"/>
      <c r="AA2118" s="39"/>
      <c r="AB2118" s="39"/>
      <c r="AC2118" s="39"/>
      <c r="AD2118" s="39"/>
      <c r="AE2118" s="39"/>
      <c r="AR2118" s="238" t="s">
        <v>297</v>
      </c>
      <c r="AT2118" s="238" t="s">
        <v>194</v>
      </c>
      <c r="AU2118" s="238" t="s">
        <v>85</v>
      </c>
      <c r="AY2118" s="18" t="s">
        <v>192</v>
      </c>
      <c r="BE2118" s="239">
        <f>IF(N2118="základní",J2118,0)</f>
        <v>0</v>
      </c>
      <c r="BF2118" s="239">
        <f>IF(N2118="snížená",J2118,0)</f>
        <v>0</v>
      </c>
      <c r="BG2118" s="239">
        <f>IF(N2118="zákl. přenesená",J2118,0)</f>
        <v>0</v>
      </c>
      <c r="BH2118" s="239">
        <f>IF(N2118="sníž. přenesená",J2118,0)</f>
        <v>0</v>
      </c>
      <c r="BI2118" s="239">
        <f>IF(N2118="nulová",J2118,0)</f>
        <v>0</v>
      </c>
      <c r="BJ2118" s="18" t="s">
        <v>83</v>
      </c>
      <c r="BK2118" s="239">
        <f>ROUND(I2118*H2118,2)</f>
        <v>0</v>
      </c>
      <c r="BL2118" s="18" t="s">
        <v>297</v>
      </c>
      <c r="BM2118" s="238" t="s">
        <v>2366</v>
      </c>
    </row>
    <row r="2119" s="16" customFormat="1">
      <c r="A2119" s="16"/>
      <c r="B2119" s="274"/>
      <c r="C2119" s="275"/>
      <c r="D2119" s="242" t="s">
        <v>201</v>
      </c>
      <c r="E2119" s="276" t="s">
        <v>1</v>
      </c>
      <c r="F2119" s="277" t="s">
        <v>2343</v>
      </c>
      <c r="G2119" s="275"/>
      <c r="H2119" s="276" t="s">
        <v>1</v>
      </c>
      <c r="I2119" s="278"/>
      <c r="J2119" s="275"/>
      <c r="K2119" s="275"/>
      <c r="L2119" s="279"/>
      <c r="M2119" s="280"/>
      <c r="N2119" s="281"/>
      <c r="O2119" s="281"/>
      <c r="P2119" s="281"/>
      <c r="Q2119" s="281"/>
      <c r="R2119" s="281"/>
      <c r="S2119" s="281"/>
      <c r="T2119" s="282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T2119" s="283" t="s">
        <v>201</v>
      </c>
      <c r="AU2119" s="283" t="s">
        <v>85</v>
      </c>
      <c r="AV2119" s="16" t="s">
        <v>83</v>
      </c>
      <c r="AW2119" s="16" t="s">
        <v>32</v>
      </c>
      <c r="AX2119" s="16" t="s">
        <v>75</v>
      </c>
      <c r="AY2119" s="283" t="s">
        <v>192</v>
      </c>
    </row>
    <row r="2120" s="13" customFormat="1">
      <c r="A2120" s="13"/>
      <c r="B2120" s="240"/>
      <c r="C2120" s="241"/>
      <c r="D2120" s="242" t="s">
        <v>201</v>
      </c>
      <c r="E2120" s="243" t="s">
        <v>1</v>
      </c>
      <c r="F2120" s="244" t="s">
        <v>2344</v>
      </c>
      <c r="G2120" s="241"/>
      <c r="H2120" s="245">
        <v>18.050000000000001</v>
      </c>
      <c r="I2120" s="246"/>
      <c r="J2120" s="241"/>
      <c r="K2120" s="241"/>
      <c r="L2120" s="247"/>
      <c r="M2120" s="248"/>
      <c r="N2120" s="249"/>
      <c r="O2120" s="249"/>
      <c r="P2120" s="249"/>
      <c r="Q2120" s="249"/>
      <c r="R2120" s="249"/>
      <c r="S2120" s="249"/>
      <c r="T2120" s="250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1" t="s">
        <v>201</v>
      </c>
      <c r="AU2120" s="251" t="s">
        <v>85</v>
      </c>
      <c r="AV2120" s="13" t="s">
        <v>85</v>
      </c>
      <c r="AW2120" s="13" t="s">
        <v>32</v>
      </c>
      <c r="AX2120" s="13" t="s">
        <v>75</v>
      </c>
      <c r="AY2120" s="251" t="s">
        <v>192</v>
      </c>
    </row>
    <row r="2121" s="13" customFormat="1">
      <c r="A2121" s="13"/>
      <c r="B2121" s="240"/>
      <c r="C2121" s="241"/>
      <c r="D2121" s="242" t="s">
        <v>201</v>
      </c>
      <c r="E2121" s="243" t="s">
        <v>1</v>
      </c>
      <c r="F2121" s="244" t="s">
        <v>2345</v>
      </c>
      <c r="G2121" s="241"/>
      <c r="H2121" s="245">
        <v>15.112</v>
      </c>
      <c r="I2121" s="246"/>
      <c r="J2121" s="241"/>
      <c r="K2121" s="241"/>
      <c r="L2121" s="247"/>
      <c r="M2121" s="248"/>
      <c r="N2121" s="249"/>
      <c r="O2121" s="249"/>
      <c r="P2121" s="249"/>
      <c r="Q2121" s="249"/>
      <c r="R2121" s="249"/>
      <c r="S2121" s="249"/>
      <c r="T2121" s="250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51" t="s">
        <v>201</v>
      </c>
      <c r="AU2121" s="251" t="s">
        <v>85</v>
      </c>
      <c r="AV2121" s="13" t="s">
        <v>85</v>
      </c>
      <c r="AW2121" s="13" t="s">
        <v>32</v>
      </c>
      <c r="AX2121" s="13" t="s">
        <v>75</v>
      </c>
      <c r="AY2121" s="251" t="s">
        <v>192</v>
      </c>
    </row>
    <row r="2122" s="13" customFormat="1">
      <c r="A2122" s="13"/>
      <c r="B2122" s="240"/>
      <c r="C2122" s="241"/>
      <c r="D2122" s="242" t="s">
        <v>201</v>
      </c>
      <c r="E2122" s="243" t="s">
        <v>1</v>
      </c>
      <c r="F2122" s="244" t="s">
        <v>2346</v>
      </c>
      <c r="G2122" s="241"/>
      <c r="H2122" s="245">
        <v>16.524999999999999</v>
      </c>
      <c r="I2122" s="246"/>
      <c r="J2122" s="241"/>
      <c r="K2122" s="241"/>
      <c r="L2122" s="247"/>
      <c r="M2122" s="248"/>
      <c r="N2122" s="249"/>
      <c r="O2122" s="249"/>
      <c r="P2122" s="249"/>
      <c r="Q2122" s="249"/>
      <c r="R2122" s="249"/>
      <c r="S2122" s="249"/>
      <c r="T2122" s="250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51" t="s">
        <v>201</v>
      </c>
      <c r="AU2122" s="251" t="s">
        <v>85</v>
      </c>
      <c r="AV2122" s="13" t="s">
        <v>85</v>
      </c>
      <c r="AW2122" s="13" t="s">
        <v>32</v>
      </c>
      <c r="AX2122" s="13" t="s">
        <v>75</v>
      </c>
      <c r="AY2122" s="251" t="s">
        <v>192</v>
      </c>
    </row>
    <row r="2123" s="13" customFormat="1">
      <c r="A2123" s="13"/>
      <c r="B2123" s="240"/>
      <c r="C2123" s="241"/>
      <c r="D2123" s="242" t="s">
        <v>201</v>
      </c>
      <c r="E2123" s="243" t="s">
        <v>1</v>
      </c>
      <c r="F2123" s="244" t="s">
        <v>2347</v>
      </c>
      <c r="G2123" s="241"/>
      <c r="H2123" s="245">
        <v>32.825000000000003</v>
      </c>
      <c r="I2123" s="246"/>
      <c r="J2123" s="241"/>
      <c r="K2123" s="241"/>
      <c r="L2123" s="247"/>
      <c r="M2123" s="248"/>
      <c r="N2123" s="249"/>
      <c r="O2123" s="249"/>
      <c r="P2123" s="249"/>
      <c r="Q2123" s="249"/>
      <c r="R2123" s="249"/>
      <c r="S2123" s="249"/>
      <c r="T2123" s="250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1" t="s">
        <v>201</v>
      </c>
      <c r="AU2123" s="251" t="s">
        <v>85</v>
      </c>
      <c r="AV2123" s="13" t="s">
        <v>85</v>
      </c>
      <c r="AW2123" s="13" t="s">
        <v>32</v>
      </c>
      <c r="AX2123" s="13" t="s">
        <v>75</v>
      </c>
      <c r="AY2123" s="251" t="s">
        <v>192</v>
      </c>
    </row>
    <row r="2124" s="13" customFormat="1">
      <c r="A2124" s="13"/>
      <c r="B2124" s="240"/>
      <c r="C2124" s="241"/>
      <c r="D2124" s="242" t="s">
        <v>201</v>
      </c>
      <c r="E2124" s="243" t="s">
        <v>1</v>
      </c>
      <c r="F2124" s="244" t="s">
        <v>2348</v>
      </c>
      <c r="G2124" s="241"/>
      <c r="H2124" s="245">
        <v>11.342000000000001</v>
      </c>
      <c r="I2124" s="246"/>
      <c r="J2124" s="241"/>
      <c r="K2124" s="241"/>
      <c r="L2124" s="247"/>
      <c r="M2124" s="248"/>
      <c r="N2124" s="249"/>
      <c r="O2124" s="249"/>
      <c r="P2124" s="249"/>
      <c r="Q2124" s="249"/>
      <c r="R2124" s="249"/>
      <c r="S2124" s="249"/>
      <c r="T2124" s="250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1" t="s">
        <v>201</v>
      </c>
      <c r="AU2124" s="251" t="s">
        <v>85</v>
      </c>
      <c r="AV2124" s="13" t="s">
        <v>85</v>
      </c>
      <c r="AW2124" s="13" t="s">
        <v>32</v>
      </c>
      <c r="AX2124" s="13" t="s">
        <v>75</v>
      </c>
      <c r="AY2124" s="251" t="s">
        <v>192</v>
      </c>
    </row>
    <row r="2125" s="14" customFormat="1">
      <c r="A2125" s="14"/>
      <c r="B2125" s="252"/>
      <c r="C2125" s="253"/>
      <c r="D2125" s="242" t="s">
        <v>201</v>
      </c>
      <c r="E2125" s="254" t="s">
        <v>1</v>
      </c>
      <c r="F2125" s="255" t="s">
        <v>204</v>
      </c>
      <c r="G2125" s="253"/>
      <c r="H2125" s="256">
        <v>93.853999999999999</v>
      </c>
      <c r="I2125" s="257"/>
      <c r="J2125" s="253"/>
      <c r="K2125" s="253"/>
      <c r="L2125" s="258"/>
      <c r="M2125" s="259"/>
      <c r="N2125" s="260"/>
      <c r="O2125" s="260"/>
      <c r="P2125" s="260"/>
      <c r="Q2125" s="260"/>
      <c r="R2125" s="260"/>
      <c r="S2125" s="260"/>
      <c r="T2125" s="261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2" t="s">
        <v>201</v>
      </c>
      <c r="AU2125" s="262" t="s">
        <v>85</v>
      </c>
      <c r="AV2125" s="14" t="s">
        <v>199</v>
      </c>
      <c r="AW2125" s="14" t="s">
        <v>32</v>
      </c>
      <c r="AX2125" s="14" t="s">
        <v>83</v>
      </c>
      <c r="AY2125" s="262" t="s">
        <v>192</v>
      </c>
    </row>
    <row r="2126" s="2" customFormat="1" ht="24.15" customHeight="1">
      <c r="A2126" s="39"/>
      <c r="B2126" s="40"/>
      <c r="C2126" s="284" t="s">
        <v>2367</v>
      </c>
      <c r="D2126" s="284" t="s">
        <v>311</v>
      </c>
      <c r="E2126" s="285" t="s">
        <v>2368</v>
      </c>
      <c r="F2126" s="286" t="s">
        <v>2369</v>
      </c>
      <c r="G2126" s="287" t="s">
        <v>197</v>
      </c>
      <c r="H2126" s="288">
        <v>122.01000000000001</v>
      </c>
      <c r="I2126" s="289"/>
      <c r="J2126" s="290">
        <f>ROUND(I2126*H2126,2)</f>
        <v>0</v>
      </c>
      <c r="K2126" s="286" t="s">
        <v>198</v>
      </c>
      <c r="L2126" s="291"/>
      <c r="M2126" s="292" t="s">
        <v>1</v>
      </c>
      <c r="N2126" s="293" t="s">
        <v>40</v>
      </c>
      <c r="O2126" s="92"/>
      <c r="P2126" s="236">
        <f>O2126*H2126</f>
        <v>0</v>
      </c>
      <c r="Q2126" s="236">
        <v>0.018409999999999999</v>
      </c>
      <c r="R2126" s="236">
        <f>Q2126*H2126</f>
        <v>2.2462040999999999</v>
      </c>
      <c r="S2126" s="236">
        <v>0</v>
      </c>
      <c r="T2126" s="237">
        <f>S2126*H2126</f>
        <v>0</v>
      </c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R2126" s="238" t="s">
        <v>394</v>
      </c>
      <c r="AT2126" s="238" t="s">
        <v>311</v>
      </c>
      <c r="AU2126" s="238" t="s">
        <v>85</v>
      </c>
      <c r="AY2126" s="18" t="s">
        <v>192</v>
      </c>
      <c r="BE2126" s="239">
        <f>IF(N2126="základní",J2126,0)</f>
        <v>0</v>
      </c>
      <c r="BF2126" s="239">
        <f>IF(N2126="snížená",J2126,0)</f>
        <v>0</v>
      </c>
      <c r="BG2126" s="239">
        <f>IF(N2126="zákl. přenesená",J2126,0)</f>
        <v>0</v>
      </c>
      <c r="BH2126" s="239">
        <f>IF(N2126="sníž. přenesená",J2126,0)</f>
        <v>0</v>
      </c>
      <c r="BI2126" s="239">
        <f>IF(N2126="nulová",J2126,0)</f>
        <v>0</v>
      </c>
      <c r="BJ2126" s="18" t="s">
        <v>83</v>
      </c>
      <c r="BK2126" s="239">
        <f>ROUND(I2126*H2126,2)</f>
        <v>0</v>
      </c>
      <c r="BL2126" s="18" t="s">
        <v>297</v>
      </c>
      <c r="BM2126" s="238" t="s">
        <v>2370</v>
      </c>
    </row>
    <row r="2127" s="13" customFormat="1">
      <c r="A2127" s="13"/>
      <c r="B2127" s="240"/>
      <c r="C2127" s="241"/>
      <c r="D2127" s="242" t="s">
        <v>201</v>
      </c>
      <c r="E2127" s="243" t="s">
        <v>1</v>
      </c>
      <c r="F2127" s="244" t="s">
        <v>2371</v>
      </c>
      <c r="G2127" s="241"/>
      <c r="H2127" s="245">
        <v>122.01000000000001</v>
      </c>
      <c r="I2127" s="246"/>
      <c r="J2127" s="241"/>
      <c r="K2127" s="241"/>
      <c r="L2127" s="247"/>
      <c r="M2127" s="248"/>
      <c r="N2127" s="249"/>
      <c r="O2127" s="249"/>
      <c r="P2127" s="249"/>
      <c r="Q2127" s="249"/>
      <c r="R2127" s="249"/>
      <c r="S2127" s="249"/>
      <c r="T2127" s="250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1" t="s">
        <v>201</v>
      </c>
      <c r="AU2127" s="251" t="s">
        <v>85</v>
      </c>
      <c r="AV2127" s="13" t="s">
        <v>85</v>
      </c>
      <c r="AW2127" s="13" t="s">
        <v>32</v>
      </c>
      <c r="AX2127" s="13" t="s">
        <v>83</v>
      </c>
      <c r="AY2127" s="251" t="s">
        <v>192</v>
      </c>
    </row>
    <row r="2128" s="2" customFormat="1" ht="24.15" customHeight="1">
      <c r="A2128" s="39"/>
      <c r="B2128" s="40"/>
      <c r="C2128" s="227" t="s">
        <v>2372</v>
      </c>
      <c r="D2128" s="227" t="s">
        <v>194</v>
      </c>
      <c r="E2128" s="228" t="s">
        <v>2373</v>
      </c>
      <c r="F2128" s="229" t="s">
        <v>2374</v>
      </c>
      <c r="G2128" s="230" t="s">
        <v>197</v>
      </c>
      <c r="H2128" s="231">
        <v>1.6799999999999999</v>
      </c>
      <c r="I2128" s="232"/>
      <c r="J2128" s="233">
        <f>ROUND(I2128*H2128,2)</f>
        <v>0</v>
      </c>
      <c r="K2128" s="229" t="s">
        <v>198</v>
      </c>
      <c r="L2128" s="45"/>
      <c r="M2128" s="234" t="s">
        <v>1</v>
      </c>
      <c r="N2128" s="235" t="s">
        <v>40</v>
      </c>
      <c r="O2128" s="92"/>
      <c r="P2128" s="236">
        <f>O2128*H2128</f>
        <v>0</v>
      </c>
      <c r="Q2128" s="236">
        <v>0.00131</v>
      </c>
      <c r="R2128" s="236">
        <f>Q2128*H2128</f>
        <v>0.0022007999999999997</v>
      </c>
      <c r="S2128" s="236">
        <v>0</v>
      </c>
      <c r="T2128" s="237">
        <f>S2128*H2128</f>
        <v>0</v>
      </c>
      <c r="U2128" s="39"/>
      <c r="V2128" s="39"/>
      <c r="W2128" s="39"/>
      <c r="X2128" s="39"/>
      <c r="Y2128" s="39"/>
      <c r="Z2128" s="39"/>
      <c r="AA2128" s="39"/>
      <c r="AB2128" s="39"/>
      <c r="AC2128" s="39"/>
      <c r="AD2128" s="39"/>
      <c r="AE2128" s="39"/>
      <c r="AR2128" s="238" t="s">
        <v>297</v>
      </c>
      <c r="AT2128" s="238" t="s">
        <v>194</v>
      </c>
      <c r="AU2128" s="238" t="s">
        <v>85</v>
      </c>
      <c r="AY2128" s="18" t="s">
        <v>192</v>
      </c>
      <c r="BE2128" s="239">
        <f>IF(N2128="základní",J2128,0)</f>
        <v>0</v>
      </c>
      <c r="BF2128" s="239">
        <f>IF(N2128="snížená",J2128,0)</f>
        <v>0</v>
      </c>
      <c r="BG2128" s="239">
        <f>IF(N2128="zákl. přenesená",J2128,0)</f>
        <v>0</v>
      </c>
      <c r="BH2128" s="239">
        <f>IF(N2128="sníž. přenesená",J2128,0)</f>
        <v>0</v>
      </c>
      <c r="BI2128" s="239">
        <f>IF(N2128="nulová",J2128,0)</f>
        <v>0</v>
      </c>
      <c r="BJ2128" s="18" t="s">
        <v>83</v>
      </c>
      <c r="BK2128" s="239">
        <f>ROUND(I2128*H2128,2)</f>
        <v>0</v>
      </c>
      <c r="BL2128" s="18" t="s">
        <v>297</v>
      </c>
      <c r="BM2128" s="238" t="s">
        <v>2375</v>
      </c>
    </row>
    <row r="2129" s="16" customFormat="1">
      <c r="A2129" s="16"/>
      <c r="B2129" s="274"/>
      <c r="C2129" s="275"/>
      <c r="D2129" s="242" t="s">
        <v>201</v>
      </c>
      <c r="E2129" s="276" t="s">
        <v>1</v>
      </c>
      <c r="F2129" s="277" t="s">
        <v>1588</v>
      </c>
      <c r="G2129" s="275"/>
      <c r="H2129" s="276" t="s">
        <v>1</v>
      </c>
      <c r="I2129" s="278"/>
      <c r="J2129" s="275"/>
      <c r="K2129" s="275"/>
      <c r="L2129" s="279"/>
      <c r="M2129" s="280"/>
      <c r="N2129" s="281"/>
      <c r="O2129" s="281"/>
      <c r="P2129" s="281"/>
      <c r="Q2129" s="281"/>
      <c r="R2129" s="281"/>
      <c r="S2129" s="281"/>
      <c r="T2129" s="282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T2129" s="283" t="s">
        <v>201</v>
      </c>
      <c r="AU2129" s="283" t="s">
        <v>85</v>
      </c>
      <c r="AV2129" s="16" t="s">
        <v>83</v>
      </c>
      <c r="AW2129" s="16" t="s">
        <v>32</v>
      </c>
      <c r="AX2129" s="16" t="s">
        <v>75</v>
      </c>
      <c r="AY2129" s="283" t="s">
        <v>192</v>
      </c>
    </row>
    <row r="2130" s="13" customFormat="1">
      <c r="A2130" s="13"/>
      <c r="B2130" s="240"/>
      <c r="C2130" s="241"/>
      <c r="D2130" s="242" t="s">
        <v>201</v>
      </c>
      <c r="E2130" s="243" t="s">
        <v>1</v>
      </c>
      <c r="F2130" s="244" t="s">
        <v>2376</v>
      </c>
      <c r="G2130" s="241"/>
      <c r="H2130" s="245">
        <v>1.6799999999999999</v>
      </c>
      <c r="I2130" s="246"/>
      <c r="J2130" s="241"/>
      <c r="K2130" s="241"/>
      <c r="L2130" s="247"/>
      <c r="M2130" s="248"/>
      <c r="N2130" s="249"/>
      <c r="O2130" s="249"/>
      <c r="P2130" s="249"/>
      <c r="Q2130" s="249"/>
      <c r="R2130" s="249"/>
      <c r="S2130" s="249"/>
      <c r="T2130" s="250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51" t="s">
        <v>201</v>
      </c>
      <c r="AU2130" s="251" t="s">
        <v>85</v>
      </c>
      <c r="AV2130" s="13" t="s">
        <v>85</v>
      </c>
      <c r="AW2130" s="13" t="s">
        <v>32</v>
      </c>
      <c r="AX2130" s="13" t="s">
        <v>83</v>
      </c>
      <c r="AY2130" s="251" t="s">
        <v>192</v>
      </c>
    </row>
    <row r="2131" s="2" customFormat="1" ht="24.15" customHeight="1">
      <c r="A2131" s="39"/>
      <c r="B2131" s="40"/>
      <c r="C2131" s="284" t="s">
        <v>2377</v>
      </c>
      <c r="D2131" s="284" t="s">
        <v>311</v>
      </c>
      <c r="E2131" s="285" t="s">
        <v>2378</v>
      </c>
      <c r="F2131" s="286" t="s">
        <v>2379</v>
      </c>
      <c r="G2131" s="287" t="s">
        <v>197</v>
      </c>
      <c r="H2131" s="288">
        <v>1.8480000000000001</v>
      </c>
      <c r="I2131" s="289"/>
      <c r="J2131" s="290">
        <f>ROUND(I2131*H2131,2)</f>
        <v>0</v>
      </c>
      <c r="K2131" s="286" t="s">
        <v>198</v>
      </c>
      <c r="L2131" s="291"/>
      <c r="M2131" s="292" t="s">
        <v>1</v>
      </c>
      <c r="N2131" s="293" t="s">
        <v>40</v>
      </c>
      <c r="O2131" s="92"/>
      <c r="P2131" s="236">
        <f>O2131*H2131</f>
        <v>0</v>
      </c>
      <c r="Q2131" s="236">
        <v>0.012</v>
      </c>
      <c r="R2131" s="236">
        <f>Q2131*H2131</f>
        <v>0.022176000000000001</v>
      </c>
      <c r="S2131" s="236">
        <v>0</v>
      </c>
      <c r="T2131" s="237">
        <f>S2131*H2131</f>
        <v>0</v>
      </c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R2131" s="238" t="s">
        <v>394</v>
      </c>
      <c r="AT2131" s="238" t="s">
        <v>311</v>
      </c>
      <c r="AU2131" s="238" t="s">
        <v>85</v>
      </c>
      <c r="AY2131" s="18" t="s">
        <v>192</v>
      </c>
      <c r="BE2131" s="239">
        <f>IF(N2131="základní",J2131,0)</f>
        <v>0</v>
      </c>
      <c r="BF2131" s="239">
        <f>IF(N2131="snížená",J2131,0)</f>
        <v>0</v>
      </c>
      <c r="BG2131" s="239">
        <f>IF(N2131="zákl. přenesená",J2131,0)</f>
        <v>0</v>
      </c>
      <c r="BH2131" s="239">
        <f>IF(N2131="sníž. přenesená",J2131,0)</f>
        <v>0</v>
      </c>
      <c r="BI2131" s="239">
        <f>IF(N2131="nulová",J2131,0)</f>
        <v>0</v>
      </c>
      <c r="BJ2131" s="18" t="s">
        <v>83</v>
      </c>
      <c r="BK2131" s="239">
        <f>ROUND(I2131*H2131,2)</f>
        <v>0</v>
      </c>
      <c r="BL2131" s="18" t="s">
        <v>297</v>
      </c>
      <c r="BM2131" s="238" t="s">
        <v>2380</v>
      </c>
    </row>
    <row r="2132" s="13" customFormat="1">
      <c r="A2132" s="13"/>
      <c r="B2132" s="240"/>
      <c r="C2132" s="241"/>
      <c r="D2132" s="242" t="s">
        <v>201</v>
      </c>
      <c r="E2132" s="243" t="s">
        <v>1</v>
      </c>
      <c r="F2132" s="244" t="s">
        <v>2381</v>
      </c>
      <c r="G2132" s="241"/>
      <c r="H2132" s="245">
        <v>1.8480000000000001</v>
      </c>
      <c r="I2132" s="246"/>
      <c r="J2132" s="241"/>
      <c r="K2132" s="241"/>
      <c r="L2132" s="247"/>
      <c r="M2132" s="248"/>
      <c r="N2132" s="249"/>
      <c r="O2132" s="249"/>
      <c r="P2132" s="249"/>
      <c r="Q2132" s="249"/>
      <c r="R2132" s="249"/>
      <c r="S2132" s="249"/>
      <c r="T2132" s="250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1" t="s">
        <v>201</v>
      </c>
      <c r="AU2132" s="251" t="s">
        <v>85</v>
      </c>
      <c r="AV2132" s="13" t="s">
        <v>85</v>
      </c>
      <c r="AW2132" s="13" t="s">
        <v>32</v>
      </c>
      <c r="AX2132" s="13" t="s">
        <v>83</v>
      </c>
      <c r="AY2132" s="251" t="s">
        <v>192</v>
      </c>
    </row>
    <row r="2133" s="2" customFormat="1" ht="24.15" customHeight="1">
      <c r="A2133" s="39"/>
      <c r="B2133" s="40"/>
      <c r="C2133" s="227" t="s">
        <v>2382</v>
      </c>
      <c r="D2133" s="227" t="s">
        <v>194</v>
      </c>
      <c r="E2133" s="228" t="s">
        <v>2383</v>
      </c>
      <c r="F2133" s="229" t="s">
        <v>2384</v>
      </c>
      <c r="G2133" s="230" t="s">
        <v>282</v>
      </c>
      <c r="H2133" s="231">
        <v>58.390999999999998</v>
      </c>
      <c r="I2133" s="232"/>
      <c r="J2133" s="233">
        <f>ROUND(I2133*H2133,2)</f>
        <v>0</v>
      </c>
      <c r="K2133" s="229" t="s">
        <v>198</v>
      </c>
      <c r="L2133" s="45"/>
      <c r="M2133" s="234" t="s">
        <v>1</v>
      </c>
      <c r="N2133" s="235" t="s">
        <v>40</v>
      </c>
      <c r="O2133" s="92"/>
      <c r="P2133" s="236">
        <f>O2133*H2133</f>
        <v>0</v>
      </c>
      <c r="Q2133" s="236">
        <v>0.00020000000000000001</v>
      </c>
      <c r="R2133" s="236">
        <f>Q2133*H2133</f>
        <v>0.0116782</v>
      </c>
      <c r="S2133" s="236">
        <v>0</v>
      </c>
      <c r="T2133" s="237">
        <f>S2133*H2133</f>
        <v>0</v>
      </c>
      <c r="U2133" s="39"/>
      <c r="V2133" s="39"/>
      <c r="W2133" s="39"/>
      <c r="X2133" s="39"/>
      <c r="Y2133" s="39"/>
      <c r="Z2133" s="39"/>
      <c r="AA2133" s="39"/>
      <c r="AB2133" s="39"/>
      <c r="AC2133" s="39"/>
      <c r="AD2133" s="39"/>
      <c r="AE2133" s="39"/>
      <c r="AR2133" s="238" t="s">
        <v>297</v>
      </c>
      <c r="AT2133" s="238" t="s">
        <v>194</v>
      </c>
      <c r="AU2133" s="238" t="s">
        <v>85</v>
      </c>
      <c r="AY2133" s="18" t="s">
        <v>192</v>
      </c>
      <c r="BE2133" s="239">
        <f>IF(N2133="základní",J2133,0)</f>
        <v>0</v>
      </c>
      <c r="BF2133" s="239">
        <f>IF(N2133="snížená",J2133,0)</f>
        <v>0</v>
      </c>
      <c r="BG2133" s="239">
        <f>IF(N2133="zákl. přenesená",J2133,0)</f>
        <v>0</v>
      </c>
      <c r="BH2133" s="239">
        <f>IF(N2133="sníž. přenesená",J2133,0)</f>
        <v>0</v>
      </c>
      <c r="BI2133" s="239">
        <f>IF(N2133="nulová",J2133,0)</f>
        <v>0</v>
      </c>
      <c r="BJ2133" s="18" t="s">
        <v>83</v>
      </c>
      <c r="BK2133" s="239">
        <f>ROUND(I2133*H2133,2)</f>
        <v>0</v>
      </c>
      <c r="BL2133" s="18" t="s">
        <v>297</v>
      </c>
      <c r="BM2133" s="238" t="s">
        <v>2385</v>
      </c>
    </row>
    <row r="2134" s="13" customFormat="1">
      <c r="A2134" s="13"/>
      <c r="B2134" s="240"/>
      <c r="C2134" s="241"/>
      <c r="D2134" s="242" t="s">
        <v>201</v>
      </c>
      <c r="E2134" s="243" t="s">
        <v>1</v>
      </c>
      <c r="F2134" s="244" t="s">
        <v>2386</v>
      </c>
      <c r="G2134" s="241"/>
      <c r="H2134" s="245">
        <v>2.2000000000000002</v>
      </c>
      <c r="I2134" s="246"/>
      <c r="J2134" s="241"/>
      <c r="K2134" s="241"/>
      <c r="L2134" s="247"/>
      <c r="M2134" s="248"/>
      <c r="N2134" s="249"/>
      <c r="O2134" s="249"/>
      <c r="P2134" s="249"/>
      <c r="Q2134" s="249"/>
      <c r="R2134" s="249"/>
      <c r="S2134" s="249"/>
      <c r="T2134" s="250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1" t="s">
        <v>201</v>
      </c>
      <c r="AU2134" s="251" t="s">
        <v>85</v>
      </c>
      <c r="AV2134" s="13" t="s">
        <v>85</v>
      </c>
      <c r="AW2134" s="13" t="s">
        <v>32</v>
      </c>
      <c r="AX2134" s="13" t="s">
        <v>75</v>
      </c>
      <c r="AY2134" s="251" t="s">
        <v>192</v>
      </c>
    </row>
    <row r="2135" s="13" customFormat="1">
      <c r="A2135" s="13"/>
      <c r="B2135" s="240"/>
      <c r="C2135" s="241"/>
      <c r="D2135" s="242" t="s">
        <v>201</v>
      </c>
      <c r="E2135" s="243" t="s">
        <v>1</v>
      </c>
      <c r="F2135" s="244" t="s">
        <v>2387</v>
      </c>
      <c r="G2135" s="241"/>
      <c r="H2135" s="245">
        <v>9.3949999999999996</v>
      </c>
      <c r="I2135" s="246"/>
      <c r="J2135" s="241"/>
      <c r="K2135" s="241"/>
      <c r="L2135" s="247"/>
      <c r="M2135" s="248"/>
      <c r="N2135" s="249"/>
      <c r="O2135" s="249"/>
      <c r="P2135" s="249"/>
      <c r="Q2135" s="249"/>
      <c r="R2135" s="249"/>
      <c r="S2135" s="249"/>
      <c r="T2135" s="250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1" t="s">
        <v>201</v>
      </c>
      <c r="AU2135" s="251" t="s">
        <v>85</v>
      </c>
      <c r="AV2135" s="13" t="s">
        <v>85</v>
      </c>
      <c r="AW2135" s="13" t="s">
        <v>32</v>
      </c>
      <c r="AX2135" s="13" t="s">
        <v>75</v>
      </c>
      <c r="AY2135" s="251" t="s">
        <v>192</v>
      </c>
    </row>
    <row r="2136" s="13" customFormat="1">
      <c r="A2136" s="13"/>
      <c r="B2136" s="240"/>
      <c r="C2136" s="241"/>
      <c r="D2136" s="242" t="s">
        <v>201</v>
      </c>
      <c r="E2136" s="243" t="s">
        <v>1</v>
      </c>
      <c r="F2136" s="244" t="s">
        <v>2388</v>
      </c>
      <c r="G2136" s="241"/>
      <c r="H2136" s="245">
        <v>6.8959999999999999</v>
      </c>
      <c r="I2136" s="246"/>
      <c r="J2136" s="241"/>
      <c r="K2136" s="241"/>
      <c r="L2136" s="247"/>
      <c r="M2136" s="248"/>
      <c r="N2136" s="249"/>
      <c r="O2136" s="249"/>
      <c r="P2136" s="249"/>
      <c r="Q2136" s="249"/>
      <c r="R2136" s="249"/>
      <c r="S2136" s="249"/>
      <c r="T2136" s="250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1" t="s">
        <v>201</v>
      </c>
      <c r="AU2136" s="251" t="s">
        <v>85</v>
      </c>
      <c r="AV2136" s="13" t="s">
        <v>85</v>
      </c>
      <c r="AW2136" s="13" t="s">
        <v>32</v>
      </c>
      <c r="AX2136" s="13" t="s">
        <v>75</v>
      </c>
      <c r="AY2136" s="251" t="s">
        <v>192</v>
      </c>
    </row>
    <row r="2137" s="13" customFormat="1">
      <c r="A2137" s="13"/>
      <c r="B2137" s="240"/>
      <c r="C2137" s="241"/>
      <c r="D2137" s="242" t="s">
        <v>201</v>
      </c>
      <c r="E2137" s="243" t="s">
        <v>1</v>
      </c>
      <c r="F2137" s="244" t="s">
        <v>2389</v>
      </c>
      <c r="G2137" s="241"/>
      <c r="H2137" s="245">
        <v>29.257000000000001</v>
      </c>
      <c r="I2137" s="246"/>
      <c r="J2137" s="241"/>
      <c r="K2137" s="241"/>
      <c r="L2137" s="247"/>
      <c r="M2137" s="248"/>
      <c r="N2137" s="249"/>
      <c r="O2137" s="249"/>
      <c r="P2137" s="249"/>
      <c r="Q2137" s="249"/>
      <c r="R2137" s="249"/>
      <c r="S2137" s="249"/>
      <c r="T2137" s="250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1" t="s">
        <v>201</v>
      </c>
      <c r="AU2137" s="251" t="s">
        <v>85</v>
      </c>
      <c r="AV2137" s="13" t="s">
        <v>85</v>
      </c>
      <c r="AW2137" s="13" t="s">
        <v>32</v>
      </c>
      <c r="AX2137" s="13" t="s">
        <v>75</v>
      </c>
      <c r="AY2137" s="251" t="s">
        <v>192</v>
      </c>
    </row>
    <row r="2138" s="13" customFormat="1">
      <c r="A2138" s="13"/>
      <c r="B2138" s="240"/>
      <c r="C2138" s="241"/>
      <c r="D2138" s="242" t="s">
        <v>201</v>
      </c>
      <c r="E2138" s="243" t="s">
        <v>1</v>
      </c>
      <c r="F2138" s="244" t="s">
        <v>2390</v>
      </c>
      <c r="G2138" s="241"/>
      <c r="H2138" s="245">
        <v>10.643000000000001</v>
      </c>
      <c r="I2138" s="246"/>
      <c r="J2138" s="241"/>
      <c r="K2138" s="241"/>
      <c r="L2138" s="247"/>
      <c r="M2138" s="248"/>
      <c r="N2138" s="249"/>
      <c r="O2138" s="249"/>
      <c r="P2138" s="249"/>
      <c r="Q2138" s="249"/>
      <c r="R2138" s="249"/>
      <c r="S2138" s="249"/>
      <c r="T2138" s="250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1" t="s">
        <v>201</v>
      </c>
      <c r="AU2138" s="251" t="s">
        <v>85</v>
      </c>
      <c r="AV2138" s="13" t="s">
        <v>85</v>
      </c>
      <c r="AW2138" s="13" t="s">
        <v>32</v>
      </c>
      <c r="AX2138" s="13" t="s">
        <v>75</v>
      </c>
      <c r="AY2138" s="251" t="s">
        <v>192</v>
      </c>
    </row>
    <row r="2139" s="14" customFormat="1">
      <c r="A2139" s="14"/>
      <c r="B2139" s="252"/>
      <c r="C2139" s="253"/>
      <c r="D2139" s="242" t="s">
        <v>201</v>
      </c>
      <c r="E2139" s="254" t="s">
        <v>1</v>
      </c>
      <c r="F2139" s="255" t="s">
        <v>204</v>
      </c>
      <c r="G2139" s="253"/>
      <c r="H2139" s="256">
        <v>58.390999999999998</v>
      </c>
      <c r="I2139" s="257"/>
      <c r="J2139" s="253"/>
      <c r="K2139" s="253"/>
      <c r="L2139" s="258"/>
      <c r="M2139" s="259"/>
      <c r="N2139" s="260"/>
      <c r="O2139" s="260"/>
      <c r="P2139" s="260"/>
      <c r="Q2139" s="260"/>
      <c r="R2139" s="260"/>
      <c r="S2139" s="260"/>
      <c r="T2139" s="261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2" t="s">
        <v>201</v>
      </c>
      <c r="AU2139" s="262" t="s">
        <v>85</v>
      </c>
      <c r="AV2139" s="14" t="s">
        <v>199</v>
      </c>
      <c r="AW2139" s="14" t="s">
        <v>32</v>
      </c>
      <c r="AX2139" s="14" t="s">
        <v>83</v>
      </c>
      <c r="AY2139" s="262" t="s">
        <v>192</v>
      </c>
    </row>
    <row r="2140" s="2" customFormat="1" ht="16.5" customHeight="1">
      <c r="A2140" s="39"/>
      <c r="B2140" s="40"/>
      <c r="C2140" s="284" t="s">
        <v>2391</v>
      </c>
      <c r="D2140" s="284" t="s">
        <v>311</v>
      </c>
      <c r="E2140" s="285" t="s">
        <v>2322</v>
      </c>
      <c r="F2140" s="286" t="s">
        <v>2323</v>
      </c>
      <c r="G2140" s="287" t="s">
        <v>282</v>
      </c>
      <c r="H2140" s="288">
        <v>67.150000000000006</v>
      </c>
      <c r="I2140" s="289"/>
      <c r="J2140" s="290">
        <f>ROUND(I2140*H2140,2)</f>
        <v>0</v>
      </c>
      <c r="K2140" s="286" t="s">
        <v>198</v>
      </c>
      <c r="L2140" s="291"/>
      <c r="M2140" s="292" t="s">
        <v>1</v>
      </c>
      <c r="N2140" s="293" t="s">
        <v>40</v>
      </c>
      <c r="O2140" s="92"/>
      <c r="P2140" s="236">
        <f>O2140*H2140</f>
        <v>0</v>
      </c>
      <c r="Q2140" s="236">
        <v>0.00029999999999999997</v>
      </c>
      <c r="R2140" s="236">
        <f>Q2140*H2140</f>
        <v>0.020145</v>
      </c>
      <c r="S2140" s="236">
        <v>0</v>
      </c>
      <c r="T2140" s="237">
        <f>S2140*H2140</f>
        <v>0</v>
      </c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R2140" s="238" t="s">
        <v>394</v>
      </c>
      <c r="AT2140" s="238" t="s">
        <v>311</v>
      </c>
      <c r="AU2140" s="238" t="s">
        <v>85</v>
      </c>
      <c r="AY2140" s="18" t="s">
        <v>192</v>
      </c>
      <c r="BE2140" s="239">
        <f>IF(N2140="základní",J2140,0)</f>
        <v>0</v>
      </c>
      <c r="BF2140" s="239">
        <f>IF(N2140="snížená",J2140,0)</f>
        <v>0</v>
      </c>
      <c r="BG2140" s="239">
        <f>IF(N2140="zákl. přenesená",J2140,0)</f>
        <v>0</v>
      </c>
      <c r="BH2140" s="239">
        <f>IF(N2140="sníž. přenesená",J2140,0)</f>
        <v>0</v>
      </c>
      <c r="BI2140" s="239">
        <f>IF(N2140="nulová",J2140,0)</f>
        <v>0</v>
      </c>
      <c r="BJ2140" s="18" t="s">
        <v>83</v>
      </c>
      <c r="BK2140" s="239">
        <f>ROUND(I2140*H2140,2)</f>
        <v>0</v>
      </c>
      <c r="BL2140" s="18" t="s">
        <v>297</v>
      </c>
      <c r="BM2140" s="238" t="s">
        <v>2392</v>
      </c>
    </row>
    <row r="2141" s="13" customFormat="1">
      <c r="A2141" s="13"/>
      <c r="B2141" s="240"/>
      <c r="C2141" s="241"/>
      <c r="D2141" s="242" t="s">
        <v>201</v>
      </c>
      <c r="E2141" s="243" t="s">
        <v>1</v>
      </c>
      <c r="F2141" s="244" t="s">
        <v>2393</v>
      </c>
      <c r="G2141" s="241"/>
      <c r="H2141" s="245">
        <v>67.150000000000006</v>
      </c>
      <c r="I2141" s="246"/>
      <c r="J2141" s="241"/>
      <c r="K2141" s="241"/>
      <c r="L2141" s="247"/>
      <c r="M2141" s="248"/>
      <c r="N2141" s="249"/>
      <c r="O2141" s="249"/>
      <c r="P2141" s="249"/>
      <c r="Q2141" s="249"/>
      <c r="R2141" s="249"/>
      <c r="S2141" s="249"/>
      <c r="T2141" s="250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1" t="s">
        <v>201</v>
      </c>
      <c r="AU2141" s="251" t="s">
        <v>85</v>
      </c>
      <c r="AV2141" s="13" t="s">
        <v>85</v>
      </c>
      <c r="AW2141" s="13" t="s">
        <v>32</v>
      </c>
      <c r="AX2141" s="13" t="s">
        <v>83</v>
      </c>
      <c r="AY2141" s="251" t="s">
        <v>192</v>
      </c>
    </row>
    <row r="2142" s="2" customFormat="1" ht="21.75" customHeight="1">
      <c r="A2142" s="39"/>
      <c r="B2142" s="40"/>
      <c r="C2142" s="227" t="s">
        <v>2394</v>
      </c>
      <c r="D2142" s="227" t="s">
        <v>194</v>
      </c>
      <c r="E2142" s="228" t="s">
        <v>2395</v>
      </c>
      <c r="F2142" s="229" t="s">
        <v>2396</v>
      </c>
      <c r="G2142" s="230" t="s">
        <v>300</v>
      </c>
      <c r="H2142" s="231">
        <v>2</v>
      </c>
      <c r="I2142" s="232"/>
      <c r="J2142" s="233">
        <f>ROUND(I2142*H2142,2)</f>
        <v>0</v>
      </c>
      <c r="K2142" s="229" t="s">
        <v>198</v>
      </c>
      <c r="L2142" s="45"/>
      <c r="M2142" s="234" t="s">
        <v>1</v>
      </c>
      <c r="N2142" s="235" t="s">
        <v>40</v>
      </c>
      <c r="O2142" s="92"/>
      <c r="P2142" s="236">
        <f>O2142*H2142</f>
        <v>0</v>
      </c>
      <c r="Q2142" s="236">
        <v>0.00020000000000000001</v>
      </c>
      <c r="R2142" s="236">
        <f>Q2142*H2142</f>
        <v>0.00040000000000000002</v>
      </c>
      <c r="S2142" s="236">
        <v>0</v>
      </c>
      <c r="T2142" s="237">
        <f>S2142*H2142</f>
        <v>0</v>
      </c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R2142" s="238" t="s">
        <v>297</v>
      </c>
      <c r="AT2142" s="238" t="s">
        <v>194</v>
      </c>
      <c r="AU2142" s="238" t="s">
        <v>85</v>
      </c>
      <c r="AY2142" s="18" t="s">
        <v>192</v>
      </c>
      <c r="BE2142" s="239">
        <f>IF(N2142="základní",J2142,0)</f>
        <v>0</v>
      </c>
      <c r="BF2142" s="239">
        <f>IF(N2142="snížená",J2142,0)</f>
        <v>0</v>
      </c>
      <c r="BG2142" s="239">
        <f>IF(N2142="zákl. přenesená",J2142,0)</f>
        <v>0</v>
      </c>
      <c r="BH2142" s="239">
        <f>IF(N2142="sníž. přenesená",J2142,0)</f>
        <v>0</v>
      </c>
      <c r="BI2142" s="239">
        <f>IF(N2142="nulová",J2142,0)</f>
        <v>0</v>
      </c>
      <c r="BJ2142" s="18" t="s">
        <v>83</v>
      </c>
      <c r="BK2142" s="239">
        <f>ROUND(I2142*H2142,2)</f>
        <v>0</v>
      </c>
      <c r="BL2142" s="18" t="s">
        <v>297</v>
      </c>
      <c r="BM2142" s="238" t="s">
        <v>2397</v>
      </c>
    </row>
    <row r="2143" s="16" customFormat="1">
      <c r="A2143" s="16"/>
      <c r="B2143" s="274"/>
      <c r="C2143" s="275"/>
      <c r="D2143" s="242" t="s">
        <v>201</v>
      </c>
      <c r="E2143" s="276" t="s">
        <v>1</v>
      </c>
      <c r="F2143" s="277" t="s">
        <v>2398</v>
      </c>
      <c r="G2143" s="275"/>
      <c r="H2143" s="276" t="s">
        <v>1</v>
      </c>
      <c r="I2143" s="278"/>
      <c r="J2143" s="275"/>
      <c r="K2143" s="275"/>
      <c r="L2143" s="279"/>
      <c r="M2143" s="280"/>
      <c r="N2143" s="281"/>
      <c r="O2143" s="281"/>
      <c r="P2143" s="281"/>
      <c r="Q2143" s="281"/>
      <c r="R2143" s="281"/>
      <c r="S2143" s="281"/>
      <c r="T2143" s="282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T2143" s="283" t="s">
        <v>201</v>
      </c>
      <c r="AU2143" s="283" t="s">
        <v>85</v>
      </c>
      <c r="AV2143" s="16" t="s">
        <v>83</v>
      </c>
      <c r="AW2143" s="16" t="s">
        <v>32</v>
      </c>
      <c r="AX2143" s="16" t="s">
        <v>75</v>
      </c>
      <c r="AY2143" s="283" t="s">
        <v>192</v>
      </c>
    </row>
    <row r="2144" s="13" customFormat="1">
      <c r="A2144" s="13"/>
      <c r="B2144" s="240"/>
      <c r="C2144" s="241"/>
      <c r="D2144" s="242" t="s">
        <v>201</v>
      </c>
      <c r="E2144" s="243" t="s">
        <v>1</v>
      </c>
      <c r="F2144" s="244" t="s">
        <v>2399</v>
      </c>
      <c r="G2144" s="241"/>
      <c r="H2144" s="245">
        <v>1</v>
      </c>
      <c r="I2144" s="246"/>
      <c r="J2144" s="241"/>
      <c r="K2144" s="241"/>
      <c r="L2144" s="247"/>
      <c r="M2144" s="248"/>
      <c r="N2144" s="249"/>
      <c r="O2144" s="249"/>
      <c r="P2144" s="249"/>
      <c r="Q2144" s="249"/>
      <c r="R2144" s="249"/>
      <c r="S2144" s="249"/>
      <c r="T2144" s="250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1" t="s">
        <v>201</v>
      </c>
      <c r="AU2144" s="251" t="s">
        <v>85</v>
      </c>
      <c r="AV2144" s="13" t="s">
        <v>85</v>
      </c>
      <c r="AW2144" s="13" t="s">
        <v>32</v>
      </c>
      <c r="AX2144" s="13" t="s">
        <v>75</v>
      </c>
      <c r="AY2144" s="251" t="s">
        <v>192</v>
      </c>
    </row>
    <row r="2145" s="13" customFormat="1">
      <c r="A2145" s="13"/>
      <c r="B2145" s="240"/>
      <c r="C2145" s="241"/>
      <c r="D2145" s="242" t="s">
        <v>201</v>
      </c>
      <c r="E2145" s="243" t="s">
        <v>1</v>
      </c>
      <c r="F2145" s="244" t="s">
        <v>2400</v>
      </c>
      <c r="G2145" s="241"/>
      <c r="H2145" s="245">
        <v>1</v>
      </c>
      <c r="I2145" s="246"/>
      <c r="J2145" s="241"/>
      <c r="K2145" s="241"/>
      <c r="L2145" s="247"/>
      <c r="M2145" s="248"/>
      <c r="N2145" s="249"/>
      <c r="O2145" s="249"/>
      <c r="P2145" s="249"/>
      <c r="Q2145" s="249"/>
      <c r="R2145" s="249"/>
      <c r="S2145" s="249"/>
      <c r="T2145" s="250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1" t="s">
        <v>201</v>
      </c>
      <c r="AU2145" s="251" t="s">
        <v>85</v>
      </c>
      <c r="AV2145" s="13" t="s">
        <v>85</v>
      </c>
      <c r="AW2145" s="13" t="s">
        <v>32</v>
      </c>
      <c r="AX2145" s="13" t="s">
        <v>75</v>
      </c>
      <c r="AY2145" s="251" t="s">
        <v>192</v>
      </c>
    </row>
    <row r="2146" s="14" customFormat="1">
      <c r="A2146" s="14"/>
      <c r="B2146" s="252"/>
      <c r="C2146" s="253"/>
      <c r="D2146" s="242" t="s">
        <v>201</v>
      </c>
      <c r="E2146" s="254" t="s">
        <v>1</v>
      </c>
      <c r="F2146" s="255" t="s">
        <v>204</v>
      </c>
      <c r="G2146" s="253"/>
      <c r="H2146" s="256">
        <v>2</v>
      </c>
      <c r="I2146" s="257"/>
      <c r="J2146" s="253"/>
      <c r="K2146" s="253"/>
      <c r="L2146" s="258"/>
      <c r="M2146" s="259"/>
      <c r="N2146" s="260"/>
      <c r="O2146" s="260"/>
      <c r="P2146" s="260"/>
      <c r="Q2146" s="260"/>
      <c r="R2146" s="260"/>
      <c r="S2146" s="260"/>
      <c r="T2146" s="261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2" t="s">
        <v>201</v>
      </c>
      <c r="AU2146" s="262" t="s">
        <v>85</v>
      </c>
      <c r="AV2146" s="14" t="s">
        <v>199</v>
      </c>
      <c r="AW2146" s="14" t="s">
        <v>32</v>
      </c>
      <c r="AX2146" s="14" t="s">
        <v>83</v>
      </c>
      <c r="AY2146" s="262" t="s">
        <v>192</v>
      </c>
    </row>
    <row r="2147" s="2" customFormat="1" ht="16.5" customHeight="1">
      <c r="A2147" s="39"/>
      <c r="B2147" s="40"/>
      <c r="C2147" s="284" t="s">
        <v>2401</v>
      </c>
      <c r="D2147" s="284" t="s">
        <v>311</v>
      </c>
      <c r="E2147" s="285" t="s">
        <v>2402</v>
      </c>
      <c r="F2147" s="286" t="s">
        <v>2403</v>
      </c>
      <c r="G2147" s="287" t="s">
        <v>300</v>
      </c>
      <c r="H2147" s="288">
        <v>2</v>
      </c>
      <c r="I2147" s="289"/>
      <c r="J2147" s="290">
        <f>ROUND(I2147*H2147,2)</f>
        <v>0</v>
      </c>
      <c r="K2147" s="286" t="s">
        <v>198</v>
      </c>
      <c r="L2147" s="291"/>
      <c r="M2147" s="292" t="s">
        <v>1</v>
      </c>
      <c r="N2147" s="293" t="s">
        <v>40</v>
      </c>
      <c r="O2147" s="92"/>
      <c r="P2147" s="236">
        <f>O2147*H2147</f>
        <v>0</v>
      </c>
      <c r="Q2147" s="236">
        <v>0.00014999999999999999</v>
      </c>
      <c r="R2147" s="236">
        <f>Q2147*H2147</f>
        <v>0.00029999999999999997</v>
      </c>
      <c r="S2147" s="236">
        <v>0</v>
      </c>
      <c r="T2147" s="237">
        <f>S2147*H2147</f>
        <v>0</v>
      </c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39"/>
      <c r="AE2147" s="39"/>
      <c r="AR2147" s="238" t="s">
        <v>394</v>
      </c>
      <c r="AT2147" s="238" t="s">
        <v>311</v>
      </c>
      <c r="AU2147" s="238" t="s">
        <v>85</v>
      </c>
      <c r="AY2147" s="18" t="s">
        <v>192</v>
      </c>
      <c r="BE2147" s="239">
        <f>IF(N2147="základní",J2147,0)</f>
        <v>0</v>
      </c>
      <c r="BF2147" s="239">
        <f>IF(N2147="snížená",J2147,0)</f>
        <v>0</v>
      </c>
      <c r="BG2147" s="239">
        <f>IF(N2147="zákl. přenesená",J2147,0)</f>
        <v>0</v>
      </c>
      <c r="BH2147" s="239">
        <f>IF(N2147="sníž. přenesená",J2147,0)</f>
        <v>0</v>
      </c>
      <c r="BI2147" s="239">
        <f>IF(N2147="nulová",J2147,0)</f>
        <v>0</v>
      </c>
      <c r="BJ2147" s="18" t="s">
        <v>83</v>
      </c>
      <c r="BK2147" s="239">
        <f>ROUND(I2147*H2147,2)</f>
        <v>0</v>
      </c>
      <c r="BL2147" s="18" t="s">
        <v>297</v>
      </c>
      <c r="BM2147" s="238" t="s">
        <v>2404</v>
      </c>
    </row>
    <row r="2148" s="2" customFormat="1" ht="16.5" customHeight="1">
      <c r="A2148" s="39"/>
      <c r="B2148" s="40"/>
      <c r="C2148" s="227" t="s">
        <v>2405</v>
      </c>
      <c r="D2148" s="227" t="s">
        <v>194</v>
      </c>
      <c r="E2148" s="228" t="s">
        <v>2406</v>
      </c>
      <c r="F2148" s="229" t="s">
        <v>2407</v>
      </c>
      <c r="G2148" s="230" t="s">
        <v>282</v>
      </c>
      <c r="H2148" s="231">
        <v>89.5</v>
      </c>
      <c r="I2148" s="232"/>
      <c r="J2148" s="233">
        <f>ROUND(I2148*H2148,2)</f>
        <v>0</v>
      </c>
      <c r="K2148" s="229" t="s">
        <v>198</v>
      </c>
      <c r="L2148" s="45"/>
      <c r="M2148" s="234" t="s">
        <v>1</v>
      </c>
      <c r="N2148" s="235" t="s">
        <v>40</v>
      </c>
      <c r="O2148" s="92"/>
      <c r="P2148" s="236">
        <f>O2148*H2148</f>
        <v>0</v>
      </c>
      <c r="Q2148" s="236">
        <v>9.0000000000000006E-05</v>
      </c>
      <c r="R2148" s="236">
        <f>Q2148*H2148</f>
        <v>0.0080549999999999997</v>
      </c>
      <c r="S2148" s="236">
        <v>0</v>
      </c>
      <c r="T2148" s="237">
        <f>S2148*H2148</f>
        <v>0</v>
      </c>
      <c r="U2148" s="39"/>
      <c r="V2148" s="39"/>
      <c r="W2148" s="39"/>
      <c r="X2148" s="39"/>
      <c r="Y2148" s="39"/>
      <c r="Z2148" s="39"/>
      <c r="AA2148" s="39"/>
      <c r="AB2148" s="39"/>
      <c r="AC2148" s="39"/>
      <c r="AD2148" s="39"/>
      <c r="AE2148" s="39"/>
      <c r="AR2148" s="238" t="s">
        <v>297</v>
      </c>
      <c r="AT2148" s="238" t="s">
        <v>194</v>
      </c>
      <c r="AU2148" s="238" t="s">
        <v>85</v>
      </c>
      <c r="AY2148" s="18" t="s">
        <v>192</v>
      </c>
      <c r="BE2148" s="239">
        <f>IF(N2148="základní",J2148,0)</f>
        <v>0</v>
      </c>
      <c r="BF2148" s="239">
        <f>IF(N2148="snížená",J2148,0)</f>
        <v>0</v>
      </c>
      <c r="BG2148" s="239">
        <f>IF(N2148="zákl. přenesená",J2148,0)</f>
        <v>0</v>
      </c>
      <c r="BH2148" s="239">
        <f>IF(N2148="sníž. přenesená",J2148,0)</f>
        <v>0</v>
      </c>
      <c r="BI2148" s="239">
        <f>IF(N2148="nulová",J2148,0)</f>
        <v>0</v>
      </c>
      <c r="BJ2148" s="18" t="s">
        <v>83</v>
      </c>
      <c r="BK2148" s="239">
        <f>ROUND(I2148*H2148,2)</f>
        <v>0</v>
      </c>
      <c r="BL2148" s="18" t="s">
        <v>297</v>
      </c>
      <c r="BM2148" s="238" t="s">
        <v>2408</v>
      </c>
    </row>
    <row r="2149" s="16" customFormat="1">
      <c r="A2149" s="16"/>
      <c r="B2149" s="274"/>
      <c r="C2149" s="275"/>
      <c r="D2149" s="242" t="s">
        <v>201</v>
      </c>
      <c r="E2149" s="276" t="s">
        <v>1</v>
      </c>
      <c r="F2149" s="277" t="s">
        <v>2409</v>
      </c>
      <c r="G2149" s="275"/>
      <c r="H2149" s="276" t="s">
        <v>1</v>
      </c>
      <c r="I2149" s="278"/>
      <c r="J2149" s="275"/>
      <c r="K2149" s="275"/>
      <c r="L2149" s="279"/>
      <c r="M2149" s="280"/>
      <c r="N2149" s="281"/>
      <c r="O2149" s="281"/>
      <c r="P2149" s="281"/>
      <c r="Q2149" s="281"/>
      <c r="R2149" s="281"/>
      <c r="S2149" s="281"/>
      <c r="T2149" s="282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T2149" s="283" t="s">
        <v>201</v>
      </c>
      <c r="AU2149" s="283" t="s">
        <v>85</v>
      </c>
      <c r="AV2149" s="16" t="s">
        <v>83</v>
      </c>
      <c r="AW2149" s="16" t="s">
        <v>32</v>
      </c>
      <c r="AX2149" s="16" t="s">
        <v>75</v>
      </c>
      <c r="AY2149" s="283" t="s">
        <v>192</v>
      </c>
    </row>
    <row r="2150" s="13" customFormat="1">
      <c r="A2150" s="13"/>
      <c r="B2150" s="240"/>
      <c r="C2150" s="241"/>
      <c r="D2150" s="242" t="s">
        <v>201</v>
      </c>
      <c r="E2150" s="243" t="s">
        <v>1</v>
      </c>
      <c r="F2150" s="244" t="s">
        <v>2410</v>
      </c>
      <c r="G2150" s="241"/>
      <c r="H2150" s="245">
        <v>52.5</v>
      </c>
      <c r="I2150" s="246"/>
      <c r="J2150" s="241"/>
      <c r="K2150" s="241"/>
      <c r="L2150" s="247"/>
      <c r="M2150" s="248"/>
      <c r="N2150" s="249"/>
      <c r="O2150" s="249"/>
      <c r="P2150" s="249"/>
      <c r="Q2150" s="249"/>
      <c r="R2150" s="249"/>
      <c r="S2150" s="249"/>
      <c r="T2150" s="250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51" t="s">
        <v>201</v>
      </c>
      <c r="AU2150" s="251" t="s">
        <v>85</v>
      </c>
      <c r="AV2150" s="13" t="s">
        <v>85</v>
      </c>
      <c r="AW2150" s="13" t="s">
        <v>32</v>
      </c>
      <c r="AX2150" s="13" t="s">
        <v>75</v>
      </c>
      <c r="AY2150" s="251" t="s">
        <v>192</v>
      </c>
    </row>
    <row r="2151" s="13" customFormat="1">
      <c r="A2151" s="13"/>
      <c r="B2151" s="240"/>
      <c r="C2151" s="241"/>
      <c r="D2151" s="242" t="s">
        <v>201</v>
      </c>
      <c r="E2151" s="243" t="s">
        <v>1</v>
      </c>
      <c r="F2151" s="244" t="s">
        <v>2411</v>
      </c>
      <c r="G2151" s="241"/>
      <c r="H2151" s="245">
        <v>2.2000000000000002</v>
      </c>
      <c r="I2151" s="246"/>
      <c r="J2151" s="241"/>
      <c r="K2151" s="241"/>
      <c r="L2151" s="247"/>
      <c r="M2151" s="248"/>
      <c r="N2151" s="249"/>
      <c r="O2151" s="249"/>
      <c r="P2151" s="249"/>
      <c r="Q2151" s="249"/>
      <c r="R2151" s="249"/>
      <c r="S2151" s="249"/>
      <c r="T2151" s="250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1" t="s">
        <v>201</v>
      </c>
      <c r="AU2151" s="251" t="s">
        <v>85</v>
      </c>
      <c r="AV2151" s="13" t="s">
        <v>85</v>
      </c>
      <c r="AW2151" s="13" t="s">
        <v>32</v>
      </c>
      <c r="AX2151" s="13" t="s">
        <v>75</v>
      </c>
      <c r="AY2151" s="251" t="s">
        <v>192</v>
      </c>
    </row>
    <row r="2152" s="13" customFormat="1">
      <c r="A2152" s="13"/>
      <c r="B2152" s="240"/>
      <c r="C2152" s="241"/>
      <c r="D2152" s="242" t="s">
        <v>201</v>
      </c>
      <c r="E2152" s="243" t="s">
        <v>1</v>
      </c>
      <c r="F2152" s="244" t="s">
        <v>2412</v>
      </c>
      <c r="G2152" s="241"/>
      <c r="H2152" s="245">
        <v>4.7999999999999998</v>
      </c>
      <c r="I2152" s="246"/>
      <c r="J2152" s="241"/>
      <c r="K2152" s="241"/>
      <c r="L2152" s="247"/>
      <c r="M2152" s="248"/>
      <c r="N2152" s="249"/>
      <c r="O2152" s="249"/>
      <c r="P2152" s="249"/>
      <c r="Q2152" s="249"/>
      <c r="R2152" s="249"/>
      <c r="S2152" s="249"/>
      <c r="T2152" s="250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51" t="s">
        <v>201</v>
      </c>
      <c r="AU2152" s="251" t="s">
        <v>85</v>
      </c>
      <c r="AV2152" s="13" t="s">
        <v>85</v>
      </c>
      <c r="AW2152" s="13" t="s">
        <v>32</v>
      </c>
      <c r="AX2152" s="13" t="s">
        <v>75</v>
      </c>
      <c r="AY2152" s="251" t="s">
        <v>192</v>
      </c>
    </row>
    <row r="2153" s="13" customFormat="1">
      <c r="A2153" s="13"/>
      <c r="B2153" s="240"/>
      <c r="C2153" s="241"/>
      <c r="D2153" s="242" t="s">
        <v>201</v>
      </c>
      <c r="E2153" s="243" t="s">
        <v>1</v>
      </c>
      <c r="F2153" s="244" t="s">
        <v>2413</v>
      </c>
      <c r="G2153" s="241"/>
      <c r="H2153" s="245">
        <v>30</v>
      </c>
      <c r="I2153" s="246"/>
      <c r="J2153" s="241"/>
      <c r="K2153" s="241"/>
      <c r="L2153" s="247"/>
      <c r="M2153" s="248"/>
      <c r="N2153" s="249"/>
      <c r="O2153" s="249"/>
      <c r="P2153" s="249"/>
      <c r="Q2153" s="249"/>
      <c r="R2153" s="249"/>
      <c r="S2153" s="249"/>
      <c r="T2153" s="250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1" t="s">
        <v>201</v>
      </c>
      <c r="AU2153" s="251" t="s">
        <v>85</v>
      </c>
      <c r="AV2153" s="13" t="s">
        <v>85</v>
      </c>
      <c r="AW2153" s="13" t="s">
        <v>32</v>
      </c>
      <c r="AX2153" s="13" t="s">
        <v>75</v>
      </c>
      <c r="AY2153" s="251" t="s">
        <v>192</v>
      </c>
    </row>
    <row r="2154" s="14" customFormat="1">
      <c r="A2154" s="14"/>
      <c r="B2154" s="252"/>
      <c r="C2154" s="253"/>
      <c r="D2154" s="242" t="s">
        <v>201</v>
      </c>
      <c r="E2154" s="254" t="s">
        <v>1</v>
      </c>
      <c r="F2154" s="255" t="s">
        <v>204</v>
      </c>
      <c r="G2154" s="253"/>
      <c r="H2154" s="256">
        <v>89.5</v>
      </c>
      <c r="I2154" s="257"/>
      <c r="J2154" s="253"/>
      <c r="K2154" s="253"/>
      <c r="L2154" s="258"/>
      <c r="M2154" s="259"/>
      <c r="N2154" s="260"/>
      <c r="O2154" s="260"/>
      <c r="P2154" s="260"/>
      <c r="Q2154" s="260"/>
      <c r="R2154" s="260"/>
      <c r="S2154" s="260"/>
      <c r="T2154" s="261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62" t="s">
        <v>201</v>
      </c>
      <c r="AU2154" s="262" t="s">
        <v>85</v>
      </c>
      <c r="AV2154" s="14" t="s">
        <v>199</v>
      </c>
      <c r="AW2154" s="14" t="s">
        <v>32</v>
      </c>
      <c r="AX2154" s="14" t="s">
        <v>83</v>
      </c>
      <c r="AY2154" s="262" t="s">
        <v>192</v>
      </c>
    </row>
    <row r="2155" s="2" customFormat="1" ht="16.5" customHeight="1">
      <c r="A2155" s="39"/>
      <c r="B2155" s="40"/>
      <c r="C2155" s="227" t="s">
        <v>2414</v>
      </c>
      <c r="D2155" s="227" t="s">
        <v>194</v>
      </c>
      <c r="E2155" s="228" t="s">
        <v>2415</v>
      </c>
      <c r="F2155" s="229" t="s">
        <v>2416</v>
      </c>
      <c r="G2155" s="230" t="s">
        <v>300</v>
      </c>
      <c r="H2155" s="231">
        <v>35</v>
      </c>
      <c r="I2155" s="232"/>
      <c r="J2155" s="233">
        <f>ROUND(I2155*H2155,2)</f>
        <v>0</v>
      </c>
      <c r="K2155" s="229" t="s">
        <v>198</v>
      </c>
      <c r="L2155" s="45"/>
      <c r="M2155" s="234" t="s">
        <v>1</v>
      </c>
      <c r="N2155" s="235" t="s">
        <v>40</v>
      </c>
      <c r="O2155" s="92"/>
      <c r="P2155" s="236">
        <f>O2155*H2155</f>
        <v>0</v>
      </c>
      <c r="Q2155" s="236">
        <v>0</v>
      </c>
      <c r="R2155" s="236">
        <f>Q2155*H2155</f>
        <v>0</v>
      </c>
      <c r="S2155" s="236">
        <v>0</v>
      </c>
      <c r="T2155" s="237">
        <f>S2155*H2155</f>
        <v>0</v>
      </c>
      <c r="U2155" s="39"/>
      <c r="V2155" s="39"/>
      <c r="W2155" s="39"/>
      <c r="X2155" s="39"/>
      <c r="Y2155" s="39"/>
      <c r="Z2155" s="39"/>
      <c r="AA2155" s="39"/>
      <c r="AB2155" s="39"/>
      <c r="AC2155" s="39"/>
      <c r="AD2155" s="39"/>
      <c r="AE2155" s="39"/>
      <c r="AR2155" s="238" t="s">
        <v>297</v>
      </c>
      <c r="AT2155" s="238" t="s">
        <v>194</v>
      </c>
      <c r="AU2155" s="238" t="s">
        <v>85</v>
      </c>
      <c r="AY2155" s="18" t="s">
        <v>192</v>
      </c>
      <c r="BE2155" s="239">
        <f>IF(N2155="základní",J2155,0)</f>
        <v>0</v>
      </c>
      <c r="BF2155" s="239">
        <f>IF(N2155="snížená",J2155,0)</f>
        <v>0</v>
      </c>
      <c r="BG2155" s="239">
        <f>IF(N2155="zákl. přenesená",J2155,0)</f>
        <v>0</v>
      </c>
      <c r="BH2155" s="239">
        <f>IF(N2155="sníž. přenesená",J2155,0)</f>
        <v>0</v>
      </c>
      <c r="BI2155" s="239">
        <f>IF(N2155="nulová",J2155,0)</f>
        <v>0</v>
      </c>
      <c r="BJ2155" s="18" t="s">
        <v>83</v>
      </c>
      <c r="BK2155" s="239">
        <f>ROUND(I2155*H2155,2)</f>
        <v>0</v>
      </c>
      <c r="BL2155" s="18" t="s">
        <v>297</v>
      </c>
      <c r="BM2155" s="238" t="s">
        <v>2417</v>
      </c>
    </row>
    <row r="2156" s="16" customFormat="1">
      <c r="A2156" s="16"/>
      <c r="B2156" s="274"/>
      <c r="C2156" s="275"/>
      <c r="D2156" s="242" t="s">
        <v>201</v>
      </c>
      <c r="E2156" s="276" t="s">
        <v>1</v>
      </c>
      <c r="F2156" s="277" t="s">
        <v>2418</v>
      </c>
      <c r="G2156" s="275"/>
      <c r="H2156" s="276" t="s">
        <v>1</v>
      </c>
      <c r="I2156" s="278"/>
      <c r="J2156" s="275"/>
      <c r="K2156" s="275"/>
      <c r="L2156" s="279"/>
      <c r="M2156" s="280"/>
      <c r="N2156" s="281"/>
      <c r="O2156" s="281"/>
      <c r="P2156" s="281"/>
      <c r="Q2156" s="281"/>
      <c r="R2156" s="281"/>
      <c r="S2156" s="281"/>
      <c r="T2156" s="282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T2156" s="283" t="s">
        <v>201</v>
      </c>
      <c r="AU2156" s="283" t="s">
        <v>85</v>
      </c>
      <c r="AV2156" s="16" t="s">
        <v>83</v>
      </c>
      <c r="AW2156" s="16" t="s">
        <v>32</v>
      </c>
      <c r="AX2156" s="16" t="s">
        <v>75</v>
      </c>
      <c r="AY2156" s="283" t="s">
        <v>192</v>
      </c>
    </row>
    <row r="2157" s="13" customFormat="1">
      <c r="A2157" s="13"/>
      <c r="B2157" s="240"/>
      <c r="C2157" s="241"/>
      <c r="D2157" s="242" t="s">
        <v>201</v>
      </c>
      <c r="E2157" s="243" t="s">
        <v>1</v>
      </c>
      <c r="F2157" s="244" t="s">
        <v>2419</v>
      </c>
      <c r="G2157" s="241"/>
      <c r="H2157" s="245">
        <v>3</v>
      </c>
      <c r="I2157" s="246"/>
      <c r="J2157" s="241"/>
      <c r="K2157" s="241"/>
      <c r="L2157" s="247"/>
      <c r="M2157" s="248"/>
      <c r="N2157" s="249"/>
      <c r="O2157" s="249"/>
      <c r="P2157" s="249"/>
      <c r="Q2157" s="249"/>
      <c r="R2157" s="249"/>
      <c r="S2157" s="249"/>
      <c r="T2157" s="250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51" t="s">
        <v>201</v>
      </c>
      <c r="AU2157" s="251" t="s">
        <v>85</v>
      </c>
      <c r="AV2157" s="13" t="s">
        <v>85</v>
      </c>
      <c r="AW2157" s="13" t="s">
        <v>32</v>
      </c>
      <c r="AX2157" s="13" t="s">
        <v>75</v>
      </c>
      <c r="AY2157" s="251" t="s">
        <v>192</v>
      </c>
    </row>
    <row r="2158" s="13" customFormat="1">
      <c r="A2158" s="13"/>
      <c r="B2158" s="240"/>
      <c r="C2158" s="241"/>
      <c r="D2158" s="242" t="s">
        <v>201</v>
      </c>
      <c r="E2158" s="243" t="s">
        <v>1</v>
      </c>
      <c r="F2158" s="244" t="s">
        <v>2420</v>
      </c>
      <c r="G2158" s="241"/>
      <c r="H2158" s="245">
        <v>1</v>
      </c>
      <c r="I2158" s="246"/>
      <c r="J2158" s="241"/>
      <c r="K2158" s="241"/>
      <c r="L2158" s="247"/>
      <c r="M2158" s="248"/>
      <c r="N2158" s="249"/>
      <c r="O2158" s="249"/>
      <c r="P2158" s="249"/>
      <c r="Q2158" s="249"/>
      <c r="R2158" s="249"/>
      <c r="S2158" s="249"/>
      <c r="T2158" s="250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1" t="s">
        <v>201</v>
      </c>
      <c r="AU2158" s="251" t="s">
        <v>85</v>
      </c>
      <c r="AV2158" s="13" t="s">
        <v>85</v>
      </c>
      <c r="AW2158" s="13" t="s">
        <v>32</v>
      </c>
      <c r="AX2158" s="13" t="s">
        <v>75</v>
      </c>
      <c r="AY2158" s="251" t="s">
        <v>192</v>
      </c>
    </row>
    <row r="2159" s="15" customFormat="1">
      <c r="A2159" s="15"/>
      <c r="B2159" s="263"/>
      <c r="C2159" s="264"/>
      <c r="D2159" s="242" t="s">
        <v>201</v>
      </c>
      <c r="E2159" s="265" t="s">
        <v>1</v>
      </c>
      <c r="F2159" s="266" t="s">
        <v>211</v>
      </c>
      <c r="G2159" s="264"/>
      <c r="H2159" s="267">
        <v>4</v>
      </c>
      <c r="I2159" s="268"/>
      <c r="J2159" s="264"/>
      <c r="K2159" s="264"/>
      <c r="L2159" s="269"/>
      <c r="M2159" s="270"/>
      <c r="N2159" s="271"/>
      <c r="O2159" s="271"/>
      <c r="P2159" s="271"/>
      <c r="Q2159" s="271"/>
      <c r="R2159" s="271"/>
      <c r="S2159" s="271"/>
      <c r="T2159" s="272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73" t="s">
        <v>201</v>
      </c>
      <c r="AU2159" s="273" t="s">
        <v>85</v>
      </c>
      <c r="AV2159" s="15" t="s">
        <v>212</v>
      </c>
      <c r="AW2159" s="15" t="s">
        <v>32</v>
      </c>
      <c r="AX2159" s="15" t="s">
        <v>75</v>
      </c>
      <c r="AY2159" s="273" t="s">
        <v>192</v>
      </c>
    </row>
    <row r="2160" s="16" customFormat="1">
      <c r="A2160" s="16"/>
      <c r="B2160" s="274"/>
      <c r="C2160" s="275"/>
      <c r="D2160" s="242" t="s">
        <v>201</v>
      </c>
      <c r="E2160" s="276" t="s">
        <v>1</v>
      </c>
      <c r="F2160" s="277" t="s">
        <v>2421</v>
      </c>
      <c r="G2160" s="275"/>
      <c r="H2160" s="276" t="s">
        <v>1</v>
      </c>
      <c r="I2160" s="278"/>
      <c r="J2160" s="275"/>
      <c r="K2160" s="275"/>
      <c r="L2160" s="279"/>
      <c r="M2160" s="280"/>
      <c r="N2160" s="281"/>
      <c r="O2160" s="281"/>
      <c r="P2160" s="281"/>
      <c r="Q2160" s="281"/>
      <c r="R2160" s="281"/>
      <c r="S2160" s="281"/>
      <c r="T2160" s="282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T2160" s="283" t="s">
        <v>201</v>
      </c>
      <c r="AU2160" s="283" t="s">
        <v>85</v>
      </c>
      <c r="AV2160" s="16" t="s">
        <v>83</v>
      </c>
      <c r="AW2160" s="16" t="s">
        <v>32</v>
      </c>
      <c r="AX2160" s="16" t="s">
        <v>75</v>
      </c>
      <c r="AY2160" s="283" t="s">
        <v>192</v>
      </c>
    </row>
    <row r="2161" s="13" customFormat="1">
      <c r="A2161" s="13"/>
      <c r="B2161" s="240"/>
      <c r="C2161" s="241"/>
      <c r="D2161" s="242" t="s">
        <v>201</v>
      </c>
      <c r="E2161" s="243" t="s">
        <v>1</v>
      </c>
      <c r="F2161" s="244" t="s">
        <v>2422</v>
      </c>
      <c r="G2161" s="241"/>
      <c r="H2161" s="245">
        <v>2</v>
      </c>
      <c r="I2161" s="246"/>
      <c r="J2161" s="241"/>
      <c r="K2161" s="241"/>
      <c r="L2161" s="247"/>
      <c r="M2161" s="248"/>
      <c r="N2161" s="249"/>
      <c r="O2161" s="249"/>
      <c r="P2161" s="249"/>
      <c r="Q2161" s="249"/>
      <c r="R2161" s="249"/>
      <c r="S2161" s="249"/>
      <c r="T2161" s="250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1" t="s">
        <v>201</v>
      </c>
      <c r="AU2161" s="251" t="s">
        <v>85</v>
      </c>
      <c r="AV2161" s="13" t="s">
        <v>85</v>
      </c>
      <c r="AW2161" s="13" t="s">
        <v>32</v>
      </c>
      <c r="AX2161" s="13" t="s">
        <v>75</v>
      </c>
      <c r="AY2161" s="251" t="s">
        <v>192</v>
      </c>
    </row>
    <row r="2162" s="13" customFormat="1">
      <c r="A2162" s="13"/>
      <c r="B2162" s="240"/>
      <c r="C2162" s="241"/>
      <c r="D2162" s="242" t="s">
        <v>201</v>
      </c>
      <c r="E2162" s="243" t="s">
        <v>1</v>
      </c>
      <c r="F2162" s="244" t="s">
        <v>2423</v>
      </c>
      <c r="G2162" s="241"/>
      <c r="H2162" s="245">
        <v>5</v>
      </c>
      <c r="I2162" s="246"/>
      <c r="J2162" s="241"/>
      <c r="K2162" s="241"/>
      <c r="L2162" s="247"/>
      <c r="M2162" s="248"/>
      <c r="N2162" s="249"/>
      <c r="O2162" s="249"/>
      <c r="P2162" s="249"/>
      <c r="Q2162" s="249"/>
      <c r="R2162" s="249"/>
      <c r="S2162" s="249"/>
      <c r="T2162" s="250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1" t="s">
        <v>201</v>
      </c>
      <c r="AU2162" s="251" t="s">
        <v>85</v>
      </c>
      <c r="AV2162" s="13" t="s">
        <v>85</v>
      </c>
      <c r="AW2162" s="13" t="s">
        <v>32</v>
      </c>
      <c r="AX2162" s="13" t="s">
        <v>75</v>
      </c>
      <c r="AY2162" s="251" t="s">
        <v>192</v>
      </c>
    </row>
    <row r="2163" s="13" customFormat="1">
      <c r="A2163" s="13"/>
      <c r="B2163" s="240"/>
      <c r="C2163" s="241"/>
      <c r="D2163" s="242" t="s">
        <v>201</v>
      </c>
      <c r="E2163" s="243" t="s">
        <v>1</v>
      </c>
      <c r="F2163" s="244" t="s">
        <v>2424</v>
      </c>
      <c r="G2163" s="241"/>
      <c r="H2163" s="245">
        <v>20</v>
      </c>
      <c r="I2163" s="246"/>
      <c r="J2163" s="241"/>
      <c r="K2163" s="241"/>
      <c r="L2163" s="247"/>
      <c r="M2163" s="248"/>
      <c r="N2163" s="249"/>
      <c r="O2163" s="249"/>
      <c r="P2163" s="249"/>
      <c r="Q2163" s="249"/>
      <c r="R2163" s="249"/>
      <c r="S2163" s="249"/>
      <c r="T2163" s="250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1" t="s">
        <v>201</v>
      </c>
      <c r="AU2163" s="251" t="s">
        <v>85</v>
      </c>
      <c r="AV2163" s="13" t="s">
        <v>85</v>
      </c>
      <c r="AW2163" s="13" t="s">
        <v>32</v>
      </c>
      <c r="AX2163" s="13" t="s">
        <v>75</v>
      </c>
      <c r="AY2163" s="251" t="s">
        <v>192</v>
      </c>
    </row>
    <row r="2164" s="13" customFormat="1">
      <c r="A2164" s="13"/>
      <c r="B2164" s="240"/>
      <c r="C2164" s="241"/>
      <c r="D2164" s="242" t="s">
        <v>201</v>
      </c>
      <c r="E2164" s="243" t="s">
        <v>1</v>
      </c>
      <c r="F2164" s="244" t="s">
        <v>2425</v>
      </c>
      <c r="G2164" s="241"/>
      <c r="H2164" s="245">
        <v>4</v>
      </c>
      <c r="I2164" s="246"/>
      <c r="J2164" s="241"/>
      <c r="K2164" s="241"/>
      <c r="L2164" s="247"/>
      <c r="M2164" s="248"/>
      <c r="N2164" s="249"/>
      <c r="O2164" s="249"/>
      <c r="P2164" s="249"/>
      <c r="Q2164" s="249"/>
      <c r="R2164" s="249"/>
      <c r="S2164" s="249"/>
      <c r="T2164" s="250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51" t="s">
        <v>201</v>
      </c>
      <c r="AU2164" s="251" t="s">
        <v>85</v>
      </c>
      <c r="AV2164" s="13" t="s">
        <v>85</v>
      </c>
      <c r="AW2164" s="13" t="s">
        <v>32</v>
      </c>
      <c r="AX2164" s="13" t="s">
        <v>75</v>
      </c>
      <c r="AY2164" s="251" t="s">
        <v>192</v>
      </c>
    </row>
    <row r="2165" s="15" customFormat="1">
      <c r="A2165" s="15"/>
      <c r="B2165" s="263"/>
      <c r="C2165" s="264"/>
      <c r="D2165" s="242" t="s">
        <v>201</v>
      </c>
      <c r="E2165" s="265" t="s">
        <v>1</v>
      </c>
      <c r="F2165" s="266" t="s">
        <v>211</v>
      </c>
      <c r="G2165" s="264"/>
      <c r="H2165" s="267">
        <v>31</v>
      </c>
      <c r="I2165" s="268"/>
      <c r="J2165" s="264"/>
      <c r="K2165" s="264"/>
      <c r="L2165" s="269"/>
      <c r="M2165" s="270"/>
      <c r="N2165" s="271"/>
      <c r="O2165" s="271"/>
      <c r="P2165" s="271"/>
      <c r="Q2165" s="271"/>
      <c r="R2165" s="271"/>
      <c r="S2165" s="271"/>
      <c r="T2165" s="272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73" t="s">
        <v>201</v>
      </c>
      <c r="AU2165" s="273" t="s">
        <v>85</v>
      </c>
      <c r="AV2165" s="15" t="s">
        <v>212</v>
      </c>
      <c r="AW2165" s="15" t="s">
        <v>32</v>
      </c>
      <c r="AX2165" s="15" t="s">
        <v>75</v>
      </c>
      <c r="AY2165" s="273" t="s">
        <v>192</v>
      </c>
    </row>
    <row r="2166" s="14" customFormat="1">
      <c r="A2166" s="14"/>
      <c r="B2166" s="252"/>
      <c r="C2166" s="253"/>
      <c r="D2166" s="242" t="s">
        <v>201</v>
      </c>
      <c r="E2166" s="254" t="s">
        <v>1</v>
      </c>
      <c r="F2166" s="255" t="s">
        <v>204</v>
      </c>
      <c r="G2166" s="253"/>
      <c r="H2166" s="256">
        <v>35</v>
      </c>
      <c r="I2166" s="257"/>
      <c r="J2166" s="253"/>
      <c r="K2166" s="253"/>
      <c r="L2166" s="258"/>
      <c r="M2166" s="259"/>
      <c r="N2166" s="260"/>
      <c r="O2166" s="260"/>
      <c r="P2166" s="260"/>
      <c r="Q2166" s="260"/>
      <c r="R2166" s="260"/>
      <c r="S2166" s="260"/>
      <c r="T2166" s="261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62" t="s">
        <v>201</v>
      </c>
      <c r="AU2166" s="262" t="s">
        <v>85</v>
      </c>
      <c r="AV2166" s="14" t="s">
        <v>199</v>
      </c>
      <c r="AW2166" s="14" t="s">
        <v>32</v>
      </c>
      <c r="AX2166" s="14" t="s">
        <v>83</v>
      </c>
      <c r="AY2166" s="262" t="s">
        <v>192</v>
      </c>
    </row>
    <row r="2167" s="2" customFormat="1" ht="21.75" customHeight="1">
      <c r="A2167" s="39"/>
      <c r="B2167" s="40"/>
      <c r="C2167" s="227" t="s">
        <v>2426</v>
      </c>
      <c r="D2167" s="227" t="s">
        <v>194</v>
      </c>
      <c r="E2167" s="228" t="s">
        <v>2427</v>
      </c>
      <c r="F2167" s="229" t="s">
        <v>2428</v>
      </c>
      <c r="G2167" s="230" t="s">
        <v>300</v>
      </c>
      <c r="H2167" s="231">
        <v>35</v>
      </c>
      <c r="I2167" s="232"/>
      <c r="J2167" s="233">
        <f>ROUND(I2167*H2167,2)</f>
        <v>0</v>
      </c>
      <c r="K2167" s="229" t="s">
        <v>198</v>
      </c>
      <c r="L2167" s="45"/>
      <c r="M2167" s="234" t="s">
        <v>1</v>
      </c>
      <c r="N2167" s="235" t="s">
        <v>40</v>
      </c>
      <c r="O2167" s="92"/>
      <c r="P2167" s="236">
        <f>O2167*H2167</f>
        <v>0</v>
      </c>
      <c r="Q2167" s="236">
        <v>0</v>
      </c>
      <c r="R2167" s="236">
        <f>Q2167*H2167</f>
        <v>0</v>
      </c>
      <c r="S2167" s="236">
        <v>0</v>
      </c>
      <c r="T2167" s="237">
        <f>S2167*H2167</f>
        <v>0</v>
      </c>
      <c r="U2167" s="39"/>
      <c r="V2167" s="39"/>
      <c r="W2167" s="39"/>
      <c r="X2167" s="39"/>
      <c r="Y2167" s="39"/>
      <c r="Z2167" s="39"/>
      <c r="AA2167" s="39"/>
      <c r="AB2167" s="39"/>
      <c r="AC2167" s="39"/>
      <c r="AD2167" s="39"/>
      <c r="AE2167" s="39"/>
      <c r="AR2167" s="238" t="s">
        <v>297</v>
      </c>
      <c r="AT2167" s="238" t="s">
        <v>194</v>
      </c>
      <c r="AU2167" s="238" t="s">
        <v>85</v>
      </c>
      <c r="AY2167" s="18" t="s">
        <v>192</v>
      </c>
      <c r="BE2167" s="239">
        <f>IF(N2167="základní",J2167,0)</f>
        <v>0</v>
      </c>
      <c r="BF2167" s="239">
        <f>IF(N2167="snížená",J2167,0)</f>
        <v>0</v>
      </c>
      <c r="BG2167" s="239">
        <f>IF(N2167="zákl. přenesená",J2167,0)</f>
        <v>0</v>
      </c>
      <c r="BH2167" s="239">
        <f>IF(N2167="sníž. přenesená",J2167,0)</f>
        <v>0</v>
      </c>
      <c r="BI2167" s="239">
        <f>IF(N2167="nulová",J2167,0)</f>
        <v>0</v>
      </c>
      <c r="BJ2167" s="18" t="s">
        <v>83</v>
      </c>
      <c r="BK2167" s="239">
        <f>ROUND(I2167*H2167,2)</f>
        <v>0</v>
      </c>
      <c r="BL2167" s="18" t="s">
        <v>297</v>
      </c>
      <c r="BM2167" s="238" t="s">
        <v>2429</v>
      </c>
    </row>
    <row r="2168" s="16" customFormat="1">
      <c r="A2168" s="16"/>
      <c r="B2168" s="274"/>
      <c r="C2168" s="275"/>
      <c r="D2168" s="242" t="s">
        <v>201</v>
      </c>
      <c r="E2168" s="276" t="s">
        <v>1</v>
      </c>
      <c r="F2168" s="277" t="s">
        <v>2418</v>
      </c>
      <c r="G2168" s="275"/>
      <c r="H2168" s="276" t="s">
        <v>1</v>
      </c>
      <c r="I2168" s="278"/>
      <c r="J2168" s="275"/>
      <c r="K2168" s="275"/>
      <c r="L2168" s="279"/>
      <c r="M2168" s="280"/>
      <c r="N2168" s="281"/>
      <c r="O2168" s="281"/>
      <c r="P2168" s="281"/>
      <c r="Q2168" s="281"/>
      <c r="R2168" s="281"/>
      <c r="S2168" s="281"/>
      <c r="T2168" s="282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T2168" s="283" t="s">
        <v>201</v>
      </c>
      <c r="AU2168" s="283" t="s">
        <v>85</v>
      </c>
      <c r="AV2168" s="16" t="s">
        <v>83</v>
      </c>
      <c r="AW2168" s="16" t="s">
        <v>32</v>
      </c>
      <c r="AX2168" s="16" t="s">
        <v>75</v>
      </c>
      <c r="AY2168" s="283" t="s">
        <v>192</v>
      </c>
    </row>
    <row r="2169" s="13" customFormat="1">
      <c r="A2169" s="13"/>
      <c r="B2169" s="240"/>
      <c r="C2169" s="241"/>
      <c r="D2169" s="242" t="s">
        <v>201</v>
      </c>
      <c r="E2169" s="243" t="s">
        <v>1</v>
      </c>
      <c r="F2169" s="244" t="s">
        <v>2422</v>
      </c>
      <c r="G2169" s="241"/>
      <c r="H2169" s="245">
        <v>2</v>
      </c>
      <c r="I2169" s="246"/>
      <c r="J2169" s="241"/>
      <c r="K2169" s="241"/>
      <c r="L2169" s="247"/>
      <c r="M2169" s="248"/>
      <c r="N2169" s="249"/>
      <c r="O2169" s="249"/>
      <c r="P2169" s="249"/>
      <c r="Q2169" s="249"/>
      <c r="R2169" s="249"/>
      <c r="S2169" s="249"/>
      <c r="T2169" s="250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51" t="s">
        <v>201</v>
      </c>
      <c r="AU2169" s="251" t="s">
        <v>85</v>
      </c>
      <c r="AV2169" s="13" t="s">
        <v>85</v>
      </c>
      <c r="AW2169" s="13" t="s">
        <v>32</v>
      </c>
      <c r="AX2169" s="13" t="s">
        <v>75</v>
      </c>
      <c r="AY2169" s="251" t="s">
        <v>192</v>
      </c>
    </row>
    <row r="2170" s="13" customFormat="1">
      <c r="A2170" s="13"/>
      <c r="B2170" s="240"/>
      <c r="C2170" s="241"/>
      <c r="D2170" s="242" t="s">
        <v>201</v>
      </c>
      <c r="E2170" s="243" t="s">
        <v>1</v>
      </c>
      <c r="F2170" s="244" t="s">
        <v>2430</v>
      </c>
      <c r="G2170" s="241"/>
      <c r="H2170" s="245">
        <v>2</v>
      </c>
      <c r="I2170" s="246"/>
      <c r="J2170" s="241"/>
      <c r="K2170" s="241"/>
      <c r="L2170" s="247"/>
      <c r="M2170" s="248"/>
      <c r="N2170" s="249"/>
      <c r="O2170" s="249"/>
      <c r="P2170" s="249"/>
      <c r="Q2170" s="249"/>
      <c r="R2170" s="249"/>
      <c r="S2170" s="249"/>
      <c r="T2170" s="250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51" t="s">
        <v>201</v>
      </c>
      <c r="AU2170" s="251" t="s">
        <v>85</v>
      </c>
      <c r="AV2170" s="13" t="s">
        <v>85</v>
      </c>
      <c r="AW2170" s="13" t="s">
        <v>32</v>
      </c>
      <c r="AX2170" s="13" t="s">
        <v>75</v>
      </c>
      <c r="AY2170" s="251" t="s">
        <v>192</v>
      </c>
    </row>
    <row r="2171" s="13" customFormat="1">
      <c r="A2171" s="13"/>
      <c r="B2171" s="240"/>
      <c r="C2171" s="241"/>
      <c r="D2171" s="242" t="s">
        <v>201</v>
      </c>
      <c r="E2171" s="243" t="s">
        <v>1</v>
      </c>
      <c r="F2171" s="244" t="s">
        <v>2431</v>
      </c>
      <c r="G2171" s="241"/>
      <c r="H2171" s="245">
        <v>6</v>
      </c>
      <c r="I2171" s="246"/>
      <c r="J2171" s="241"/>
      <c r="K2171" s="241"/>
      <c r="L2171" s="247"/>
      <c r="M2171" s="248"/>
      <c r="N2171" s="249"/>
      <c r="O2171" s="249"/>
      <c r="P2171" s="249"/>
      <c r="Q2171" s="249"/>
      <c r="R2171" s="249"/>
      <c r="S2171" s="249"/>
      <c r="T2171" s="250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1" t="s">
        <v>201</v>
      </c>
      <c r="AU2171" s="251" t="s">
        <v>85</v>
      </c>
      <c r="AV2171" s="13" t="s">
        <v>85</v>
      </c>
      <c r="AW2171" s="13" t="s">
        <v>32</v>
      </c>
      <c r="AX2171" s="13" t="s">
        <v>75</v>
      </c>
      <c r="AY2171" s="251" t="s">
        <v>192</v>
      </c>
    </row>
    <row r="2172" s="13" customFormat="1">
      <c r="A2172" s="13"/>
      <c r="B2172" s="240"/>
      <c r="C2172" s="241"/>
      <c r="D2172" s="242" t="s">
        <v>201</v>
      </c>
      <c r="E2172" s="243" t="s">
        <v>1</v>
      </c>
      <c r="F2172" s="244" t="s">
        <v>2432</v>
      </c>
      <c r="G2172" s="241"/>
      <c r="H2172" s="245">
        <v>12</v>
      </c>
      <c r="I2172" s="246"/>
      <c r="J2172" s="241"/>
      <c r="K2172" s="241"/>
      <c r="L2172" s="247"/>
      <c r="M2172" s="248"/>
      <c r="N2172" s="249"/>
      <c r="O2172" s="249"/>
      <c r="P2172" s="249"/>
      <c r="Q2172" s="249"/>
      <c r="R2172" s="249"/>
      <c r="S2172" s="249"/>
      <c r="T2172" s="250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1" t="s">
        <v>201</v>
      </c>
      <c r="AU2172" s="251" t="s">
        <v>85</v>
      </c>
      <c r="AV2172" s="13" t="s">
        <v>85</v>
      </c>
      <c r="AW2172" s="13" t="s">
        <v>32</v>
      </c>
      <c r="AX2172" s="13" t="s">
        <v>75</v>
      </c>
      <c r="AY2172" s="251" t="s">
        <v>192</v>
      </c>
    </row>
    <row r="2173" s="15" customFormat="1">
      <c r="A2173" s="15"/>
      <c r="B2173" s="263"/>
      <c r="C2173" s="264"/>
      <c r="D2173" s="242" t="s">
        <v>201</v>
      </c>
      <c r="E2173" s="265" t="s">
        <v>1</v>
      </c>
      <c r="F2173" s="266" t="s">
        <v>211</v>
      </c>
      <c r="G2173" s="264"/>
      <c r="H2173" s="267">
        <v>22</v>
      </c>
      <c r="I2173" s="268"/>
      <c r="J2173" s="264"/>
      <c r="K2173" s="264"/>
      <c r="L2173" s="269"/>
      <c r="M2173" s="270"/>
      <c r="N2173" s="271"/>
      <c r="O2173" s="271"/>
      <c r="P2173" s="271"/>
      <c r="Q2173" s="271"/>
      <c r="R2173" s="271"/>
      <c r="S2173" s="271"/>
      <c r="T2173" s="272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73" t="s">
        <v>201</v>
      </c>
      <c r="AU2173" s="273" t="s">
        <v>85</v>
      </c>
      <c r="AV2173" s="15" t="s">
        <v>212</v>
      </c>
      <c r="AW2173" s="15" t="s">
        <v>32</v>
      </c>
      <c r="AX2173" s="15" t="s">
        <v>75</v>
      </c>
      <c r="AY2173" s="273" t="s">
        <v>192</v>
      </c>
    </row>
    <row r="2174" s="16" customFormat="1">
      <c r="A2174" s="16"/>
      <c r="B2174" s="274"/>
      <c r="C2174" s="275"/>
      <c r="D2174" s="242" t="s">
        <v>201</v>
      </c>
      <c r="E2174" s="276" t="s">
        <v>1</v>
      </c>
      <c r="F2174" s="277" t="s">
        <v>2421</v>
      </c>
      <c r="G2174" s="275"/>
      <c r="H2174" s="276" t="s">
        <v>1</v>
      </c>
      <c r="I2174" s="278"/>
      <c r="J2174" s="275"/>
      <c r="K2174" s="275"/>
      <c r="L2174" s="279"/>
      <c r="M2174" s="280"/>
      <c r="N2174" s="281"/>
      <c r="O2174" s="281"/>
      <c r="P2174" s="281"/>
      <c r="Q2174" s="281"/>
      <c r="R2174" s="281"/>
      <c r="S2174" s="281"/>
      <c r="T2174" s="282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T2174" s="283" t="s">
        <v>201</v>
      </c>
      <c r="AU2174" s="283" t="s">
        <v>85</v>
      </c>
      <c r="AV2174" s="16" t="s">
        <v>83</v>
      </c>
      <c r="AW2174" s="16" t="s">
        <v>32</v>
      </c>
      <c r="AX2174" s="16" t="s">
        <v>75</v>
      </c>
      <c r="AY2174" s="283" t="s">
        <v>192</v>
      </c>
    </row>
    <row r="2175" s="13" customFormat="1">
      <c r="A2175" s="13"/>
      <c r="B2175" s="240"/>
      <c r="C2175" s="241"/>
      <c r="D2175" s="242" t="s">
        <v>201</v>
      </c>
      <c r="E2175" s="243" t="s">
        <v>1</v>
      </c>
      <c r="F2175" s="244" t="s">
        <v>2399</v>
      </c>
      <c r="G2175" s="241"/>
      <c r="H2175" s="245">
        <v>1</v>
      </c>
      <c r="I2175" s="246"/>
      <c r="J2175" s="241"/>
      <c r="K2175" s="241"/>
      <c r="L2175" s="247"/>
      <c r="M2175" s="248"/>
      <c r="N2175" s="249"/>
      <c r="O2175" s="249"/>
      <c r="P2175" s="249"/>
      <c r="Q2175" s="249"/>
      <c r="R2175" s="249"/>
      <c r="S2175" s="249"/>
      <c r="T2175" s="250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1" t="s">
        <v>201</v>
      </c>
      <c r="AU2175" s="251" t="s">
        <v>85</v>
      </c>
      <c r="AV2175" s="13" t="s">
        <v>85</v>
      </c>
      <c r="AW2175" s="13" t="s">
        <v>32</v>
      </c>
      <c r="AX2175" s="13" t="s">
        <v>75</v>
      </c>
      <c r="AY2175" s="251" t="s">
        <v>192</v>
      </c>
    </row>
    <row r="2176" s="13" customFormat="1">
      <c r="A2176" s="13"/>
      <c r="B2176" s="240"/>
      <c r="C2176" s="241"/>
      <c r="D2176" s="242" t="s">
        <v>201</v>
      </c>
      <c r="E2176" s="243" t="s">
        <v>1</v>
      </c>
      <c r="F2176" s="244" t="s">
        <v>2420</v>
      </c>
      <c r="G2176" s="241"/>
      <c r="H2176" s="245">
        <v>1</v>
      </c>
      <c r="I2176" s="246"/>
      <c r="J2176" s="241"/>
      <c r="K2176" s="241"/>
      <c r="L2176" s="247"/>
      <c r="M2176" s="248"/>
      <c r="N2176" s="249"/>
      <c r="O2176" s="249"/>
      <c r="P2176" s="249"/>
      <c r="Q2176" s="249"/>
      <c r="R2176" s="249"/>
      <c r="S2176" s="249"/>
      <c r="T2176" s="250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51" t="s">
        <v>201</v>
      </c>
      <c r="AU2176" s="251" t="s">
        <v>85</v>
      </c>
      <c r="AV2176" s="13" t="s">
        <v>85</v>
      </c>
      <c r="AW2176" s="13" t="s">
        <v>32</v>
      </c>
      <c r="AX2176" s="13" t="s">
        <v>75</v>
      </c>
      <c r="AY2176" s="251" t="s">
        <v>192</v>
      </c>
    </row>
    <row r="2177" s="13" customFormat="1">
      <c r="A2177" s="13"/>
      <c r="B2177" s="240"/>
      <c r="C2177" s="241"/>
      <c r="D2177" s="242" t="s">
        <v>201</v>
      </c>
      <c r="E2177" s="243" t="s">
        <v>1</v>
      </c>
      <c r="F2177" s="244" t="s">
        <v>2433</v>
      </c>
      <c r="G2177" s="241"/>
      <c r="H2177" s="245">
        <v>7</v>
      </c>
      <c r="I2177" s="246"/>
      <c r="J2177" s="241"/>
      <c r="K2177" s="241"/>
      <c r="L2177" s="247"/>
      <c r="M2177" s="248"/>
      <c r="N2177" s="249"/>
      <c r="O2177" s="249"/>
      <c r="P2177" s="249"/>
      <c r="Q2177" s="249"/>
      <c r="R2177" s="249"/>
      <c r="S2177" s="249"/>
      <c r="T2177" s="250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51" t="s">
        <v>201</v>
      </c>
      <c r="AU2177" s="251" t="s">
        <v>85</v>
      </c>
      <c r="AV2177" s="13" t="s">
        <v>85</v>
      </c>
      <c r="AW2177" s="13" t="s">
        <v>32</v>
      </c>
      <c r="AX2177" s="13" t="s">
        <v>75</v>
      </c>
      <c r="AY2177" s="251" t="s">
        <v>192</v>
      </c>
    </row>
    <row r="2178" s="13" customFormat="1">
      <c r="A2178" s="13"/>
      <c r="B2178" s="240"/>
      <c r="C2178" s="241"/>
      <c r="D2178" s="242" t="s">
        <v>201</v>
      </c>
      <c r="E2178" s="243" t="s">
        <v>1</v>
      </c>
      <c r="F2178" s="244" t="s">
        <v>2425</v>
      </c>
      <c r="G2178" s="241"/>
      <c r="H2178" s="245">
        <v>4</v>
      </c>
      <c r="I2178" s="246"/>
      <c r="J2178" s="241"/>
      <c r="K2178" s="241"/>
      <c r="L2178" s="247"/>
      <c r="M2178" s="248"/>
      <c r="N2178" s="249"/>
      <c r="O2178" s="249"/>
      <c r="P2178" s="249"/>
      <c r="Q2178" s="249"/>
      <c r="R2178" s="249"/>
      <c r="S2178" s="249"/>
      <c r="T2178" s="250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51" t="s">
        <v>201</v>
      </c>
      <c r="AU2178" s="251" t="s">
        <v>85</v>
      </c>
      <c r="AV2178" s="13" t="s">
        <v>85</v>
      </c>
      <c r="AW2178" s="13" t="s">
        <v>32</v>
      </c>
      <c r="AX2178" s="13" t="s">
        <v>75</v>
      </c>
      <c r="AY2178" s="251" t="s">
        <v>192</v>
      </c>
    </row>
    <row r="2179" s="15" customFormat="1">
      <c r="A2179" s="15"/>
      <c r="B2179" s="263"/>
      <c r="C2179" s="264"/>
      <c r="D2179" s="242" t="s">
        <v>201</v>
      </c>
      <c r="E2179" s="265" t="s">
        <v>1</v>
      </c>
      <c r="F2179" s="266" t="s">
        <v>211</v>
      </c>
      <c r="G2179" s="264"/>
      <c r="H2179" s="267">
        <v>13</v>
      </c>
      <c r="I2179" s="268"/>
      <c r="J2179" s="264"/>
      <c r="K2179" s="264"/>
      <c r="L2179" s="269"/>
      <c r="M2179" s="270"/>
      <c r="N2179" s="271"/>
      <c r="O2179" s="271"/>
      <c r="P2179" s="271"/>
      <c r="Q2179" s="271"/>
      <c r="R2179" s="271"/>
      <c r="S2179" s="271"/>
      <c r="T2179" s="272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73" t="s">
        <v>201</v>
      </c>
      <c r="AU2179" s="273" t="s">
        <v>85</v>
      </c>
      <c r="AV2179" s="15" t="s">
        <v>212</v>
      </c>
      <c r="AW2179" s="15" t="s">
        <v>32</v>
      </c>
      <c r="AX2179" s="15" t="s">
        <v>75</v>
      </c>
      <c r="AY2179" s="273" t="s">
        <v>192</v>
      </c>
    </row>
    <row r="2180" s="14" customFormat="1">
      <c r="A2180" s="14"/>
      <c r="B2180" s="252"/>
      <c r="C2180" s="253"/>
      <c r="D2180" s="242" t="s">
        <v>201</v>
      </c>
      <c r="E2180" s="254" t="s">
        <v>1</v>
      </c>
      <c r="F2180" s="255" t="s">
        <v>204</v>
      </c>
      <c r="G2180" s="253"/>
      <c r="H2180" s="256">
        <v>35</v>
      </c>
      <c r="I2180" s="257"/>
      <c r="J2180" s="253"/>
      <c r="K2180" s="253"/>
      <c r="L2180" s="258"/>
      <c r="M2180" s="259"/>
      <c r="N2180" s="260"/>
      <c r="O2180" s="260"/>
      <c r="P2180" s="260"/>
      <c r="Q2180" s="260"/>
      <c r="R2180" s="260"/>
      <c r="S2180" s="260"/>
      <c r="T2180" s="261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62" t="s">
        <v>201</v>
      </c>
      <c r="AU2180" s="262" t="s">
        <v>85</v>
      </c>
      <c r="AV2180" s="14" t="s">
        <v>199</v>
      </c>
      <c r="AW2180" s="14" t="s">
        <v>32</v>
      </c>
      <c r="AX2180" s="14" t="s">
        <v>83</v>
      </c>
      <c r="AY2180" s="262" t="s">
        <v>192</v>
      </c>
    </row>
    <row r="2181" s="2" customFormat="1" ht="16.5" customHeight="1">
      <c r="A2181" s="39"/>
      <c r="B2181" s="40"/>
      <c r="C2181" s="227" t="s">
        <v>2434</v>
      </c>
      <c r="D2181" s="227" t="s">
        <v>194</v>
      </c>
      <c r="E2181" s="228" t="s">
        <v>2435</v>
      </c>
      <c r="F2181" s="229" t="s">
        <v>2436</v>
      </c>
      <c r="G2181" s="230" t="s">
        <v>300</v>
      </c>
      <c r="H2181" s="231">
        <v>9</v>
      </c>
      <c r="I2181" s="232"/>
      <c r="J2181" s="233">
        <f>ROUND(I2181*H2181,2)</f>
        <v>0</v>
      </c>
      <c r="K2181" s="229" t="s">
        <v>198</v>
      </c>
      <c r="L2181" s="45"/>
      <c r="M2181" s="234" t="s">
        <v>1</v>
      </c>
      <c r="N2181" s="235" t="s">
        <v>40</v>
      </c>
      <c r="O2181" s="92"/>
      <c r="P2181" s="236">
        <f>O2181*H2181</f>
        <v>0</v>
      </c>
      <c r="Q2181" s="236">
        <v>0</v>
      </c>
      <c r="R2181" s="236">
        <f>Q2181*H2181</f>
        <v>0</v>
      </c>
      <c r="S2181" s="236">
        <v>0</v>
      </c>
      <c r="T2181" s="237">
        <f>S2181*H2181</f>
        <v>0</v>
      </c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R2181" s="238" t="s">
        <v>297</v>
      </c>
      <c r="AT2181" s="238" t="s">
        <v>194</v>
      </c>
      <c r="AU2181" s="238" t="s">
        <v>85</v>
      </c>
      <c r="AY2181" s="18" t="s">
        <v>192</v>
      </c>
      <c r="BE2181" s="239">
        <f>IF(N2181="základní",J2181,0)</f>
        <v>0</v>
      </c>
      <c r="BF2181" s="239">
        <f>IF(N2181="snížená",J2181,0)</f>
        <v>0</v>
      </c>
      <c r="BG2181" s="239">
        <f>IF(N2181="zákl. přenesená",J2181,0)</f>
        <v>0</v>
      </c>
      <c r="BH2181" s="239">
        <f>IF(N2181="sníž. přenesená",J2181,0)</f>
        <v>0</v>
      </c>
      <c r="BI2181" s="239">
        <f>IF(N2181="nulová",J2181,0)</f>
        <v>0</v>
      </c>
      <c r="BJ2181" s="18" t="s">
        <v>83</v>
      </c>
      <c r="BK2181" s="239">
        <f>ROUND(I2181*H2181,2)</f>
        <v>0</v>
      </c>
      <c r="BL2181" s="18" t="s">
        <v>297</v>
      </c>
      <c r="BM2181" s="238" t="s">
        <v>2437</v>
      </c>
    </row>
    <row r="2182" s="16" customFormat="1">
      <c r="A2182" s="16"/>
      <c r="B2182" s="274"/>
      <c r="C2182" s="275"/>
      <c r="D2182" s="242" t="s">
        <v>201</v>
      </c>
      <c r="E2182" s="276" t="s">
        <v>1</v>
      </c>
      <c r="F2182" s="277" t="s">
        <v>2438</v>
      </c>
      <c r="G2182" s="275"/>
      <c r="H2182" s="276" t="s">
        <v>1</v>
      </c>
      <c r="I2182" s="278"/>
      <c r="J2182" s="275"/>
      <c r="K2182" s="275"/>
      <c r="L2182" s="279"/>
      <c r="M2182" s="280"/>
      <c r="N2182" s="281"/>
      <c r="O2182" s="281"/>
      <c r="P2182" s="281"/>
      <c r="Q2182" s="281"/>
      <c r="R2182" s="281"/>
      <c r="S2182" s="281"/>
      <c r="T2182" s="282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T2182" s="283" t="s">
        <v>201</v>
      </c>
      <c r="AU2182" s="283" t="s">
        <v>85</v>
      </c>
      <c r="AV2182" s="16" t="s">
        <v>83</v>
      </c>
      <c r="AW2182" s="16" t="s">
        <v>32</v>
      </c>
      <c r="AX2182" s="16" t="s">
        <v>75</v>
      </c>
      <c r="AY2182" s="283" t="s">
        <v>192</v>
      </c>
    </row>
    <row r="2183" s="13" customFormat="1">
      <c r="A2183" s="13"/>
      <c r="B2183" s="240"/>
      <c r="C2183" s="241"/>
      <c r="D2183" s="242" t="s">
        <v>201</v>
      </c>
      <c r="E2183" s="243" t="s">
        <v>1</v>
      </c>
      <c r="F2183" s="244" t="s">
        <v>2399</v>
      </c>
      <c r="G2183" s="241"/>
      <c r="H2183" s="245">
        <v>1</v>
      </c>
      <c r="I2183" s="246"/>
      <c r="J2183" s="241"/>
      <c r="K2183" s="241"/>
      <c r="L2183" s="247"/>
      <c r="M2183" s="248"/>
      <c r="N2183" s="249"/>
      <c r="O2183" s="249"/>
      <c r="P2183" s="249"/>
      <c r="Q2183" s="249"/>
      <c r="R2183" s="249"/>
      <c r="S2183" s="249"/>
      <c r="T2183" s="250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1" t="s">
        <v>201</v>
      </c>
      <c r="AU2183" s="251" t="s">
        <v>85</v>
      </c>
      <c r="AV2183" s="13" t="s">
        <v>85</v>
      </c>
      <c r="AW2183" s="13" t="s">
        <v>32</v>
      </c>
      <c r="AX2183" s="13" t="s">
        <v>75</v>
      </c>
      <c r="AY2183" s="251" t="s">
        <v>192</v>
      </c>
    </row>
    <row r="2184" s="13" customFormat="1">
      <c r="A2184" s="13"/>
      <c r="B2184" s="240"/>
      <c r="C2184" s="241"/>
      <c r="D2184" s="242" t="s">
        <v>201</v>
      </c>
      <c r="E2184" s="243" t="s">
        <v>1</v>
      </c>
      <c r="F2184" s="244" t="s">
        <v>2420</v>
      </c>
      <c r="G2184" s="241"/>
      <c r="H2184" s="245">
        <v>1</v>
      </c>
      <c r="I2184" s="246"/>
      <c r="J2184" s="241"/>
      <c r="K2184" s="241"/>
      <c r="L2184" s="247"/>
      <c r="M2184" s="248"/>
      <c r="N2184" s="249"/>
      <c r="O2184" s="249"/>
      <c r="P2184" s="249"/>
      <c r="Q2184" s="249"/>
      <c r="R2184" s="249"/>
      <c r="S2184" s="249"/>
      <c r="T2184" s="250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1" t="s">
        <v>201</v>
      </c>
      <c r="AU2184" s="251" t="s">
        <v>85</v>
      </c>
      <c r="AV2184" s="13" t="s">
        <v>85</v>
      </c>
      <c r="AW2184" s="13" t="s">
        <v>32</v>
      </c>
      <c r="AX2184" s="13" t="s">
        <v>75</v>
      </c>
      <c r="AY2184" s="251" t="s">
        <v>192</v>
      </c>
    </row>
    <row r="2185" s="13" customFormat="1">
      <c r="A2185" s="13"/>
      <c r="B2185" s="240"/>
      <c r="C2185" s="241"/>
      <c r="D2185" s="242" t="s">
        <v>201</v>
      </c>
      <c r="E2185" s="243" t="s">
        <v>1</v>
      </c>
      <c r="F2185" s="244" t="s">
        <v>2439</v>
      </c>
      <c r="G2185" s="241"/>
      <c r="H2185" s="245">
        <v>6</v>
      </c>
      <c r="I2185" s="246"/>
      <c r="J2185" s="241"/>
      <c r="K2185" s="241"/>
      <c r="L2185" s="247"/>
      <c r="M2185" s="248"/>
      <c r="N2185" s="249"/>
      <c r="O2185" s="249"/>
      <c r="P2185" s="249"/>
      <c r="Q2185" s="249"/>
      <c r="R2185" s="249"/>
      <c r="S2185" s="249"/>
      <c r="T2185" s="250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51" t="s">
        <v>201</v>
      </c>
      <c r="AU2185" s="251" t="s">
        <v>85</v>
      </c>
      <c r="AV2185" s="13" t="s">
        <v>85</v>
      </c>
      <c r="AW2185" s="13" t="s">
        <v>32</v>
      </c>
      <c r="AX2185" s="13" t="s">
        <v>75</v>
      </c>
      <c r="AY2185" s="251" t="s">
        <v>192</v>
      </c>
    </row>
    <row r="2186" s="13" customFormat="1">
      <c r="A2186" s="13"/>
      <c r="B2186" s="240"/>
      <c r="C2186" s="241"/>
      <c r="D2186" s="242" t="s">
        <v>201</v>
      </c>
      <c r="E2186" s="243" t="s">
        <v>1</v>
      </c>
      <c r="F2186" s="244" t="s">
        <v>2440</v>
      </c>
      <c r="G2186" s="241"/>
      <c r="H2186" s="245">
        <v>1</v>
      </c>
      <c r="I2186" s="246"/>
      <c r="J2186" s="241"/>
      <c r="K2186" s="241"/>
      <c r="L2186" s="247"/>
      <c r="M2186" s="248"/>
      <c r="N2186" s="249"/>
      <c r="O2186" s="249"/>
      <c r="P2186" s="249"/>
      <c r="Q2186" s="249"/>
      <c r="R2186" s="249"/>
      <c r="S2186" s="249"/>
      <c r="T2186" s="250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51" t="s">
        <v>201</v>
      </c>
      <c r="AU2186" s="251" t="s">
        <v>85</v>
      </c>
      <c r="AV2186" s="13" t="s">
        <v>85</v>
      </c>
      <c r="AW2186" s="13" t="s">
        <v>32</v>
      </c>
      <c r="AX2186" s="13" t="s">
        <v>75</v>
      </c>
      <c r="AY2186" s="251" t="s">
        <v>192</v>
      </c>
    </row>
    <row r="2187" s="14" customFormat="1">
      <c r="A2187" s="14"/>
      <c r="B2187" s="252"/>
      <c r="C2187" s="253"/>
      <c r="D2187" s="242" t="s">
        <v>201</v>
      </c>
      <c r="E2187" s="254" t="s">
        <v>1</v>
      </c>
      <c r="F2187" s="255" t="s">
        <v>204</v>
      </c>
      <c r="G2187" s="253"/>
      <c r="H2187" s="256">
        <v>9</v>
      </c>
      <c r="I2187" s="257"/>
      <c r="J2187" s="253"/>
      <c r="K2187" s="253"/>
      <c r="L2187" s="258"/>
      <c r="M2187" s="259"/>
      <c r="N2187" s="260"/>
      <c r="O2187" s="260"/>
      <c r="P2187" s="260"/>
      <c r="Q2187" s="260"/>
      <c r="R2187" s="260"/>
      <c r="S2187" s="260"/>
      <c r="T2187" s="261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62" t="s">
        <v>201</v>
      </c>
      <c r="AU2187" s="262" t="s">
        <v>85</v>
      </c>
      <c r="AV2187" s="14" t="s">
        <v>199</v>
      </c>
      <c r="AW2187" s="14" t="s">
        <v>32</v>
      </c>
      <c r="AX2187" s="14" t="s">
        <v>83</v>
      </c>
      <c r="AY2187" s="262" t="s">
        <v>192</v>
      </c>
    </row>
    <row r="2188" s="2" customFormat="1" ht="24.15" customHeight="1">
      <c r="A2188" s="39"/>
      <c r="B2188" s="40"/>
      <c r="C2188" s="227" t="s">
        <v>2441</v>
      </c>
      <c r="D2188" s="227" t="s">
        <v>194</v>
      </c>
      <c r="E2188" s="228" t="s">
        <v>2442</v>
      </c>
      <c r="F2188" s="229" t="s">
        <v>2443</v>
      </c>
      <c r="G2188" s="230" t="s">
        <v>197</v>
      </c>
      <c r="H2188" s="231">
        <v>93.853999999999999</v>
      </c>
      <c r="I2188" s="232"/>
      <c r="J2188" s="233">
        <f>ROUND(I2188*H2188,2)</f>
        <v>0</v>
      </c>
      <c r="K2188" s="229" t="s">
        <v>198</v>
      </c>
      <c r="L2188" s="45"/>
      <c r="M2188" s="234" t="s">
        <v>1</v>
      </c>
      <c r="N2188" s="235" t="s">
        <v>40</v>
      </c>
      <c r="O2188" s="92"/>
      <c r="P2188" s="236">
        <f>O2188*H2188</f>
        <v>0</v>
      </c>
      <c r="Q2188" s="236">
        <v>5.0000000000000002E-05</v>
      </c>
      <c r="R2188" s="236">
        <f>Q2188*H2188</f>
        <v>0.0046927000000000002</v>
      </c>
      <c r="S2188" s="236">
        <v>0</v>
      </c>
      <c r="T2188" s="237">
        <f>S2188*H2188</f>
        <v>0</v>
      </c>
      <c r="U2188" s="39"/>
      <c r="V2188" s="39"/>
      <c r="W2188" s="39"/>
      <c r="X2188" s="39"/>
      <c r="Y2188" s="39"/>
      <c r="Z2188" s="39"/>
      <c r="AA2188" s="39"/>
      <c r="AB2188" s="39"/>
      <c r="AC2188" s="39"/>
      <c r="AD2188" s="39"/>
      <c r="AE2188" s="39"/>
      <c r="AR2188" s="238" t="s">
        <v>297</v>
      </c>
      <c r="AT2188" s="238" t="s">
        <v>194</v>
      </c>
      <c r="AU2188" s="238" t="s">
        <v>85</v>
      </c>
      <c r="AY2188" s="18" t="s">
        <v>192</v>
      </c>
      <c r="BE2188" s="239">
        <f>IF(N2188="základní",J2188,0)</f>
        <v>0</v>
      </c>
      <c r="BF2188" s="239">
        <f>IF(N2188="snížená",J2188,0)</f>
        <v>0</v>
      </c>
      <c r="BG2188" s="239">
        <f>IF(N2188="zákl. přenesená",J2188,0)</f>
        <v>0</v>
      </c>
      <c r="BH2188" s="239">
        <f>IF(N2188="sníž. přenesená",J2188,0)</f>
        <v>0</v>
      </c>
      <c r="BI2188" s="239">
        <f>IF(N2188="nulová",J2188,0)</f>
        <v>0</v>
      </c>
      <c r="BJ2188" s="18" t="s">
        <v>83</v>
      </c>
      <c r="BK2188" s="239">
        <f>ROUND(I2188*H2188,2)</f>
        <v>0</v>
      </c>
      <c r="BL2188" s="18" t="s">
        <v>297</v>
      </c>
      <c r="BM2188" s="238" t="s">
        <v>2444</v>
      </c>
    </row>
    <row r="2189" s="16" customFormat="1">
      <c r="A2189" s="16"/>
      <c r="B2189" s="274"/>
      <c r="C2189" s="275"/>
      <c r="D2189" s="242" t="s">
        <v>201</v>
      </c>
      <c r="E2189" s="276" t="s">
        <v>1</v>
      </c>
      <c r="F2189" s="277" t="s">
        <v>2343</v>
      </c>
      <c r="G2189" s="275"/>
      <c r="H2189" s="276" t="s">
        <v>1</v>
      </c>
      <c r="I2189" s="278"/>
      <c r="J2189" s="275"/>
      <c r="K2189" s="275"/>
      <c r="L2189" s="279"/>
      <c r="M2189" s="280"/>
      <c r="N2189" s="281"/>
      <c r="O2189" s="281"/>
      <c r="P2189" s="281"/>
      <c r="Q2189" s="281"/>
      <c r="R2189" s="281"/>
      <c r="S2189" s="281"/>
      <c r="T2189" s="282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T2189" s="283" t="s">
        <v>201</v>
      </c>
      <c r="AU2189" s="283" t="s">
        <v>85</v>
      </c>
      <c r="AV2189" s="16" t="s">
        <v>83</v>
      </c>
      <c r="AW2189" s="16" t="s">
        <v>32</v>
      </c>
      <c r="AX2189" s="16" t="s">
        <v>75</v>
      </c>
      <c r="AY2189" s="283" t="s">
        <v>192</v>
      </c>
    </row>
    <row r="2190" s="13" customFormat="1">
      <c r="A2190" s="13"/>
      <c r="B2190" s="240"/>
      <c r="C2190" s="241"/>
      <c r="D2190" s="242" t="s">
        <v>201</v>
      </c>
      <c r="E2190" s="243" t="s">
        <v>1</v>
      </c>
      <c r="F2190" s="244" t="s">
        <v>2344</v>
      </c>
      <c r="G2190" s="241"/>
      <c r="H2190" s="245">
        <v>18.050000000000001</v>
      </c>
      <c r="I2190" s="246"/>
      <c r="J2190" s="241"/>
      <c r="K2190" s="241"/>
      <c r="L2190" s="247"/>
      <c r="M2190" s="248"/>
      <c r="N2190" s="249"/>
      <c r="O2190" s="249"/>
      <c r="P2190" s="249"/>
      <c r="Q2190" s="249"/>
      <c r="R2190" s="249"/>
      <c r="S2190" s="249"/>
      <c r="T2190" s="250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51" t="s">
        <v>201</v>
      </c>
      <c r="AU2190" s="251" t="s">
        <v>85</v>
      </c>
      <c r="AV2190" s="13" t="s">
        <v>85</v>
      </c>
      <c r="AW2190" s="13" t="s">
        <v>32</v>
      </c>
      <c r="AX2190" s="13" t="s">
        <v>75</v>
      </c>
      <c r="AY2190" s="251" t="s">
        <v>192</v>
      </c>
    </row>
    <row r="2191" s="13" customFormat="1">
      <c r="A2191" s="13"/>
      <c r="B2191" s="240"/>
      <c r="C2191" s="241"/>
      <c r="D2191" s="242" t="s">
        <v>201</v>
      </c>
      <c r="E2191" s="243" t="s">
        <v>1</v>
      </c>
      <c r="F2191" s="244" t="s">
        <v>2345</v>
      </c>
      <c r="G2191" s="241"/>
      <c r="H2191" s="245">
        <v>15.112</v>
      </c>
      <c r="I2191" s="246"/>
      <c r="J2191" s="241"/>
      <c r="K2191" s="241"/>
      <c r="L2191" s="247"/>
      <c r="M2191" s="248"/>
      <c r="N2191" s="249"/>
      <c r="O2191" s="249"/>
      <c r="P2191" s="249"/>
      <c r="Q2191" s="249"/>
      <c r="R2191" s="249"/>
      <c r="S2191" s="249"/>
      <c r="T2191" s="250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1" t="s">
        <v>201</v>
      </c>
      <c r="AU2191" s="251" t="s">
        <v>85</v>
      </c>
      <c r="AV2191" s="13" t="s">
        <v>85</v>
      </c>
      <c r="AW2191" s="13" t="s">
        <v>32</v>
      </c>
      <c r="AX2191" s="13" t="s">
        <v>75</v>
      </c>
      <c r="AY2191" s="251" t="s">
        <v>192</v>
      </c>
    </row>
    <row r="2192" s="13" customFormat="1">
      <c r="A2192" s="13"/>
      <c r="B2192" s="240"/>
      <c r="C2192" s="241"/>
      <c r="D2192" s="242" t="s">
        <v>201</v>
      </c>
      <c r="E2192" s="243" t="s">
        <v>1</v>
      </c>
      <c r="F2192" s="244" t="s">
        <v>2346</v>
      </c>
      <c r="G2192" s="241"/>
      <c r="H2192" s="245">
        <v>16.524999999999999</v>
      </c>
      <c r="I2192" s="246"/>
      <c r="J2192" s="241"/>
      <c r="K2192" s="241"/>
      <c r="L2192" s="247"/>
      <c r="M2192" s="248"/>
      <c r="N2192" s="249"/>
      <c r="O2192" s="249"/>
      <c r="P2192" s="249"/>
      <c r="Q2192" s="249"/>
      <c r="R2192" s="249"/>
      <c r="S2192" s="249"/>
      <c r="T2192" s="250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1" t="s">
        <v>201</v>
      </c>
      <c r="AU2192" s="251" t="s">
        <v>85</v>
      </c>
      <c r="AV2192" s="13" t="s">
        <v>85</v>
      </c>
      <c r="AW2192" s="13" t="s">
        <v>32</v>
      </c>
      <c r="AX2192" s="13" t="s">
        <v>75</v>
      </c>
      <c r="AY2192" s="251" t="s">
        <v>192</v>
      </c>
    </row>
    <row r="2193" s="13" customFormat="1">
      <c r="A2193" s="13"/>
      <c r="B2193" s="240"/>
      <c r="C2193" s="241"/>
      <c r="D2193" s="242" t="s">
        <v>201</v>
      </c>
      <c r="E2193" s="243" t="s">
        <v>1</v>
      </c>
      <c r="F2193" s="244" t="s">
        <v>2347</v>
      </c>
      <c r="G2193" s="241"/>
      <c r="H2193" s="245">
        <v>32.825000000000003</v>
      </c>
      <c r="I2193" s="246"/>
      <c r="J2193" s="241"/>
      <c r="K2193" s="241"/>
      <c r="L2193" s="247"/>
      <c r="M2193" s="248"/>
      <c r="N2193" s="249"/>
      <c r="O2193" s="249"/>
      <c r="P2193" s="249"/>
      <c r="Q2193" s="249"/>
      <c r="R2193" s="249"/>
      <c r="S2193" s="249"/>
      <c r="T2193" s="250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1" t="s">
        <v>201</v>
      </c>
      <c r="AU2193" s="251" t="s">
        <v>85</v>
      </c>
      <c r="AV2193" s="13" t="s">
        <v>85</v>
      </c>
      <c r="AW2193" s="13" t="s">
        <v>32</v>
      </c>
      <c r="AX2193" s="13" t="s">
        <v>75</v>
      </c>
      <c r="AY2193" s="251" t="s">
        <v>192</v>
      </c>
    </row>
    <row r="2194" s="13" customFormat="1">
      <c r="A2194" s="13"/>
      <c r="B2194" s="240"/>
      <c r="C2194" s="241"/>
      <c r="D2194" s="242" t="s">
        <v>201</v>
      </c>
      <c r="E2194" s="243" t="s">
        <v>1</v>
      </c>
      <c r="F2194" s="244" t="s">
        <v>2348</v>
      </c>
      <c r="G2194" s="241"/>
      <c r="H2194" s="245">
        <v>11.342000000000001</v>
      </c>
      <c r="I2194" s="246"/>
      <c r="J2194" s="241"/>
      <c r="K2194" s="241"/>
      <c r="L2194" s="247"/>
      <c r="M2194" s="248"/>
      <c r="N2194" s="249"/>
      <c r="O2194" s="249"/>
      <c r="P2194" s="249"/>
      <c r="Q2194" s="249"/>
      <c r="R2194" s="249"/>
      <c r="S2194" s="249"/>
      <c r="T2194" s="250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51" t="s">
        <v>201</v>
      </c>
      <c r="AU2194" s="251" t="s">
        <v>85</v>
      </c>
      <c r="AV2194" s="13" t="s">
        <v>85</v>
      </c>
      <c r="AW2194" s="13" t="s">
        <v>32</v>
      </c>
      <c r="AX2194" s="13" t="s">
        <v>75</v>
      </c>
      <c r="AY2194" s="251" t="s">
        <v>192</v>
      </c>
    </row>
    <row r="2195" s="14" customFormat="1">
      <c r="A2195" s="14"/>
      <c r="B2195" s="252"/>
      <c r="C2195" s="253"/>
      <c r="D2195" s="242" t="s">
        <v>201</v>
      </c>
      <c r="E2195" s="254" t="s">
        <v>1</v>
      </c>
      <c r="F2195" s="255" t="s">
        <v>204</v>
      </c>
      <c r="G2195" s="253"/>
      <c r="H2195" s="256">
        <v>93.853999999999999</v>
      </c>
      <c r="I2195" s="257"/>
      <c r="J2195" s="253"/>
      <c r="K2195" s="253"/>
      <c r="L2195" s="258"/>
      <c r="M2195" s="259"/>
      <c r="N2195" s="260"/>
      <c r="O2195" s="260"/>
      <c r="P2195" s="260"/>
      <c r="Q2195" s="260"/>
      <c r="R2195" s="260"/>
      <c r="S2195" s="260"/>
      <c r="T2195" s="261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62" t="s">
        <v>201</v>
      </c>
      <c r="AU2195" s="262" t="s">
        <v>85</v>
      </c>
      <c r="AV2195" s="14" t="s">
        <v>199</v>
      </c>
      <c r="AW2195" s="14" t="s">
        <v>32</v>
      </c>
      <c r="AX2195" s="14" t="s">
        <v>83</v>
      </c>
      <c r="AY2195" s="262" t="s">
        <v>192</v>
      </c>
    </row>
    <row r="2196" s="2" customFormat="1" ht="24.15" customHeight="1">
      <c r="A2196" s="39"/>
      <c r="B2196" s="40"/>
      <c r="C2196" s="227" t="s">
        <v>2445</v>
      </c>
      <c r="D2196" s="227" t="s">
        <v>194</v>
      </c>
      <c r="E2196" s="228" t="s">
        <v>2446</v>
      </c>
      <c r="F2196" s="229" t="s">
        <v>2447</v>
      </c>
      <c r="G2196" s="230" t="s">
        <v>282</v>
      </c>
      <c r="H2196" s="231">
        <v>2.2000000000000002</v>
      </c>
      <c r="I2196" s="232"/>
      <c r="J2196" s="233">
        <f>ROUND(I2196*H2196,2)</f>
        <v>0</v>
      </c>
      <c r="K2196" s="229" t="s">
        <v>198</v>
      </c>
      <c r="L2196" s="45"/>
      <c r="M2196" s="234" t="s">
        <v>1</v>
      </c>
      <c r="N2196" s="235" t="s">
        <v>40</v>
      </c>
      <c r="O2196" s="92"/>
      <c r="P2196" s="236">
        <f>O2196*H2196</f>
        <v>0</v>
      </c>
      <c r="Q2196" s="236">
        <v>0.002</v>
      </c>
      <c r="R2196" s="236">
        <f>Q2196*H2196</f>
        <v>0.0044000000000000003</v>
      </c>
      <c r="S2196" s="236">
        <v>0</v>
      </c>
      <c r="T2196" s="237">
        <f>S2196*H2196</f>
        <v>0</v>
      </c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39"/>
      <c r="AE2196" s="39"/>
      <c r="AR2196" s="238" t="s">
        <v>297</v>
      </c>
      <c r="AT2196" s="238" t="s">
        <v>194</v>
      </c>
      <c r="AU2196" s="238" t="s">
        <v>85</v>
      </c>
      <c r="AY2196" s="18" t="s">
        <v>192</v>
      </c>
      <c r="BE2196" s="239">
        <f>IF(N2196="základní",J2196,0)</f>
        <v>0</v>
      </c>
      <c r="BF2196" s="239">
        <f>IF(N2196="snížená",J2196,0)</f>
        <v>0</v>
      </c>
      <c r="BG2196" s="239">
        <f>IF(N2196="zákl. přenesená",J2196,0)</f>
        <v>0</v>
      </c>
      <c r="BH2196" s="239">
        <f>IF(N2196="sníž. přenesená",J2196,0)</f>
        <v>0</v>
      </c>
      <c r="BI2196" s="239">
        <f>IF(N2196="nulová",J2196,0)</f>
        <v>0</v>
      </c>
      <c r="BJ2196" s="18" t="s">
        <v>83</v>
      </c>
      <c r="BK2196" s="239">
        <f>ROUND(I2196*H2196,2)</f>
        <v>0</v>
      </c>
      <c r="BL2196" s="18" t="s">
        <v>297</v>
      </c>
      <c r="BM2196" s="238" t="s">
        <v>2448</v>
      </c>
    </row>
    <row r="2197" s="13" customFormat="1">
      <c r="A2197" s="13"/>
      <c r="B2197" s="240"/>
      <c r="C2197" s="241"/>
      <c r="D2197" s="242" t="s">
        <v>201</v>
      </c>
      <c r="E2197" s="243" t="s">
        <v>1</v>
      </c>
      <c r="F2197" s="244" t="s">
        <v>2449</v>
      </c>
      <c r="G2197" s="241"/>
      <c r="H2197" s="245">
        <v>1.1000000000000001</v>
      </c>
      <c r="I2197" s="246"/>
      <c r="J2197" s="241"/>
      <c r="K2197" s="241"/>
      <c r="L2197" s="247"/>
      <c r="M2197" s="248"/>
      <c r="N2197" s="249"/>
      <c r="O2197" s="249"/>
      <c r="P2197" s="249"/>
      <c r="Q2197" s="249"/>
      <c r="R2197" s="249"/>
      <c r="S2197" s="249"/>
      <c r="T2197" s="250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1" t="s">
        <v>201</v>
      </c>
      <c r="AU2197" s="251" t="s">
        <v>85</v>
      </c>
      <c r="AV2197" s="13" t="s">
        <v>85</v>
      </c>
      <c r="AW2197" s="13" t="s">
        <v>32</v>
      </c>
      <c r="AX2197" s="13" t="s">
        <v>75</v>
      </c>
      <c r="AY2197" s="251" t="s">
        <v>192</v>
      </c>
    </row>
    <row r="2198" s="13" customFormat="1">
      <c r="A2198" s="13"/>
      <c r="B2198" s="240"/>
      <c r="C2198" s="241"/>
      <c r="D2198" s="242" t="s">
        <v>201</v>
      </c>
      <c r="E2198" s="243" t="s">
        <v>1</v>
      </c>
      <c r="F2198" s="244" t="s">
        <v>2450</v>
      </c>
      <c r="G2198" s="241"/>
      <c r="H2198" s="245">
        <v>1.1000000000000001</v>
      </c>
      <c r="I2198" s="246"/>
      <c r="J2198" s="241"/>
      <c r="K2198" s="241"/>
      <c r="L2198" s="247"/>
      <c r="M2198" s="248"/>
      <c r="N2198" s="249"/>
      <c r="O2198" s="249"/>
      <c r="P2198" s="249"/>
      <c r="Q2198" s="249"/>
      <c r="R2198" s="249"/>
      <c r="S2198" s="249"/>
      <c r="T2198" s="250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1" t="s">
        <v>201</v>
      </c>
      <c r="AU2198" s="251" t="s">
        <v>85</v>
      </c>
      <c r="AV2198" s="13" t="s">
        <v>85</v>
      </c>
      <c r="AW2198" s="13" t="s">
        <v>32</v>
      </c>
      <c r="AX2198" s="13" t="s">
        <v>75</v>
      </c>
      <c r="AY2198" s="251" t="s">
        <v>192</v>
      </c>
    </row>
    <row r="2199" s="14" customFormat="1">
      <c r="A2199" s="14"/>
      <c r="B2199" s="252"/>
      <c r="C2199" s="253"/>
      <c r="D2199" s="242" t="s">
        <v>201</v>
      </c>
      <c r="E2199" s="254" t="s">
        <v>1</v>
      </c>
      <c r="F2199" s="255" t="s">
        <v>204</v>
      </c>
      <c r="G2199" s="253"/>
      <c r="H2199" s="256">
        <v>2.2000000000000002</v>
      </c>
      <c r="I2199" s="257"/>
      <c r="J2199" s="253"/>
      <c r="K2199" s="253"/>
      <c r="L2199" s="258"/>
      <c r="M2199" s="259"/>
      <c r="N2199" s="260"/>
      <c r="O2199" s="260"/>
      <c r="P2199" s="260"/>
      <c r="Q2199" s="260"/>
      <c r="R2199" s="260"/>
      <c r="S2199" s="260"/>
      <c r="T2199" s="261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62" t="s">
        <v>201</v>
      </c>
      <c r="AU2199" s="262" t="s">
        <v>85</v>
      </c>
      <c r="AV2199" s="14" t="s">
        <v>199</v>
      </c>
      <c r="AW2199" s="14" t="s">
        <v>32</v>
      </c>
      <c r="AX2199" s="14" t="s">
        <v>83</v>
      </c>
      <c r="AY2199" s="262" t="s">
        <v>192</v>
      </c>
    </row>
    <row r="2200" s="2" customFormat="1" ht="24.15" customHeight="1">
      <c r="A2200" s="39"/>
      <c r="B2200" s="40"/>
      <c r="C2200" s="284" t="s">
        <v>2451</v>
      </c>
      <c r="D2200" s="284" t="s">
        <v>311</v>
      </c>
      <c r="E2200" s="285" t="s">
        <v>2368</v>
      </c>
      <c r="F2200" s="286" t="s">
        <v>2369</v>
      </c>
      <c r="G2200" s="287" t="s">
        <v>197</v>
      </c>
      <c r="H2200" s="288">
        <v>0.96799999999999997</v>
      </c>
      <c r="I2200" s="289"/>
      <c r="J2200" s="290">
        <f>ROUND(I2200*H2200,2)</f>
        <v>0</v>
      </c>
      <c r="K2200" s="286" t="s">
        <v>198</v>
      </c>
      <c r="L2200" s="291"/>
      <c r="M2200" s="292" t="s">
        <v>1</v>
      </c>
      <c r="N2200" s="293" t="s">
        <v>40</v>
      </c>
      <c r="O2200" s="92"/>
      <c r="P2200" s="236">
        <f>O2200*H2200</f>
        <v>0</v>
      </c>
      <c r="Q2200" s="236">
        <v>0.018409999999999999</v>
      </c>
      <c r="R2200" s="236">
        <f>Q2200*H2200</f>
        <v>0.017820879999999997</v>
      </c>
      <c r="S2200" s="236">
        <v>0</v>
      </c>
      <c r="T2200" s="237">
        <f>S2200*H2200</f>
        <v>0</v>
      </c>
      <c r="U2200" s="39"/>
      <c r="V2200" s="39"/>
      <c r="W2200" s="39"/>
      <c r="X2200" s="39"/>
      <c r="Y2200" s="39"/>
      <c r="Z2200" s="39"/>
      <c r="AA2200" s="39"/>
      <c r="AB2200" s="39"/>
      <c r="AC2200" s="39"/>
      <c r="AD2200" s="39"/>
      <c r="AE2200" s="39"/>
      <c r="AR2200" s="238" t="s">
        <v>394</v>
      </c>
      <c r="AT2200" s="238" t="s">
        <v>311</v>
      </c>
      <c r="AU2200" s="238" t="s">
        <v>85</v>
      </c>
      <c r="AY2200" s="18" t="s">
        <v>192</v>
      </c>
      <c r="BE2200" s="239">
        <f>IF(N2200="základní",J2200,0)</f>
        <v>0</v>
      </c>
      <c r="BF2200" s="239">
        <f>IF(N2200="snížená",J2200,0)</f>
        <v>0</v>
      </c>
      <c r="BG2200" s="239">
        <f>IF(N2200="zákl. přenesená",J2200,0)</f>
        <v>0</v>
      </c>
      <c r="BH2200" s="239">
        <f>IF(N2200="sníž. přenesená",J2200,0)</f>
        <v>0</v>
      </c>
      <c r="BI2200" s="239">
        <f>IF(N2200="nulová",J2200,0)</f>
        <v>0</v>
      </c>
      <c r="BJ2200" s="18" t="s">
        <v>83</v>
      </c>
      <c r="BK2200" s="239">
        <f>ROUND(I2200*H2200,2)</f>
        <v>0</v>
      </c>
      <c r="BL2200" s="18" t="s">
        <v>297</v>
      </c>
      <c r="BM2200" s="238" t="s">
        <v>2452</v>
      </c>
    </row>
    <row r="2201" s="13" customFormat="1">
      <c r="A2201" s="13"/>
      <c r="B2201" s="240"/>
      <c r="C2201" s="241"/>
      <c r="D2201" s="242" t="s">
        <v>201</v>
      </c>
      <c r="E2201" s="243" t="s">
        <v>1</v>
      </c>
      <c r="F2201" s="244" t="s">
        <v>2453</v>
      </c>
      <c r="G2201" s="241"/>
      <c r="H2201" s="245">
        <v>0.96799999999999997</v>
      </c>
      <c r="I2201" s="246"/>
      <c r="J2201" s="241"/>
      <c r="K2201" s="241"/>
      <c r="L2201" s="247"/>
      <c r="M2201" s="248"/>
      <c r="N2201" s="249"/>
      <c r="O2201" s="249"/>
      <c r="P2201" s="249"/>
      <c r="Q2201" s="249"/>
      <c r="R2201" s="249"/>
      <c r="S2201" s="249"/>
      <c r="T2201" s="250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1" t="s">
        <v>201</v>
      </c>
      <c r="AU2201" s="251" t="s">
        <v>85</v>
      </c>
      <c r="AV2201" s="13" t="s">
        <v>85</v>
      </c>
      <c r="AW2201" s="13" t="s">
        <v>32</v>
      </c>
      <c r="AX2201" s="13" t="s">
        <v>83</v>
      </c>
      <c r="AY2201" s="251" t="s">
        <v>192</v>
      </c>
    </row>
    <row r="2202" s="2" customFormat="1" ht="24.15" customHeight="1">
      <c r="A2202" s="39"/>
      <c r="B2202" s="40"/>
      <c r="C2202" s="227" t="s">
        <v>2454</v>
      </c>
      <c r="D2202" s="227" t="s">
        <v>194</v>
      </c>
      <c r="E2202" s="228" t="s">
        <v>2455</v>
      </c>
      <c r="F2202" s="229" t="s">
        <v>2456</v>
      </c>
      <c r="G2202" s="230" t="s">
        <v>282</v>
      </c>
      <c r="H2202" s="231">
        <v>4</v>
      </c>
      <c r="I2202" s="232"/>
      <c r="J2202" s="233">
        <f>ROUND(I2202*H2202,2)</f>
        <v>0</v>
      </c>
      <c r="K2202" s="229" t="s">
        <v>198</v>
      </c>
      <c r="L2202" s="45"/>
      <c r="M2202" s="234" t="s">
        <v>1</v>
      </c>
      <c r="N2202" s="235" t="s">
        <v>40</v>
      </c>
      <c r="O2202" s="92"/>
      <c r="P2202" s="236">
        <f>O2202*H2202</f>
        <v>0</v>
      </c>
      <c r="Q2202" s="236">
        <v>0.00027999999999999998</v>
      </c>
      <c r="R2202" s="236">
        <f>Q2202*H2202</f>
        <v>0.0011199999999999999</v>
      </c>
      <c r="S2202" s="236">
        <v>0</v>
      </c>
      <c r="T2202" s="237">
        <f>S2202*H2202</f>
        <v>0</v>
      </c>
      <c r="U2202" s="39"/>
      <c r="V2202" s="39"/>
      <c r="W2202" s="39"/>
      <c r="X2202" s="39"/>
      <c r="Y2202" s="39"/>
      <c r="Z2202" s="39"/>
      <c r="AA2202" s="39"/>
      <c r="AB2202" s="39"/>
      <c r="AC2202" s="39"/>
      <c r="AD2202" s="39"/>
      <c r="AE2202" s="39"/>
      <c r="AR2202" s="238" t="s">
        <v>297</v>
      </c>
      <c r="AT2202" s="238" t="s">
        <v>194</v>
      </c>
      <c r="AU2202" s="238" t="s">
        <v>85</v>
      </c>
      <c r="AY2202" s="18" t="s">
        <v>192</v>
      </c>
      <c r="BE2202" s="239">
        <f>IF(N2202="základní",J2202,0)</f>
        <v>0</v>
      </c>
      <c r="BF2202" s="239">
        <f>IF(N2202="snížená",J2202,0)</f>
        <v>0</v>
      </c>
      <c r="BG2202" s="239">
        <f>IF(N2202="zákl. přenesená",J2202,0)</f>
        <v>0</v>
      </c>
      <c r="BH2202" s="239">
        <f>IF(N2202="sníž. přenesená",J2202,0)</f>
        <v>0</v>
      </c>
      <c r="BI2202" s="239">
        <f>IF(N2202="nulová",J2202,0)</f>
        <v>0</v>
      </c>
      <c r="BJ2202" s="18" t="s">
        <v>83</v>
      </c>
      <c r="BK2202" s="239">
        <f>ROUND(I2202*H2202,2)</f>
        <v>0</v>
      </c>
      <c r="BL2202" s="18" t="s">
        <v>297</v>
      </c>
      <c r="BM2202" s="238" t="s">
        <v>2457</v>
      </c>
    </row>
    <row r="2203" s="13" customFormat="1">
      <c r="A2203" s="13"/>
      <c r="B2203" s="240"/>
      <c r="C2203" s="241"/>
      <c r="D2203" s="242" t="s">
        <v>201</v>
      </c>
      <c r="E2203" s="243" t="s">
        <v>1</v>
      </c>
      <c r="F2203" s="244" t="s">
        <v>2458</v>
      </c>
      <c r="G2203" s="241"/>
      <c r="H2203" s="245">
        <v>4</v>
      </c>
      <c r="I2203" s="246"/>
      <c r="J2203" s="241"/>
      <c r="K2203" s="241"/>
      <c r="L2203" s="247"/>
      <c r="M2203" s="248"/>
      <c r="N2203" s="249"/>
      <c r="O2203" s="249"/>
      <c r="P2203" s="249"/>
      <c r="Q2203" s="249"/>
      <c r="R2203" s="249"/>
      <c r="S2203" s="249"/>
      <c r="T2203" s="250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51" t="s">
        <v>201</v>
      </c>
      <c r="AU2203" s="251" t="s">
        <v>85</v>
      </c>
      <c r="AV2203" s="13" t="s">
        <v>85</v>
      </c>
      <c r="AW2203" s="13" t="s">
        <v>32</v>
      </c>
      <c r="AX2203" s="13" t="s">
        <v>83</v>
      </c>
      <c r="AY2203" s="251" t="s">
        <v>192</v>
      </c>
    </row>
    <row r="2204" s="2" customFormat="1" ht="24.15" customHeight="1">
      <c r="A2204" s="39"/>
      <c r="B2204" s="40"/>
      <c r="C2204" s="284" t="s">
        <v>2459</v>
      </c>
      <c r="D2204" s="284" t="s">
        <v>311</v>
      </c>
      <c r="E2204" s="285" t="s">
        <v>2460</v>
      </c>
      <c r="F2204" s="286" t="s">
        <v>2461</v>
      </c>
      <c r="G2204" s="287" t="s">
        <v>197</v>
      </c>
      <c r="H2204" s="288">
        <v>0.44</v>
      </c>
      <c r="I2204" s="289"/>
      <c r="J2204" s="290">
        <f>ROUND(I2204*H2204,2)</f>
        <v>0</v>
      </c>
      <c r="K2204" s="286" t="s">
        <v>198</v>
      </c>
      <c r="L2204" s="291"/>
      <c r="M2204" s="292" t="s">
        <v>1</v>
      </c>
      <c r="N2204" s="293" t="s">
        <v>40</v>
      </c>
      <c r="O2204" s="92"/>
      <c r="P2204" s="236">
        <f>O2204*H2204</f>
        <v>0</v>
      </c>
      <c r="Q2204" s="236">
        <v>0.014290000000000001</v>
      </c>
      <c r="R2204" s="236">
        <f>Q2204*H2204</f>
        <v>0.0062876</v>
      </c>
      <c r="S2204" s="236">
        <v>0</v>
      </c>
      <c r="T2204" s="237">
        <f>S2204*H2204</f>
        <v>0</v>
      </c>
      <c r="U2204" s="39"/>
      <c r="V2204" s="39"/>
      <c r="W2204" s="39"/>
      <c r="X2204" s="39"/>
      <c r="Y2204" s="39"/>
      <c r="Z2204" s="39"/>
      <c r="AA2204" s="39"/>
      <c r="AB2204" s="39"/>
      <c r="AC2204" s="39"/>
      <c r="AD2204" s="39"/>
      <c r="AE2204" s="39"/>
      <c r="AR2204" s="238" t="s">
        <v>394</v>
      </c>
      <c r="AT2204" s="238" t="s">
        <v>311</v>
      </c>
      <c r="AU2204" s="238" t="s">
        <v>85</v>
      </c>
      <c r="AY2204" s="18" t="s">
        <v>192</v>
      </c>
      <c r="BE2204" s="239">
        <f>IF(N2204="základní",J2204,0)</f>
        <v>0</v>
      </c>
      <c r="BF2204" s="239">
        <f>IF(N2204="snížená",J2204,0)</f>
        <v>0</v>
      </c>
      <c r="BG2204" s="239">
        <f>IF(N2204="zákl. přenesená",J2204,0)</f>
        <v>0</v>
      </c>
      <c r="BH2204" s="239">
        <f>IF(N2204="sníž. přenesená",J2204,0)</f>
        <v>0</v>
      </c>
      <c r="BI2204" s="239">
        <f>IF(N2204="nulová",J2204,0)</f>
        <v>0</v>
      </c>
      <c r="BJ2204" s="18" t="s">
        <v>83</v>
      </c>
      <c r="BK2204" s="239">
        <f>ROUND(I2204*H2204,2)</f>
        <v>0</v>
      </c>
      <c r="BL2204" s="18" t="s">
        <v>297</v>
      </c>
      <c r="BM2204" s="238" t="s">
        <v>2462</v>
      </c>
    </row>
    <row r="2205" s="13" customFormat="1">
      <c r="A2205" s="13"/>
      <c r="B2205" s="240"/>
      <c r="C2205" s="241"/>
      <c r="D2205" s="242" t="s">
        <v>201</v>
      </c>
      <c r="E2205" s="243" t="s">
        <v>1</v>
      </c>
      <c r="F2205" s="244" t="s">
        <v>2463</v>
      </c>
      <c r="G2205" s="241"/>
      <c r="H2205" s="245">
        <v>0.44</v>
      </c>
      <c r="I2205" s="246"/>
      <c r="J2205" s="241"/>
      <c r="K2205" s="241"/>
      <c r="L2205" s="247"/>
      <c r="M2205" s="248"/>
      <c r="N2205" s="249"/>
      <c r="O2205" s="249"/>
      <c r="P2205" s="249"/>
      <c r="Q2205" s="249"/>
      <c r="R2205" s="249"/>
      <c r="S2205" s="249"/>
      <c r="T2205" s="250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1" t="s">
        <v>201</v>
      </c>
      <c r="AU2205" s="251" t="s">
        <v>85</v>
      </c>
      <c r="AV2205" s="13" t="s">
        <v>85</v>
      </c>
      <c r="AW2205" s="13" t="s">
        <v>32</v>
      </c>
      <c r="AX2205" s="13" t="s">
        <v>83</v>
      </c>
      <c r="AY2205" s="251" t="s">
        <v>192</v>
      </c>
    </row>
    <row r="2206" s="2" customFormat="1" ht="24.15" customHeight="1">
      <c r="A2206" s="39"/>
      <c r="B2206" s="40"/>
      <c r="C2206" s="227" t="s">
        <v>2464</v>
      </c>
      <c r="D2206" s="227" t="s">
        <v>194</v>
      </c>
      <c r="E2206" s="228" t="s">
        <v>2465</v>
      </c>
      <c r="F2206" s="229" t="s">
        <v>2466</v>
      </c>
      <c r="G2206" s="230" t="s">
        <v>282</v>
      </c>
      <c r="H2206" s="231">
        <v>6</v>
      </c>
      <c r="I2206" s="232"/>
      <c r="J2206" s="233">
        <f>ROUND(I2206*H2206,2)</f>
        <v>0</v>
      </c>
      <c r="K2206" s="229" t="s">
        <v>198</v>
      </c>
      <c r="L2206" s="45"/>
      <c r="M2206" s="234" t="s">
        <v>1</v>
      </c>
      <c r="N2206" s="235" t="s">
        <v>40</v>
      </c>
      <c r="O2206" s="92"/>
      <c r="P2206" s="236">
        <f>O2206*H2206</f>
        <v>0</v>
      </c>
      <c r="Q2206" s="236">
        <v>0.00055999999999999995</v>
      </c>
      <c r="R2206" s="236">
        <f>Q2206*H2206</f>
        <v>0.0033599999999999997</v>
      </c>
      <c r="S2206" s="236">
        <v>0</v>
      </c>
      <c r="T2206" s="237">
        <f>S2206*H2206</f>
        <v>0</v>
      </c>
      <c r="U2206" s="39"/>
      <c r="V2206" s="39"/>
      <c r="W2206" s="39"/>
      <c r="X2206" s="39"/>
      <c r="Y2206" s="39"/>
      <c r="Z2206" s="39"/>
      <c r="AA2206" s="39"/>
      <c r="AB2206" s="39"/>
      <c r="AC2206" s="39"/>
      <c r="AD2206" s="39"/>
      <c r="AE2206" s="39"/>
      <c r="AR2206" s="238" t="s">
        <v>297</v>
      </c>
      <c r="AT2206" s="238" t="s">
        <v>194</v>
      </c>
      <c r="AU2206" s="238" t="s">
        <v>85</v>
      </c>
      <c r="AY2206" s="18" t="s">
        <v>192</v>
      </c>
      <c r="BE2206" s="239">
        <f>IF(N2206="základní",J2206,0)</f>
        <v>0</v>
      </c>
      <c r="BF2206" s="239">
        <f>IF(N2206="snížená",J2206,0)</f>
        <v>0</v>
      </c>
      <c r="BG2206" s="239">
        <f>IF(N2206="zákl. přenesená",J2206,0)</f>
        <v>0</v>
      </c>
      <c r="BH2206" s="239">
        <f>IF(N2206="sníž. přenesená",J2206,0)</f>
        <v>0</v>
      </c>
      <c r="BI2206" s="239">
        <f>IF(N2206="nulová",J2206,0)</f>
        <v>0</v>
      </c>
      <c r="BJ2206" s="18" t="s">
        <v>83</v>
      </c>
      <c r="BK2206" s="239">
        <f>ROUND(I2206*H2206,2)</f>
        <v>0</v>
      </c>
      <c r="BL2206" s="18" t="s">
        <v>297</v>
      </c>
      <c r="BM2206" s="238" t="s">
        <v>2467</v>
      </c>
    </row>
    <row r="2207" s="13" customFormat="1">
      <c r="A2207" s="13"/>
      <c r="B2207" s="240"/>
      <c r="C2207" s="241"/>
      <c r="D2207" s="242" t="s">
        <v>201</v>
      </c>
      <c r="E2207" s="243" t="s">
        <v>1</v>
      </c>
      <c r="F2207" s="244" t="s">
        <v>2468</v>
      </c>
      <c r="G2207" s="241"/>
      <c r="H2207" s="245">
        <v>2</v>
      </c>
      <c r="I2207" s="246"/>
      <c r="J2207" s="241"/>
      <c r="K2207" s="241"/>
      <c r="L2207" s="247"/>
      <c r="M2207" s="248"/>
      <c r="N2207" s="249"/>
      <c r="O2207" s="249"/>
      <c r="P2207" s="249"/>
      <c r="Q2207" s="249"/>
      <c r="R2207" s="249"/>
      <c r="S2207" s="249"/>
      <c r="T2207" s="250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51" t="s">
        <v>201</v>
      </c>
      <c r="AU2207" s="251" t="s">
        <v>85</v>
      </c>
      <c r="AV2207" s="13" t="s">
        <v>85</v>
      </c>
      <c r="AW2207" s="13" t="s">
        <v>32</v>
      </c>
      <c r="AX2207" s="13" t="s">
        <v>75</v>
      </c>
      <c r="AY2207" s="251" t="s">
        <v>192</v>
      </c>
    </row>
    <row r="2208" s="13" customFormat="1">
      <c r="A2208" s="13"/>
      <c r="B2208" s="240"/>
      <c r="C2208" s="241"/>
      <c r="D2208" s="242" t="s">
        <v>201</v>
      </c>
      <c r="E2208" s="243" t="s">
        <v>1</v>
      </c>
      <c r="F2208" s="244" t="s">
        <v>2469</v>
      </c>
      <c r="G2208" s="241"/>
      <c r="H2208" s="245">
        <v>2.5</v>
      </c>
      <c r="I2208" s="246"/>
      <c r="J2208" s="241"/>
      <c r="K2208" s="241"/>
      <c r="L2208" s="247"/>
      <c r="M2208" s="248"/>
      <c r="N2208" s="249"/>
      <c r="O2208" s="249"/>
      <c r="P2208" s="249"/>
      <c r="Q2208" s="249"/>
      <c r="R2208" s="249"/>
      <c r="S2208" s="249"/>
      <c r="T2208" s="250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51" t="s">
        <v>201</v>
      </c>
      <c r="AU2208" s="251" t="s">
        <v>85</v>
      </c>
      <c r="AV2208" s="13" t="s">
        <v>85</v>
      </c>
      <c r="AW2208" s="13" t="s">
        <v>32</v>
      </c>
      <c r="AX2208" s="13" t="s">
        <v>75</v>
      </c>
      <c r="AY2208" s="251" t="s">
        <v>192</v>
      </c>
    </row>
    <row r="2209" s="13" customFormat="1">
      <c r="A2209" s="13"/>
      <c r="B2209" s="240"/>
      <c r="C2209" s="241"/>
      <c r="D2209" s="242" t="s">
        <v>201</v>
      </c>
      <c r="E2209" s="243" t="s">
        <v>1</v>
      </c>
      <c r="F2209" s="244" t="s">
        <v>2470</v>
      </c>
      <c r="G2209" s="241"/>
      <c r="H2209" s="245">
        <v>1.5</v>
      </c>
      <c r="I2209" s="246"/>
      <c r="J2209" s="241"/>
      <c r="K2209" s="241"/>
      <c r="L2209" s="247"/>
      <c r="M2209" s="248"/>
      <c r="N2209" s="249"/>
      <c r="O2209" s="249"/>
      <c r="P2209" s="249"/>
      <c r="Q2209" s="249"/>
      <c r="R2209" s="249"/>
      <c r="S2209" s="249"/>
      <c r="T2209" s="250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1" t="s">
        <v>201</v>
      </c>
      <c r="AU2209" s="251" t="s">
        <v>85</v>
      </c>
      <c r="AV2209" s="13" t="s">
        <v>85</v>
      </c>
      <c r="AW2209" s="13" t="s">
        <v>32</v>
      </c>
      <c r="AX2209" s="13" t="s">
        <v>75</v>
      </c>
      <c r="AY2209" s="251" t="s">
        <v>192</v>
      </c>
    </row>
    <row r="2210" s="14" customFormat="1">
      <c r="A2210" s="14"/>
      <c r="B2210" s="252"/>
      <c r="C2210" s="253"/>
      <c r="D2210" s="242" t="s">
        <v>201</v>
      </c>
      <c r="E2210" s="254" t="s">
        <v>1</v>
      </c>
      <c r="F2210" s="255" t="s">
        <v>204</v>
      </c>
      <c r="G2210" s="253"/>
      <c r="H2210" s="256">
        <v>6</v>
      </c>
      <c r="I2210" s="257"/>
      <c r="J2210" s="253"/>
      <c r="K2210" s="253"/>
      <c r="L2210" s="258"/>
      <c r="M2210" s="259"/>
      <c r="N2210" s="260"/>
      <c r="O2210" s="260"/>
      <c r="P2210" s="260"/>
      <c r="Q2210" s="260"/>
      <c r="R2210" s="260"/>
      <c r="S2210" s="260"/>
      <c r="T2210" s="261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62" t="s">
        <v>201</v>
      </c>
      <c r="AU2210" s="262" t="s">
        <v>85</v>
      </c>
      <c r="AV2210" s="14" t="s">
        <v>199</v>
      </c>
      <c r="AW2210" s="14" t="s">
        <v>32</v>
      </c>
      <c r="AX2210" s="14" t="s">
        <v>83</v>
      </c>
      <c r="AY2210" s="262" t="s">
        <v>192</v>
      </c>
    </row>
    <row r="2211" s="2" customFormat="1" ht="24.15" customHeight="1">
      <c r="A2211" s="39"/>
      <c r="B2211" s="40"/>
      <c r="C2211" s="284" t="s">
        <v>2471</v>
      </c>
      <c r="D2211" s="284" t="s">
        <v>311</v>
      </c>
      <c r="E2211" s="285" t="s">
        <v>2472</v>
      </c>
      <c r="F2211" s="286" t="s">
        <v>2473</v>
      </c>
      <c r="G2211" s="287" t="s">
        <v>197</v>
      </c>
      <c r="H2211" s="288">
        <v>1.3200000000000001</v>
      </c>
      <c r="I2211" s="289"/>
      <c r="J2211" s="290">
        <f>ROUND(I2211*H2211,2)</f>
        <v>0</v>
      </c>
      <c r="K2211" s="286" t="s">
        <v>198</v>
      </c>
      <c r="L2211" s="291"/>
      <c r="M2211" s="292" t="s">
        <v>1</v>
      </c>
      <c r="N2211" s="293" t="s">
        <v>40</v>
      </c>
      <c r="O2211" s="92"/>
      <c r="P2211" s="236">
        <f>O2211*H2211</f>
        <v>0</v>
      </c>
      <c r="Q2211" s="236">
        <v>0.016709999999999999</v>
      </c>
      <c r="R2211" s="236">
        <f>Q2211*H2211</f>
        <v>0.022057199999999999</v>
      </c>
      <c r="S2211" s="236">
        <v>0</v>
      </c>
      <c r="T2211" s="237">
        <f>S2211*H2211</f>
        <v>0</v>
      </c>
      <c r="U2211" s="39"/>
      <c r="V2211" s="39"/>
      <c r="W2211" s="39"/>
      <c r="X2211" s="39"/>
      <c r="Y2211" s="39"/>
      <c r="Z2211" s="39"/>
      <c r="AA2211" s="39"/>
      <c r="AB2211" s="39"/>
      <c r="AC2211" s="39"/>
      <c r="AD2211" s="39"/>
      <c r="AE2211" s="39"/>
      <c r="AR2211" s="238" t="s">
        <v>394</v>
      </c>
      <c r="AT2211" s="238" t="s">
        <v>311</v>
      </c>
      <c r="AU2211" s="238" t="s">
        <v>85</v>
      </c>
      <c r="AY2211" s="18" t="s">
        <v>192</v>
      </c>
      <c r="BE2211" s="239">
        <f>IF(N2211="základní",J2211,0)</f>
        <v>0</v>
      </c>
      <c r="BF2211" s="239">
        <f>IF(N2211="snížená",J2211,0)</f>
        <v>0</v>
      </c>
      <c r="BG2211" s="239">
        <f>IF(N2211="zákl. přenesená",J2211,0)</f>
        <v>0</v>
      </c>
      <c r="BH2211" s="239">
        <f>IF(N2211="sníž. přenesená",J2211,0)</f>
        <v>0</v>
      </c>
      <c r="BI2211" s="239">
        <f>IF(N2211="nulová",J2211,0)</f>
        <v>0</v>
      </c>
      <c r="BJ2211" s="18" t="s">
        <v>83</v>
      </c>
      <c r="BK2211" s="239">
        <f>ROUND(I2211*H2211,2)</f>
        <v>0</v>
      </c>
      <c r="BL2211" s="18" t="s">
        <v>297</v>
      </c>
      <c r="BM2211" s="238" t="s">
        <v>2474</v>
      </c>
    </row>
    <row r="2212" s="13" customFormat="1">
      <c r="A2212" s="13"/>
      <c r="B2212" s="240"/>
      <c r="C2212" s="241"/>
      <c r="D2212" s="242" t="s">
        <v>201</v>
      </c>
      <c r="E2212" s="243" t="s">
        <v>1</v>
      </c>
      <c r="F2212" s="244" t="s">
        <v>2475</v>
      </c>
      <c r="G2212" s="241"/>
      <c r="H2212" s="245">
        <v>1.3200000000000001</v>
      </c>
      <c r="I2212" s="246"/>
      <c r="J2212" s="241"/>
      <c r="K2212" s="241"/>
      <c r="L2212" s="247"/>
      <c r="M2212" s="248"/>
      <c r="N2212" s="249"/>
      <c r="O2212" s="249"/>
      <c r="P2212" s="249"/>
      <c r="Q2212" s="249"/>
      <c r="R2212" s="249"/>
      <c r="S2212" s="249"/>
      <c r="T2212" s="250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51" t="s">
        <v>201</v>
      </c>
      <c r="AU2212" s="251" t="s">
        <v>85</v>
      </c>
      <c r="AV2212" s="13" t="s">
        <v>85</v>
      </c>
      <c r="AW2212" s="13" t="s">
        <v>32</v>
      </c>
      <c r="AX2212" s="13" t="s">
        <v>83</v>
      </c>
      <c r="AY2212" s="251" t="s">
        <v>192</v>
      </c>
    </row>
    <row r="2213" s="2" customFormat="1" ht="24.15" customHeight="1">
      <c r="A2213" s="39"/>
      <c r="B2213" s="40"/>
      <c r="C2213" s="227" t="s">
        <v>2476</v>
      </c>
      <c r="D2213" s="227" t="s">
        <v>194</v>
      </c>
      <c r="E2213" s="228" t="s">
        <v>2477</v>
      </c>
      <c r="F2213" s="229" t="s">
        <v>2478</v>
      </c>
      <c r="G2213" s="230" t="s">
        <v>247</v>
      </c>
      <c r="H2213" s="231">
        <v>3.1309999999999998</v>
      </c>
      <c r="I2213" s="232"/>
      <c r="J2213" s="233">
        <f>ROUND(I2213*H2213,2)</f>
        <v>0</v>
      </c>
      <c r="K2213" s="229" t="s">
        <v>198</v>
      </c>
      <c r="L2213" s="45"/>
      <c r="M2213" s="234" t="s">
        <v>1</v>
      </c>
      <c r="N2213" s="235" t="s">
        <v>40</v>
      </c>
      <c r="O2213" s="92"/>
      <c r="P2213" s="236">
        <f>O2213*H2213</f>
        <v>0</v>
      </c>
      <c r="Q2213" s="236">
        <v>0</v>
      </c>
      <c r="R2213" s="236">
        <f>Q2213*H2213</f>
        <v>0</v>
      </c>
      <c r="S2213" s="236">
        <v>0</v>
      </c>
      <c r="T2213" s="237">
        <f>S2213*H2213</f>
        <v>0</v>
      </c>
      <c r="U2213" s="39"/>
      <c r="V2213" s="39"/>
      <c r="W2213" s="39"/>
      <c r="X2213" s="39"/>
      <c r="Y2213" s="39"/>
      <c r="Z2213" s="39"/>
      <c r="AA2213" s="39"/>
      <c r="AB2213" s="39"/>
      <c r="AC2213" s="39"/>
      <c r="AD2213" s="39"/>
      <c r="AE2213" s="39"/>
      <c r="AR2213" s="238" t="s">
        <v>297</v>
      </c>
      <c r="AT2213" s="238" t="s">
        <v>194</v>
      </c>
      <c r="AU2213" s="238" t="s">
        <v>85</v>
      </c>
      <c r="AY2213" s="18" t="s">
        <v>192</v>
      </c>
      <c r="BE2213" s="239">
        <f>IF(N2213="základní",J2213,0)</f>
        <v>0</v>
      </c>
      <c r="BF2213" s="239">
        <f>IF(N2213="snížená",J2213,0)</f>
        <v>0</v>
      </c>
      <c r="BG2213" s="239">
        <f>IF(N2213="zákl. přenesená",J2213,0)</f>
        <v>0</v>
      </c>
      <c r="BH2213" s="239">
        <f>IF(N2213="sníž. přenesená",J2213,0)</f>
        <v>0</v>
      </c>
      <c r="BI2213" s="239">
        <f>IF(N2213="nulová",J2213,0)</f>
        <v>0</v>
      </c>
      <c r="BJ2213" s="18" t="s">
        <v>83</v>
      </c>
      <c r="BK2213" s="239">
        <f>ROUND(I2213*H2213,2)</f>
        <v>0</v>
      </c>
      <c r="BL2213" s="18" t="s">
        <v>297</v>
      </c>
      <c r="BM2213" s="238" t="s">
        <v>2479</v>
      </c>
    </row>
    <row r="2214" s="12" customFormat="1" ht="22.8" customHeight="1">
      <c r="A2214" s="12"/>
      <c r="B2214" s="211"/>
      <c r="C2214" s="212"/>
      <c r="D2214" s="213" t="s">
        <v>74</v>
      </c>
      <c r="E2214" s="225" t="s">
        <v>2480</v>
      </c>
      <c r="F2214" s="225" t="s">
        <v>2481</v>
      </c>
      <c r="G2214" s="212"/>
      <c r="H2214" s="212"/>
      <c r="I2214" s="215"/>
      <c r="J2214" s="226">
        <f>BK2214</f>
        <v>0</v>
      </c>
      <c r="K2214" s="212"/>
      <c r="L2214" s="217"/>
      <c r="M2214" s="218"/>
      <c r="N2214" s="219"/>
      <c r="O2214" s="219"/>
      <c r="P2214" s="220">
        <f>SUM(P2215:P2235)</f>
        <v>0</v>
      </c>
      <c r="Q2214" s="219"/>
      <c r="R2214" s="220">
        <f>SUM(R2215:R2235)</f>
        <v>0.24904954999999998</v>
      </c>
      <c r="S2214" s="219"/>
      <c r="T2214" s="221">
        <f>SUM(T2215:T2235)</f>
        <v>0</v>
      </c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R2214" s="222" t="s">
        <v>85</v>
      </c>
      <c r="AT2214" s="223" t="s">
        <v>74</v>
      </c>
      <c r="AU2214" s="223" t="s">
        <v>83</v>
      </c>
      <c r="AY2214" s="222" t="s">
        <v>192</v>
      </c>
      <c r="BK2214" s="224">
        <f>SUM(BK2215:BK2235)</f>
        <v>0</v>
      </c>
    </row>
    <row r="2215" s="2" customFormat="1" ht="24.15" customHeight="1">
      <c r="A2215" s="39"/>
      <c r="B2215" s="40"/>
      <c r="C2215" s="227" t="s">
        <v>2482</v>
      </c>
      <c r="D2215" s="227" t="s">
        <v>194</v>
      </c>
      <c r="E2215" s="228" t="s">
        <v>2483</v>
      </c>
      <c r="F2215" s="229" t="s">
        <v>2484</v>
      </c>
      <c r="G2215" s="230" t="s">
        <v>197</v>
      </c>
      <c r="H2215" s="231">
        <v>25</v>
      </c>
      <c r="I2215" s="232"/>
      <c r="J2215" s="233">
        <f>ROUND(I2215*H2215,2)</f>
        <v>0</v>
      </c>
      <c r="K2215" s="229" t="s">
        <v>301</v>
      </c>
      <c r="L2215" s="45"/>
      <c r="M2215" s="234" t="s">
        <v>1</v>
      </c>
      <c r="N2215" s="235" t="s">
        <v>40</v>
      </c>
      <c r="O2215" s="92"/>
      <c r="P2215" s="236">
        <f>O2215*H2215</f>
        <v>0</v>
      </c>
      <c r="Q2215" s="236">
        <v>0</v>
      </c>
      <c r="R2215" s="236">
        <f>Q2215*H2215</f>
        <v>0</v>
      </c>
      <c r="S2215" s="236">
        <v>0</v>
      </c>
      <c r="T2215" s="237">
        <f>S2215*H2215</f>
        <v>0</v>
      </c>
      <c r="U2215" s="39"/>
      <c r="V2215" s="39"/>
      <c r="W2215" s="39"/>
      <c r="X2215" s="39"/>
      <c r="Y2215" s="39"/>
      <c r="Z2215" s="39"/>
      <c r="AA2215" s="39"/>
      <c r="AB2215" s="39"/>
      <c r="AC2215" s="39"/>
      <c r="AD2215" s="39"/>
      <c r="AE2215" s="39"/>
      <c r="AR2215" s="238" t="s">
        <v>297</v>
      </c>
      <c r="AT2215" s="238" t="s">
        <v>194</v>
      </c>
      <c r="AU2215" s="238" t="s">
        <v>85</v>
      </c>
      <c r="AY2215" s="18" t="s">
        <v>192</v>
      </c>
      <c r="BE2215" s="239">
        <f>IF(N2215="základní",J2215,0)</f>
        <v>0</v>
      </c>
      <c r="BF2215" s="239">
        <f>IF(N2215="snížená",J2215,0)</f>
        <v>0</v>
      </c>
      <c r="BG2215" s="239">
        <f>IF(N2215="zákl. přenesená",J2215,0)</f>
        <v>0</v>
      </c>
      <c r="BH2215" s="239">
        <f>IF(N2215="sníž. přenesená",J2215,0)</f>
        <v>0</v>
      </c>
      <c r="BI2215" s="239">
        <f>IF(N2215="nulová",J2215,0)</f>
        <v>0</v>
      </c>
      <c r="BJ2215" s="18" t="s">
        <v>83</v>
      </c>
      <c r="BK2215" s="239">
        <f>ROUND(I2215*H2215,2)</f>
        <v>0</v>
      </c>
      <c r="BL2215" s="18" t="s">
        <v>297</v>
      </c>
      <c r="BM2215" s="238" t="s">
        <v>2485</v>
      </c>
    </row>
    <row r="2216" s="13" customFormat="1">
      <c r="A2216" s="13"/>
      <c r="B2216" s="240"/>
      <c r="C2216" s="241"/>
      <c r="D2216" s="242" t="s">
        <v>201</v>
      </c>
      <c r="E2216" s="243" t="s">
        <v>1</v>
      </c>
      <c r="F2216" s="244" t="s">
        <v>2486</v>
      </c>
      <c r="G2216" s="241"/>
      <c r="H2216" s="245">
        <v>25</v>
      </c>
      <c r="I2216" s="246"/>
      <c r="J2216" s="241"/>
      <c r="K2216" s="241"/>
      <c r="L2216" s="247"/>
      <c r="M2216" s="248"/>
      <c r="N2216" s="249"/>
      <c r="O2216" s="249"/>
      <c r="P2216" s="249"/>
      <c r="Q2216" s="249"/>
      <c r="R2216" s="249"/>
      <c r="S2216" s="249"/>
      <c r="T2216" s="250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1" t="s">
        <v>201</v>
      </c>
      <c r="AU2216" s="251" t="s">
        <v>85</v>
      </c>
      <c r="AV2216" s="13" t="s">
        <v>85</v>
      </c>
      <c r="AW2216" s="13" t="s">
        <v>32</v>
      </c>
      <c r="AX2216" s="13" t="s">
        <v>83</v>
      </c>
      <c r="AY2216" s="251" t="s">
        <v>192</v>
      </c>
    </row>
    <row r="2217" s="2" customFormat="1" ht="33" customHeight="1">
      <c r="A2217" s="39"/>
      <c r="B2217" s="40"/>
      <c r="C2217" s="227" t="s">
        <v>2487</v>
      </c>
      <c r="D2217" s="227" t="s">
        <v>194</v>
      </c>
      <c r="E2217" s="228" t="s">
        <v>2488</v>
      </c>
      <c r="F2217" s="229" t="s">
        <v>2489</v>
      </c>
      <c r="G2217" s="230" t="s">
        <v>300</v>
      </c>
      <c r="H2217" s="231">
        <v>4</v>
      </c>
      <c r="I2217" s="232"/>
      <c r="J2217" s="233">
        <f>ROUND(I2217*H2217,2)</f>
        <v>0</v>
      </c>
      <c r="K2217" s="229" t="s">
        <v>198</v>
      </c>
      <c r="L2217" s="45"/>
      <c r="M2217" s="234" t="s">
        <v>1</v>
      </c>
      <c r="N2217" s="235" t="s">
        <v>40</v>
      </c>
      <c r="O2217" s="92"/>
      <c r="P2217" s="236">
        <f>O2217*H2217</f>
        <v>0</v>
      </c>
      <c r="Q2217" s="236">
        <v>0.00282</v>
      </c>
      <c r="R2217" s="236">
        <f>Q2217*H2217</f>
        <v>0.01128</v>
      </c>
      <c r="S2217" s="236">
        <v>0</v>
      </c>
      <c r="T2217" s="237">
        <f>S2217*H2217</f>
        <v>0</v>
      </c>
      <c r="U2217" s="39"/>
      <c r="V2217" s="39"/>
      <c r="W2217" s="39"/>
      <c r="X2217" s="39"/>
      <c r="Y2217" s="39"/>
      <c r="Z2217" s="39"/>
      <c r="AA2217" s="39"/>
      <c r="AB2217" s="39"/>
      <c r="AC2217" s="39"/>
      <c r="AD2217" s="39"/>
      <c r="AE2217" s="39"/>
      <c r="AR2217" s="238" t="s">
        <v>297</v>
      </c>
      <c r="AT2217" s="238" t="s">
        <v>194</v>
      </c>
      <c r="AU2217" s="238" t="s">
        <v>85</v>
      </c>
      <c r="AY2217" s="18" t="s">
        <v>192</v>
      </c>
      <c r="BE2217" s="239">
        <f>IF(N2217="základní",J2217,0)</f>
        <v>0</v>
      </c>
      <c r="BF2217" s="239">
        <f>IF(N2217="snížená",J2217,0)</f>
        <v>0</v>
      </c>
      <c r="BG2217" s="239">
        <f>IF(N2217="zákl. přenesená",J2217,0)</f>
        <v>0</v>
      </c>
      <c r="BH2217" s="239">
        <f>IF(N2217="sníž. přenesená",J2217,0)</f>
        <v>0</v>
      </c>
      <c r="BI2217" s="239">
        <f>IF(N2217="nulová",J2217,0)</f>
        <v>0</v>
      </c>
      <c r="BJ2217" s="18" t="s">
        <v>83</v>
      </c>
      <c r="BK2217" s="239">
        <f>ROUND(I2217*H2217,2)</f>
        <v>0</v>
      </c>
      <c r="BL2217" s="18" t="s">
        <v>297</v>
      </c>
      <c r="BM2217" s="238" t="s">
        <v>2490</v>
      </c>
    </row>
    <row r="2218" s="16" customFormat="1">
      <c r="A2218" s="16"/>
      <c r="B2218" s="274"/>
      <c r="C2218" s="275"/>
      <c r="D2218" s="242" t="s">
        <v>201</v>
      </c>
      <c r="E2218" s="276" t="s">
        <v>1</v>
      </c>
      <c r="F2218" s="277" t="s">
        <v>902</v>
      </c>
      <c r="G2218" s="275"/>
      <c r="H2218" s="276" t="s">
        <v>1</v>
      </c>
      <c r="I2218" s="278"/>
      <c r="J2218" s="275"/>
      <c r="K2218" s="275"/>
      <c r="L2218" s="279"/>
      <c r="M2218" s="280"/>
      <c r="N2218" s="281"/>
      <c r="O2218" s="281"/>
      <c r="P2218" s="281"/>
      <c r="Q2218" s="281"/>
      <c r="R2218" s="281"/>
      <c r="S2218" s="281"/>
      <c r="T2218" s="282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T2218" s="283" t="s">
        <v>201</v>
      </c>
      <c r="AU2218" s="283" t="s">
        <v>85</v>
      </c>
      <c r="AV2218" s="16" t="s">
        <v>83</v>
      </c>
      <c r="AW2218" s="16" t="s">
        <v>32</v>
      </c>
      <c r="AX2218" s="16" t="s">
        <v>75</v>
      </c>
      <c r="AY2218" s="283" t="s">
        <v>192</v>
      </c>
    </row>
    <row r="2219" s="13" customFormat="1">
      <c r="A2219" s="13"/>
      <c r="B2219" s="240"/>
      <c r="C2219" s="241"/>
      <c r="D2219" s="242" t="s">
        <v>201</v>
      </c>
      <c r="E2219" s="243" t="s">
        <v>1</v>
      </c>
      <c r="F2219" s="244" t="s">
        <v>2491</v>
      </c>
      <c r="G2219" s="241"/>
      <c r="H2219" s="245">
        <v>4</v>
      </c>
      <c r="I2219" s="246"/>
      <c r="J2219" s="241"/>
      <c r="K2219" s="241"/>
      <c r="L2219" s="247"/>
      <c r="M2219" s="248"/>
      <c r="N2219" s="249"/>
      <c r="O2219" s="249"/>
      <c r="P2219" s="249"/>
      <c r="Q2219" s="249"/>
      <c r="R2219" s="249"/>
      <c r="S2219" s="249"/>
      <c r="T2219" s="250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1" t="s">
        <v>201</v>
      </c>
      <c r="AU2219" s="251" t="s">
        <v>85</v>
      </c>
      <c r="AV2219" s="13" t="s">
        <v>85</v>
      </c>
      <c r="AW2219" s="13" t="s">
        <v>32</v>
      </c>
      <c r="AX2219" s="13" t="s">
        <v>83</v>
      </c>
      <c r="AY2219" s="251" t="s">
        <v>192</v>
      </c>
    </row>
    <row r="2220" s="2" customFormat="1" ht="24.15" customHeight="1">
      <c r="A2220" s="39"/>
      <c r="B2220" s="40"/>
      <c r="C2220" s="227" t="s">
        <v>2492</v>
      </c>
      <c r="D2220" s="227" t="s">
        <v>194</v>
      </c>
      <c r="E2220" s="228" t="s">
        <v>2493</v>
      </c>
      <c r="F2220" s="229" t="s">
        <v>2494</v>
      </c>
      <c r="G2220" s="230" t="s">
        <v>197</v>
      </c>
      <c r="H2220" s="231">
        <v>38.856999999999999</v>
      </c>
      <c r="I2220" s="232"/>
      <c r="J2220" s="233">
        <f>ROUND(I2220*H2220,2)</f>
        <v>0</v>
      </c>
      <c r="K2220" s="229" t="s">
        <v>198</v>
      </c>
      <c r="L2220" s="45"/>
      <c r="M2220" s="234" t="s">
        <v>1</v>
      </c>
      <c r="N2220" s="235" t="s">
        <v>40</v>
      </c>
      <c r="O2220" s="92"/>
      <c r="P2220" s="236">
        <f>O2220*H2220</f>
        <v>0</v>
      </c>
      <c r="Q2220" s="236">
        <v>0.00020000000000000001</v>
      </c>
      <c r="R2220" s="236">
        <f>Q2220*H2220</f>
        <v>0.0077714000000000004</v>
      </c>
      <c r="S2220" s="236">
        <v>0</v>
      </c>
      <c r="T2220" s="237">
        <f>S2220*H2220</f>
        <v>0</v>
      </c>
      <c r="U2220" s="39"/>
      <c r="V2220" s="39"/>
      <c r="W2220" s="39"/>
      <c r="X2220" s="39"/>
      <c r="Y2220" s="39"/>
      <c r="Z2220" s="39"/>
      <c r="AA2220" s="39"/>
      <c r="AB2220" s="39"/>
      <c r="AC2220" s="39"/>
      <c r="AD2220" s="39"/>
      <c r="AE2220" s="39"/>
      <c r="AR2220" s="238" t="s">
        <v>297</v>
      </c>
      <c r="AT2220" s="238" t="s">
        <v>194</v>
      </c>
      <c r="AU2220" s="238" t="s">
        <v>85</v>
      </c>
      <c r="AY2220" s="18" t="s">
        <v>192</v>
      </c>
      <c r="BE2220" s="239">
        <f>IF(N2220="základní",J2220,0)</f>
        <v>0</v>
      </c>
      <c r="BF2220" s="239">
        <f>IF(N2220="snížená",J2220,0)</f>
        <v>0</v>
      </c>
      <c r="BG2220" s="239">
        <f>IF(N2220="zákl. přenesená",J2220,0)</f>
        <v>0</v>
      </c>
      <c r="BH2220" s="239">
        <f>IF(N2220="sníž. přenesená",J2220,0)</f>
        <v>0</v>
      </c>
      <c r="BI2220" s="239">
        <f>IF(N2220="nulová",J2220,0)</f>
        <v>0</v>
      </c>
      <c r="BJ2220" s="18" t="s">
        <v>83</v>
      </c>
      <c r="BK2220" s="239">
        <f>ROUND(I2220*H2220,2)</f>
        <v>0</v>
      </c>
      <c r="BL2220" s="18" t="s">
        <v>297</v>
      </c>
      <c r="BM2220" s="238" t="s">
        <v>2495</v>
      </c>
    </row>
    <row r="2221" s="16" customFormat="1">
      <c r="A2221" s="16"/>
      <c r="B2221" s="274"/>
      <c r="C2221" s="275"/>
      <c r="D2221" s="242" t="s">
        <v>201</v>
      </c>
      <c r="E2221" s="276" t="s">
        <v>1</v>
      </c>
      <c r="F2221" s="277" t="s">
        <v>970</v>
      </c>
      <c r="G2221" s="275"/>
      <c r="H2221" s="276" t="s">
        <v>1</v>
      </c>
      <c r="I2221" s="278"/>
      <c r="J2221" s="275"/>
      <c r="K2221" s="275"/>
      <c r="L2221" s="279"/>
      <c r="M2221" s="280"/>
      <c r="N2221" s="281"/>
      <c r="O2221" s="281"/>
      <c r="P2221" s="281"/>
      <c r="Q2221" s="281"/>
      <c r="R2221" s="281"/>
      <c r="S2221" s="281"/>
      <c r="T2221" s="282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83" t="s">
        <v>201</v>
      </c>
      <c r="AU2221" s="283" t="s">
        <v>85</v>
      </c>
      <c r="AV2221" s="16" t="s">
        <v>83</v>
      </c>
      <c r="AW2221" s="16" t="s">
        <v>32</v>
      </c>
      <c r="AX2221" s="16" t="s">
        <v>75</v>
      </c>
      <c r="AY2221" s="283" t="s">
        <v>192</v>
      </c>
    </row>
    <row r="2222" s="13" customFormat="1">
      <c r="A2222" s="13"/>
      <c r="B2222" s="240"/>
      <c r="C2222" s="241"/>
      <c r="D2222" s="242" t="s">
        <v>201</v>
      </c>
      <c r="E2222" s="243" t="s">
        <v>1</v>
      </c>
      <c r="F2222" s="244" t="s">
        <v>2496</v>
      </c>
      <c r="G2222" s="241"/>
      <c r="H2222" s="245">
        <v>38.856999999999999</v>
      </c>
      <c r="I2222" s="246"/>
      <c r="J2222" s="241"/>
      <c r="K2222" s="241"/>
      <c r="L2222" s="247"/>
      <c r="M2222" s="248"/>
      <c r="N2222" s="249"/>
      <c r="O2222" s="249"/>
      <c r="P2222" s="249"/>
      <c r="Q2222" s="249"/>
      <c r="R2222" s="249"/>
      <c r="S2222" s="249"/>
      <c r="T2222" s="250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1" t="s">
        <v>201</v>
      </c>
      <c r="AU2222" s="251" t="s">
        <v>85</v>
      </c>
      <c r="AV2222" s="13" t="s">
        <v>85</v>
      </c>
      <c r="AW2222" s="13" t="s">
        <v>32</v>
      </c>
      <c r="AX2222" s="13" t="s">
        <v>83</v>
      </c>
      <c r="AY2222" s="251" t="s">
        <v>192</v>
      </c>
    </row>
    <row r="2223" s="2" customFormat="1" ht="33" customHeight="1">
      <c r="A2223" s="39"/>
      <c r="B2223" s="40"/>
      <c r="C2223" s="227" t="s">
        <v>2497</v>
      </c>
      <c r="D2223" s="227" t="s">
        <v>194</v>
      </c>
      <c r="E2223" s="228" t="s">
        <v>2498</v>
      </c>
      <c r="F2223" s="229" t="s">
        <v>2499</v>
      </c>
      <c r="G2223" s="230" t="s">
        <v>197</v>
      </c>
      <c r="H2223" s="231">
        <v>19.844999999999999</v>
      </c>
      <c r="I2223" s="232"/>
      <c r="J2223" s="233">
        <f>ROUND(I2223*H2223,2)</f>
        <v>0</v>
      </c>
      <c r="K2223" s="229" t="s">
        <v>301</v>
      </c>
      <c r="L2223" s="45"/>
      <c r="M2223" s="234" t="s">
        <v>1</v>
      </c>
      <c r="N2223" s="235" t="s">
        <v>40</v>
      </c>
      <c r="O2223" s="92"/>
      <c r="P2223" s="236">
        <f>O2223*H2223</f>
        <v>0</v>
      </c>
      <c r="Q2223" s="236">
        <v>0.00027</v>
      </c>
      <c r="R2223" s="236">
        <f>Q2223*H2223</f>
        <v>0.0053581499999999999</v>
      </c>
      <c r="S2223" s="236">
        <v>0</v>
      </c>
      <c r="T2223" s="237">
        <f>S2223*H2223</f>
        <v>0</v>
      </c>
      <c r="U2223" s="39"/>
      <c r="V2223" s="39"/>
      <c r="W2223" s="39"/>
      <c r="X2223" s="39"/>
      <c r="Y2223" s="39"/>
      <c r="Z2223" s="39"/>
      <c r="AA2223" s="39"/>
      <c r="AB2223" s="39"/>
      <c r="AC2223" s="39"/>
      <c r="AD2223" s="39"/>
      <c r="AE2223" s="39"/>
      <c r="AR2223" s="238" t="s">
        <v>297</v>
      </c>
      <c r="AT2223" s="238" t="s">
        <v>194</v>
      </c>
      <c r="AU2223" s="238" t="s">
        <v>85</v>
      </c>
      <c r="AY2223" s="18" t="s">
        <v>192</v>
      </c>
      <c r="BE2223" s="239">
        <f>IF(N2223="základní",J2223,0)</f>
        <v>0</v>
      </c>
      <c r="BF2223" s="239">
        <f>IF(N2223="snížená",J2223,0)</f>
        <v>0</v>
      </c>
      <c r="BG2223" s="239">
        <f>IF(N2223="zákl. přenesená",J2223,0)</f>
        <v>0</v>
      </c>
      <c r="BH2223" s="239">
        <f>IF(N2223="sníž. přenesená",J2223,0)</f>
        <v>0</v>
      </c>
      <c r="BI2223" s="239">
        <f>IF(N2223="nulová",J2223,0)</f>
        <v>0</v>
      </c>
      <c r="BJ2223" s="18" t="s">
        <v>83</v>
      </c>
      <c r="BK2223" s="239">
        <f>ROUND(I2223*H2223,2)</f>
        <v>0</v>
      </c>
      <c r="BL2223" s="18" t="s">
        <v>297</v>
      </c>
      <c r="BM2223" s="238" t="s">
        <v>2500</v>
      </c>
    </row>
    <row r="2224" s="16" customFormat="1">
      <c r="A2224" s="16"/>
      <c r="B2224" s="274"/>
      <c r="C2224" s="275"/>
      <c r="D2224" s="242" t="s">
        <v>201</v>
      </c>
      <c r="E2224" s="276" t="s">
        <v>1</v>
      </c>
      <c r="F2224" s="277" t="s">
        <v>2501</v>
      </c>
      <c r="G2224" s="275"/>
      <c r="H2224" s="276" t="s">
        <v>1</v>
      </c>
      <c r="I2224" s="278"/>
      <c r="J2224" s="275"/>
      <c r="K2224" s="275"/>
      <c r="L2224" s="279"/>
      <c r="M2224" s="280"/>
      <c r="N2224" s="281"/>
      <c r="O2224" s="281"/>
      <c r="P2224" s="281"/>
      <c r="Q2224" s="281"/>
      <c r="R2224" s="281"/>
      <c r="S2224" s="281"/>
      <c r="T2224" s="282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T2224" s="283" t="s">
        <v>201</v>
      </c>
      <c r="AU2224" s="283" t="s">
        <v>85</v>
      </c>
      <c r="AV2224" s="16" t="s">
        <v>83</v>
      </c>
      <c r="AW2224" s="16" t="s">
        <v>32</v>
      </c>
      <c r="AX2224" s="16" t="s">
        <v>75</v>
      </c>
      <c r="AY2224" s="283" t="s">
        <v>192</v>
      </c>
    </row>
    <row r="2225" s="16" customFormat="1">
      <c r="A2225" s="16"/>
      <c r="B2225" s="274"/>
      <c r="C2225" s="275"/>
      <c r="D2225" s="242" t="s">
        <v>201</v>
      </c>
      <c r="E2225" s="276" t="s">
        <v>1</v>
      </c>
      <c r="F2225" s="277" t="s">
        <v>2502</v>
      </c>
      <c r="G2225" s="275"/>
      <c r="H2225" s="276" t="s">
        <v>1</v>
      </c>
      <c r="I2225" s="278"/>
      <c r="J2225" s="275"/>
      <c r="K2225" s="275"/>
      <c r="L2225" s="279"/>
      <c r="M2225" s="280"/>
      <c r="N2225" s="281"/>
      <c r="O2225" s="281"/>
      <c r="P2225" s="281"/>
      <c r="Q2225" s="281"/>
      <c r="R2225" s="281"/>
      <c r="S2225" s="281"/>
      <c r="T2225" s="282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T2225" s="283" t="s">
        <v>201</v>
      </c>
      <c r="AU2225" s="283" t="s">
        <v>85</v>
      </c>
      <c r="AV2225" s="16" t="s">
        <v>83</v>
      </c>
      <c r="AW2225" s="16" t="s">
        <v>32</v>
      </c>
      <c r="AX2225" s="16" t="s">
        <v>75</v>
      </c>
      <c r="AY2225" s="283" t="s">
        <v>192</v>
      </c>
    </row>
    <row r="2226" s="13" customFormat="1">
      <c r="A2226" s="13"/>
      <c r="B2226" s="240"/>
      <c r="C2226" s="241"/>
      <c r="D2226" s="242" t="s">
        <v>201</v>
      </c>
      <c r="E2226" s="243" t="s">
        <v>1</v>
      </c>
      <c r="F2226" s="244" t="s">
        <v>2503</v>
      </c>
      <c r="G2226" s="241"/>
      <c r="H2226" s="245">
        <v>19.844999999999999</v>
      </c>
      <c r="I2226" s="246"/>
      <c r="J2226" s="241"/>
      <c r="K2226" s="241"/>
      <c r="L2226" s="247"/>
      <c r="M2226" s="248"/>
      <c r="N2226" s="249"/>
      <c r="O2226" s="249"/>
      <c r="P2226" s="249"/>
      <c r="Q2226" s="249"/>
      <c r="R2226" s="249"/>
      <c r="S2226" s="249"/>
      <c r="T2226" s="250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51" t="s">
        <v>201</v>
      </c>
      <c r="AU2226" s="251" t="s">
        <v>85</v>
      </c>
      <c r="AV2226" s="13" t="s">
        <v>85</v>
      </c>
      <c r="AW2226" s="13" t="s">
        <v>32</v>
      </c>
      <c r="AX2226" s="13" t="s">
        <v>83</v>
      </c>
      <c r="AY2226" s="251" t="s">
        <v>192</v>
      </c>
    </row>
    <row r="2227" s="2" customFormat="1" ht="24.15" customHeight="1">
      <c r="A2227" s="39"/>
      <c r="B2227" s="40"/>
      <c r="C2227" s="227" t="s">
        <v>2504</v>
      </c>
      <c r="D2227" s="227" t="s">
        <v>194</v>
      </c>
      <c r="E2227" s="228" t="s">
        <v>2505</v>
      </c>
      <c r="F2227" s="229" t="s">
        <v>2506</v>
      </c>
      <c r="G2227" s="230" t="s">
        <v>197</v>
      </c>
      <c r="H2227" s="231">
        <v>4</v>
      </c>
      <c r="I2227" s="232"/>
      <c r="J2227" s="233">
        <f>ROUND(I2227*H2227,2)</f>
        <v>0</v>
      </c>
      <c r="K2227" s="229" t="s">
        <v>301</v>
      </c>
      <c r="L2227" s="45"/>
      <c r="M2227" s="234" t="s">
        <v>1</v>
      </c>
      <c r="N2227" s="235" t="s">
        <v>40</v>
      </c>
      <c r="O2227" s="92"/>
      <c r="P2227" s="236">
        <f>O2227*H2227</f>
        <v>0</v>
      </c>
      <c r="Q2227" s="236">
        <v>0.00054000000000000001</v>
      </c>
      <c r="R2227" s="236">
        <f>Q2227*H2227</f>
        <v>0.00216</v>
      </c>
      <c r="S2227" s="236">
        <v>0</v>
      </c>
      <c r="T2227" s="237">
        <f>S2227*H2227</f>
        <v>0</v>
      </c>
      <c r="U2227" s="39"/>
      <c r="V2227" s="39"/>
      <c r="W2227" s="39"/>
      <c r="X2227" s="39"/>
      <c r="Y2227" s="39"/>
      <c r="Z2227" s="39"/>
      <c r="AA2227" s="39"/>
      <c r="AB2227" s="39"/>
      <c r="AC2227" s="39"/>
      <c r="AD2227" s="39"/>
      <c r="AE2227" s="39"/>
      <c r="AR2227" s="238" t="s">
        <v>297</v>
      </c>
      <c r="AT2227" s="238" t="s">
        <v>194</v>
      </c>
      <c r="AU2227" s="238" t="s">
        <v>85</v>
      </c>
      <c r="AY2227" s="18" t="s">
        <v>192</v>
      </c>
      <c r="BE2227" s="239">
        <f>IF(N2227="základní",J2227,0)</f>
        <v>0</v>
      </c>
      <c r="BF2227" s="239">
        <f>IF(N2227="snížená",J2227,0)</f>
        <v>0</v>
      </c>
      <c r="BG2227" s="239">
        <f>IF(N2227="zákl. přenesená",J2227,0)</f>
        <v>0</v>
      </c>
      <c r="BH2227" s="239">
        <f>IF(N2227="sníž. přenesená",J2227,0)</f>
        <v>0</v>
      </c>
      <c r="BI2227" s="239">
        <f>IF(N2227="nulová",J2227,0)</f>
        <v>0</v>
      </c>
      <c r="BJ2227" s="18" t="s">
        <v>83</v>
      </c>
      <c r="BK2227" s="239">
        <f>ROUND(I2227*H2227,2)</f>
        <v>0</v>
      </c>
      <c r="BL2227" s="18" t="s">
        <v>297</v>
      </c>
      <c r="BM2227" s="238" t="s">
        <v>2507</v>
      </c>
    </row>
    <row r="2228" s="16" customFormat="1">
      <c r="A2228" s="16"/>
      <c r="B2228" s="274"/>
      <c r="C2228" s="275"/>
      <c r="D2228" s="242" t="s">
        <v>201</v>
      </c>
      <c r="E2228" s="276" t="s">
        <v>1</v>
      </c>
      <c r="F2228" s="277" t="s">
        <v>902</v>
      </c>
      <c r="G2228" s="275"/>
      <c r="H2228" s="276" t="s">
        <v>1</v>
      </c>
      <c r="I2228" s="278"/>
      <c r="J2228" s="275"/>
      <c r="K2228" s="275"/>
      <c r="L2228" s="279"/>
      <c r="M2228" s="280"/>
      <c r="N2228" s="281"/>
      <c r="O2228" s="281"/>
      <c r="P2228" s="281"/>
      <c r="Q2228" s="281"/>
      <c r="R2228" s="281"/>
      <c r="S2228" s="281"/>
      <c r="T2228" s="282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T2228" s="283" t="s">
        <v>201</v>
      </c>
      <c r="AU2228" s="283" t="s">
        <v>85</v>
      </c>
      <c r="AV2228" s="16" t="s">
        <v>83</v>
      </c>
      <c r="AW2228" s="16" t="s">
        <v>32</v>
      </c>
      <c r="AX2228" s="16" t="s">
        <v>75</v>
      </c>
      <c r="AY2228" s="283" t="s">
        <v>192</v>
      </c>
    </row>
    <row r="2229" s="13" customFormat="1">
      <c r="A2229" s="13"/>
      <c r="B2229" s="240"/>
      <c r="C2229" s="241"/>
      <c r="D2229" s="242" t="s">
        <v>201</v>
      </c>
      <c r="E2229" s="243" t="s">
        <v>1</v>
      </c>
      <c r="F2229" s="244" t="s">
        <v>2508</v>
      </c>
      <c r="G2229" s="241"/>
      <c r="H2229" s="245">
        <v>4</v>
      </c>
      <c r="I2229" s="246"/>
      <c r="J2229" s="241"/>
      <c r="K2229" s="241"/>
      <c r="L2229" s="247"/>
      <c r="M2229" s="248"/>
      <c r="N2229" s="249"/>
      <c r="O2229" s="249"/>
      <c r="P2229" s="249"/>
      <c r="Q2229" s="249"/>
      <c r="R2229" s="249"/>
      <c r="S2229" s="249"/>
      <c r="T2229" s="250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51" t="s">
        <v>201</v>
      </c>
      <c r="AU2229" s="251" t="s">
        <v>85</v>
      </c>
      <c r="AV2229" s="13" t="s">
        <v>85</v>
      </c>
      <c r="AW2229" s="13" t="s">
        <v>32</v>
      </c>
      <c r="AX2229" s="13" t="s">
        <v>83</v>
      </c>
      <c r="AY2229" s="251" t="s">
        <v>192</v>
      </c>
    </row>
    <row r="2230" s="2" customFormat="1" ht="16.5" customHeight="1">
      <c r="A2230" s="39"/>
      <c r="B2230" s="40"/>
      <c r="C2230" s="227" t="s">
        <v>2509</v>
      </c>
      <c r="D2230" s="227" t="s">
        <v>194</v>
      </c>
      <c r="E2230" s="228" t="s">
        <v>2510</v>
      </c>
      <c r="F2230" s="229" t="s">
        <v>2511</v>
      </c>
      <c r="G2230" s="230" t="s">
        <v>300</v>
      </c>
      <c r="H2230" s="231">
        <v>4</v>
      </c>
      <c r="I2230" s="232"/>
      <c r="J2230" s="233">
        <f>ROUND(I2230*H2230,2)</f>
        <v>0</v>
      </c>
      <c r="K2230" s="229" t="s">
        <v>301</v>
      </c>
      <c r="L2230" s="45"/>
      <c r="M2230" s="234" t="s">
        <v>1</v>
      </c>
      <c r="N2230" s="235" t="s">
        <v>40</v>
      </c>
      <c r="O2230" s="92"/>
      <c r="P2230" s="236">
        <f>O2230*H2230</f>
        <v>0</v>
      </c>
      <c r="Q2230" s="236">
        <v>0.00282</v>
      </c>
      <c r="R2230" s="236">
        <f>Q2230*H2230</f>
        <v>0.01128</v>
      </c>
      <c r="S2230" s="236">
        <v>0</v>
      </c>
      <c r="T2230" s="237">
        <f>S2230*H2230</f>
        <v>0</v>
      </c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39"/>
      <c r="AE2230" s="39"/>
      <c r="AR2230" s="238" t="s">
        <v>297</v>
      </c>
      <c r="AT2230" s="238" t="s">
        <v>194</v>
      </c>
      <c r="AU2230" s="238" t="s">
        <v>85</v>
      </c>
      <c r="AY2230" s="18" t="s">
        <v>192</v>
      </c>
      <c r="BE2230" s="239">
        <f>IF(N2230="základní",J2230,0)</f>
        <v>0</v>
      </c>
      <c r="BF2230" s="239">
        <f>IF(N2230="snížená",J2230,0)</f>
        <v>0</v>
      </c>
      <c r="BG2230" s="239">
        <f>IF(N2230="zákl. přenesená",J2230,0)</f>
        <v>0</v>
      </c>
      <c r="BH2230" s="239">
        <f>IF(N2230="sníž. přenesená",J2230,0)</f>
        <v>0</v>
      </c>
      <c r="BI2230" s="239">
        <f>IF(N2230="nulová",J2230,0)</f>
        <v>0</v>
      </c>
      <c r="BJ2230" s="18" t="s">
        <v>83</v>
      </c>
      <c r="BK2230" s="239">
        <f>ROUND(I2230*H2230,2)</f>
        <v>0</v>
      </c>
      <c r="BL2230" s="18" t="s">
        <v>297</v>
      </c>
      <c r="BM2230" s="238" t="s">
        <v>2512</v>
      </c>
    </row>
    <row r="2231" s="16" customFormat="1">
      <c r="A2231" s="16"/>
      <c r="B2231" s="274"/>
      <c r="C2231" s="275"/>
      <c r="D2231" s="242" t="s">
        <v>201</v>
      </c>
      <c r="E2231" s="276" t="s">
        <v>1</v>
      </c>
      <c r="F2231" s="277" t="s">
        <v>902</v>
      </c>
      <c r="G2231" s="275"/>
      <c r="H2231" s="276" t="s">
        <v>1</v>
      </c>
      <c r="I2231" s="278"/>
      <c r="J2231" s="275"/>
      <c r="K2231" s="275"/>
      <c r="L2231" s="279"/>
      <c r="M2231" s="280"/>
      <c r="N2231" s="281"/>
      <c r="O2231" s="281"/>
      <c r="P2231" s="281"/>
      <c r="Q2231" s="281"/>
      <c r="R2231" s="281"/>
      <c r="S2231" s="281"/>
      <c r="T2231" s="282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T2231" s="283" t="s">
        <v>201</v>
      </c>
      <c r="AU2231" s="283" t="s">
        <v>85</v>
      </c>
      <c r="AV2231" s="16" t="s">
        <v>83</v>
      </c>
      <c r="AW2231" s="16" t="s">
        <v>32</v>
      </c>
      <c r="AX2231" s="16" t="s">
        <v>75</v>
      </c>
      <c r="AY2231" s="283" t="s">
        <v>192</v>
      </c>
    </row>
    <row r="2232" s="13" customFormat="1">
      <c r="A2232" s="13"/>
      <c r="B2232" s="240"/>
      <c r="C2232" s="241"/>
      <c r="D2232" s="242" t="s">
        <v>201</v>
      </c>
      <c r="E2232" s="243" t="s">
        <v>1</v>
      </c>
      <c r="F2232" s="244" t="s">
        <v>2491</v>
      </c>
      <c r="G2232" s="241"/>
      <c r="H2232" s="245">
        <v>4</v>
      </c>
      <c r="I2232" s="246"/>
      <c r="J2232" s="241"/>
      <c r="K2232" s="241"/>
      <c r="L2232" s="247"/>
      <c r="M2232" s="248"/>
      <c r="N2232" s="249"/>
      <c r="O2232" s="249"/>
      <c r="P2232" s="249"/>
      <c r="Q2232" s="249"/>
      <c r="R2232" s="249"/>
      <c r="S2232" s="249"/>
      <c r="T2232" s="250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1" t="s">
        <v>201</v>
      </c>
      <c r="AU2232" s="251" t="s">
        <v>85</v>
      </c>
      <c r="AV2232" s="13" t="s">
        <v>85</v>
      </c>
      <c r="AW2232" s="13" t="s">
        <v>32</v>
      </c>
      <c r="AX2232" s="13" t="s">
        <v>83</v>
      </c>
      <c r="AY2232" s="251" t="s">
        <v>192</v>
      </c>
    </row>
    <row r="2233" s="2" customFormat="1" ht="21.75" customHeight="1">
      <c r="A2233" s="39"/>
      <c r="B2233" s="40"/>
      <c r="C2233" s="284" t="s">
        <v>2513</v>
      </c>
      <c r="D2233" s="284" t="s">
        <v>311</v>
      </c>
      <c r="E2233" s="285" t="s">
        <v>2514</v>
      </c>
      <c r="F2233" s="286" t="s">
        <v>2515</v>
      </c>
      <c r="G2233" s="287" t="s">
        <v>197</v>
      </c>
      <c r="H2233" s="288">
        <v>8</v>
      </c>
      <c r="I2233" s="289"/>
      <c r="J2233" s="290">
        <f>ROUND(I2233*H2233,2)</f>
        <v>0</v>
      </c>
      <c r="K2233" s="286" t="s">
        <v>198</v>
      </c>
      <c r="L2233" s="291"/>
      <c r="M2233" s="292" t="s">
        <v>1</v>
      </c>
      <c r="N2233" s="293" t="s">
        <v>40</v>
      </c>
      <c r="O2233" s="92"/>
      <c r="P2233" s="236">
        <f>O2233*H2233</f>
        <v>0</v>
      </c>
      <c r="Q2233" s="236">
        <v>0.025600000000000001</v>
      </c>
      <c r="R2233" s="236">
        <f>Q2233*H2233</f>
        <v>0.20480000000000001</v>
      </c>
      <c r="S2233" s="236">
        <v>0</v>
      </c>
      <c r="T2233" s="237">
        <f>S2233*H2233</f>
        <v>0</v>
      </c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R2233" s="238" t="s">
        <v>394</v>
      </c>
      <c r="AT2233" s="238" t="s">
        <v>311</v>
      </c>
      <c r="AU2233" s="238" t="s">
        <v>85</v>
      </c>
      <c r="AY2233" s="18" t="s">
        <v>192</v>
      </c>
      <c r="BE2233" s="239">
        <f>IF(N2233="základní",J2233,0)</f>
        <v>0</v>
      </c>
      <c r="BF2233" s="239">
        <f>IF(N2233="snížená",J2233,0)</f>
        <v>0</v>
      </c>
      <c r="BG2233" s="239">
        <f>IF(N2233="zákl. přenesená",J2233,0)</f>
        <v>0</v>
      </c>
      <c r="BH2233" s="239">
        <f>IF(N2233="sníž. přenesená",J2233,0)</f>
        <v>0</v>
      </c>
      <c r="BI2233" s="239">
        <f>IF(N2233="nulová",J2233,0)</f>
        <v>0</v>
      </c>
      <c r="BJ2233" s="18" t="s">
        <v>83</v>
      </c>
      <c r="BK2233" s="239">
        <f>ROUND(I2233*H2233,2)</f>
        <v>0</v>
      </c>
      <c r="BL2233" s="18" t="s">
        <v>297</v>
      </c>
      <c r="BM2233" s="238" t="s">
        <v>2516</v>
      </c>
    </row>
    <row r="2234" s="13" customFormat="1">
      <c r="A2234" s="13"/>
      <c r="B2234" s="240"/>
      <c r="C2234" s="241"/>
      <c r="D2234" s="242" t="s">
        <v>201</v>
      </c>
      <c r="E2234" s="243" t="s">
        <v>1</v>
      </c>
      <c r="F2234" s="244" t="s">
        <v>2517</v>
      </c>
      <c r="G2234" s="241"/>
      <c r="H2234" s="245">
        <v>8</v>
      </c>
      <c r="I2234" s="246"/>
      <c r="J2234" s="241"/>
      <c r="K2234" s="241"/>
      <c r="L2234" s="247"/>
      <c r="M2234" s="248"/>
      <c r="N2234" s="249"/>
      <c r="O2234" s="249"/>
      <c r="P2234" s="249"/>
      <c r="Q2234" s="249"/>
      <c r="R2234" s="249"/>
      <c r="S2234" s="249"/>
      <c r="T2234" s="250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51" t="s">
        <v>201</v>
      </c>
      <c r="AU2234" s="251" t="s">
        <v>85</v>
      </c>
      <c r="AV2234" s="13" t="s">
        <v>85</v>
      </c>
      <c r="AW2234" s="13" t="s">
        <v>32</v>
      </c>
      <c r="AX2234" s="13" t="s">
        <v>83</v>
      </c>
      <c r="AY2234" s="251" t="s">
        <v>192</v>
      </c>
    </row>
    <row r="2235" s="2" customFormat="1" ht="24.15" customHeight="1">
      <c r="A2235" s="39"/>
      <c r="B2235" s="40"/>
      <c r="C2235" s="284" t="s">
        <v>2518</v>
      </c>
      <c r="D2235" s="284" t="s">
        <v>311</v>
      </c>
      <c r="E2235" s="285" t="s">
        <v>2519</v>
      </c>
      <c r="F2235" s="286" t="s">
        <v>2520</v>
      </c>
      <c r="G2235" s="287" t="s">
        <v>2521</v>
      </c>
      <c r="H2235" s="288">
        <v>4</v>
      </c>
      <c r="I2235" s="289"/>
      <c r="J2235" s="290">
        <f>ROUND(I2235*H2235,2)</f>
        <v>0</v>
      </c>
      <c r="K2235" s="286" t="s">
        <v>198</v>
      </c>
      <c r="L2235" s="291"/>
      <c r="M2235" s="292" t="s">
        <v>1</v>
      </c>
      <c r="N2235" s="293" t="s">
        <v>40</v>
      </c>
      <c r="O2235" s="92"/>
      <c r="P2235" s="236">
        <f>O2235*H2235</f>
        <v>0</v>
      </c>
      <c r="Q2235" s="236">
        <v>0.0016000000000000001</v>
      </c>
      <c r="R2235" s="236">
        <f>Q2235*H2235</f>
        <v>0.0064000000000000003</v>
      </c>
      <c r="S2235" s="236">
        <v>0</v>
      </c>
      <c r="T2235" s="237">
        <f>S2235*H2235</f>
        <v>0</v>
      </c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39"/>
      <c r="AE2235" s="39"/>
      <c r="AR2235" s="238" t="s">
        <v>394</v>
      </c>
      <c r="AT2235" s="238" t="s">
        <v>311</v>
      </c>
      <c r="AU2235" s="238" t="s">
        <v>85</v>
      </c>
      <c r="AY2235" s="18" t="s">
        <v>192</v>
      </c>
      <c r="BE2235" s="239">
        <f>IF(N2235="základní",J2235,0)</f>
        <v>0</v>
      </c>
      <c r="BF2235" s="239">
        <f>IF(N2235="snížená",J2235,0)</f>
        <v>0</v>
      </c>
      <c r="BG2235" s="239">
        <f>IF(N2235="zákl. přenesená",J2235,0)</f>
        <v>0</v>
      </c>
      <c r="BH2235" s="239">
        <f>IF(N2235="sníž. přenesená",J2235,0)</f>
        <v>0</v>
      </c>
      <c r="BI2235" s="239">
        <f>IF(N2235="nulová",J2235,0)</f>
        <v>0</v>
      </c>
      <c r="BJ2235" s="18" t="s">
        <v>83</v>
      </c>
      <c r="BK2235" s="239">
        <f>ROUND(I2235*H2235,2)</f>
        <v>0</v>
      </c>
      <c r="BL2235" s="18" t="s">
        <v>297</v>
      </c>
      <c r="BM2235" s="238" t="s">
        <v>2522</v>
      </c>
    </row>
    <row r="2236" s="12" customFormat="1" ht="22.8" customHeight="1">
      <c r="A2236" s="12"/>
      <c r="B2236" s="211"/>
      <c r="C2236" s="212"/>
      <c r="D2236" s="213" t="s">
        <v>74</v>
      </c>
      <c r="E2236" s="225" t="s">
        <v>2523</v>
      </c>
      <c r="F2236" s="225" t="s">
        <v>2524</v>
      </c>
      <c r="G2236" s="212"/>
      <c r="H2236" s="212"/>
      <c r="I2236" s="215"/>
      <c r="J2236" s="226">
        <f>BK2236</f>
        <v>0</v>
      </c>
      <c r="K2236" s="212"/>
      <c r="L2236" s="217"/>
      <c r="M2236" s="218"/>
      <c r="N2236" s="219"/>
      <c r="O2236" s="219"/>
      <c r="P2236" s="220">
        <f>SUM(P2237:P2500)</f>
        <v>0</v>
      </c>
      <c r="Q2236" s="219"/>
      <c r="R2236" s="220">
        <f>SUM(R2237:R2500)</f>
        <v>0.35856196000000001</v>
      </c>
      <c r="S2236" s="219"/>
      <c r="T2236" s="221">
        <f>SUM(T2237:T2500)</f>
        <v>0.0028639500000000001</v>
      </c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R2236" s="222" t="s">
        <v>85</v>
      </c>
      <c r="AT2236" s="223" t="s">
        <v>74</v>
      </c>
      <c r="AU2236" s="223" t="s">
        <v>83</v>
      </c>
      <c r="AY2236" s="222" t="s">
        <v>192</v>
      </c>
      <c r="BK2236" s="224">
        <f>SUM(BK2237:BK2500)</f>
        <v>0</v>
      </c>
    </row>
    <row r="2237" s="2" customFormat="1" ht="24.15" customHeight="1">
      <c r="A2237" s="39"/>
      <c r="B2237" s="40"/>
      <c r="C2237" s="227" t="s">
        <v>2525</v>
      </c>
      <c r="D2237" s="227" t="s">
        <v>194</v>
      </c>
      <c r="E2237" s="228" t="s">
        <v>2526</v>
      </c>
      <c r="F2237" s="229" t="s">
        <v>2527</v>
      </c>
      <c r="G2237" s="230" t="s">
        <v>282</v>
      </c>
      <c r="H2237" s="231">
        <v>331.79599999999999</v>
      </c>
      <c r="I2237" s="232"/>
      <c r="J2237" s="233">
        <f>ROUND(I2237*H2237,2)</f>
        <v>0</v>
      </c>
      <c r="K2237" s="229" t="s">
        <v>198</v>
      </c>
      <c r="L2237" s="45"/>
      <c r="M2237" s="234" t="s">
        <v>1</v>
      </c>
      <c r="N2237" s="235" t="s">
        <v>40</v>
      </c>
      <c r="O2237" s="92"/>
      <c r="P2237" s="236">
        <f>O2237*H2237</f>
        <v>0</v>
      </c>
      <c r="Q2237" s="236">
        <v>1.0000000000000001E-05</v>
      </c>
      <c r="R2237" s="236">
        <f>Q2237*H2237</f>
        <v>0.00331796</v>
      </c>
      <c r="S2237" s="236">
        <v>0</v>
      </c>
      <c r="T2237" s="237">
        <f>S2237*H2237</f>
        <v>0</v>
      </c>
      <c r="U2237" s="39"/>
      <c r="V2237" s="39"/>
      <c r="W2237" s="39"/>
      <c r="X2237" s="39"/>
      <c r="Y2237" s="39"/>
      <c r="Z2237" s="39"/>
      <c r="AA2237" s="39"/>
      <c r="AB2237" s="39"/>
      <c r="AC2237" s="39"/>
      <c r="AD2237" s="39"/>
      <c r="AE2237" s="39"/>
      <c r="AR2237" s="238" t="s">
        <v>297</v>
      </c>
      <c r="AT2237" s="238" t="s">
        <v>194</v>
      </c>
      <c r="AU2237" s="238" t="s">
        <v>85</v>
      </c>
      <c r="AY2237" s="18" t="s">
        <v>192</v>
      </c>
      <c r="BE2237" s="239">
        <f>IF(N2237="základní",J2237,0)</f>
        <v>0</v>
      </c>
      <c r="BF2237" s="239">
        <f>IF(N2237="snížená",J2237,0)</f>
        <v>0</v>
      </c>
      <c r="BG2237" s="239">
        <f>IF(N2237="zákl. přenesená",J2237,0)</f>
        <v>0</v>
      </c>
      <c r="BH2237" s="239">
        <f>IF(N2237="sníž. přenesená",J2237,0)</f>
        <v>0</v>
      </c>
      <c r="BI2237" s="239">
        <f>IF(N2237="nulová",J2237,0)</f>
        <v>0</v>
      </c>
      <c r="BJ2237" s="18" t="s">
        <v>83</v>
      </c>
      <c r="BK2237" s="239">
        <f>ROUND(I2237*H2237,2)</f>
        <v>0</v>
      </c>
      <c r="BL2237" s="18" t="s">
        <v>297</v>
      </c>
      <c r="BM2237" s="238" t="s">
        <v>2528</v>
      </c>
    </row>
    <row r="2238" s="16" customFormat="1">
      <c r="A2238" s="16"/>
      <c r="B2238" s="274"/>
      <c r="C2238" s="275"/>
      <c r="D2238" s="242" t="s">
        <v>201</v>
      </c>
      <c r="E2238" s="276" t="s">
        <v>1</v>
      </c>
      <c r="F2238" s="277" t="s">
        <v>2529</v>
      </c>
      <c r="G2238" s="275"/>
      <c r="H2238" s="276" t="s">
        <v>1</v>
      </c>
      <c r="I2238" s="278"/>
      <c r="J2238" s="275"/>
      <c r="K2238" s="275"/>
      <c r="L2238" s="279"/>
      <c r="M2238" s="280"/>
      <c r="N2238" s="281"/>
      <c r="O2238" s="281"/>
      <c r="P2238" s="281"/>
      <c r="Q2238" s="281"/>
      <c r="R2238" s="281"/>
      <c r="S2238" s="281"/>
      <c r="T2238" s="282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283" t="s">
        <v>201</v>
      </c>
      <c r="AU2238" s="283" t="s">
        <v>85</v>
      </c>
      <c r="AV2238" s="16" t="s">
        <v>83</v>
      </c>
      <c r="AW2238" s="16" t="s">
        <v>32</v>
      </c>
      <c r="AX2238" s="16" t="s">
        <v>75</v>
      </c>
      <c r="AY2238" s="283" t="s">
        <v>192</v>
      </c>
    </row>
    <row r="2239" s="13" customFormat="1">
      <c r="A2239" s="13"/>
      <c r="B2239" s="240"/>
      <c r="C2239" s="241"/>
      <c r="D2239" s="242" t="s">
        <v>201</v>
      </c>
      <c r="E2239" s="243" t="s">
        <v>1</v>
      </c>
      <c r="F2239" s="244" t="s">
        <v>2530</v>
      </c>
      <c r="G2239" s="241"/>
      <c r="H2239" s="245">
        <v>10.991</v>
      </c>
      <c r="I2239" s="246"/>
      <c r="J2239" s="241"/>
      <c r="K2239" s="241"/>
      <c r="L2239" s="247"/>
      <c r="M2239" s="248"/>
      <c r="N2239" s="249"/>
      <c r="O2239" s="249"/>
      <c r="P2239" s="249"/>
      <c r="Q2239" s="249"/>
      <c r="R2239" s="249"/>
      <c r="S2239" s="249"/>
      <c r="T2239" s="250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1" t="s">
        <v>201</v>
      </c>
      <c r="AU2239" s="251" t="s">
        <v>85</v>
      </c>
      <c r="AV2239" s="13" t="s">
        <v>85</v>
      </c>
      <c r="AW2239" s="13" t="s">
        <v>32</v>
      </c>
      <c r="AX2239" s="13" t="s">
        <v>75</v>
      </c>
      <c r="AY2239" s="251" t="s">
        <v>192</v>
      </c>
    </row>
    <row r="2240" s="13" customFormat="1">
      <c r="A2240" s="13"/>
      <c r="B2240" s="240"/>
      <c r="C2240" s="241"/>
      <c r="D2240" s="242" t="s">
        <v>201</v>
      </c>
      <c r="E2240" s="243" t="s">
        <v>1</v>
      </c>
      <c r="F2240" s="244" t="s">
        <v>2531</v>
      </c>
      <c r="G2240" s="241"/>
      <c r="H2240" s="245">
        <v>19.373000000000001</v>
      </c>
      <c r="I2240" s="246"/>
      <c r="J2240" s="241"/>
      <c r="K2240" s="241"/>
      <c r="L2240" s="247"/>
      <c r="M2240" s="248"/>
      <c r="N2240" s="249"/>
      <c r="O2240" s="249"/>
      <c r="P2240" s="249"/>
      <c r="Q2240" s="249"/>
      <c r="R2240" s="249"/>
      <c r="S2240" s="249"/>
      <c r="T2240" s="250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51" t="s">
        <v>201</v>
      </c>
      <c r="AU2240" s="251" t="s">
        <v>85</v>
      </c>
      <c r="AV2240" s="13" t="s">
        <v>85</v>
      </c>
      <c r="AW2240" s="13" t="s">
        <v>32</v>
      </c>
      <c r="AX2240" s="13" t="s">
        <v>75</v>
      </c>
      <c r="AY2240" s="251" t="s">
        <v>192</v>
      </c>
    </row>
    <row r="2241" s="13" customFormat="1">
      <c r="A2241" s="13"/>
      <c r="B2241" s="240"/>
      <c r="C2241" s="241"/>
      <c r="D2241" s="242" t="s">
        <v>201</v>
      </c>
      <c r="E2241" s="243" t="s">
        <v>1</v>
      </c>
      <c r="F2241" s="244" t="s">
        <v>2532</v>
      </c>
      <c r="G2241" s="241"/>
      <c r="H2241" s="245">
        <v>10.380000000000001</v>
      </c>
      <c r="I2241" s="246"/>
      <c r="J2241" s="241"/>
      <c r="K2241" s="241"/>
      <c r="L2241" s="247"/>
      <c r="M2241" s="248"/>
      <c r="N2241" s="249"/>
      <c r="O2241" s="249"/>
      <c r="P2241" s="249"/>
      <c r="Q2241" s="249"/>
      <c r="R2241" s="249"/>
      <c r="S2241" s="249"/>
      <c r="T2241" s="250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1" t="s">
        <v>201</v>
      </c>
      <c r="AU2241" s="251" t="s">
        <v>85</v>
      </c>
      <c r="AV2241" s="13" t="s">
        <v>85</v>
      </c>
      <c r="AW2241" s="13" t="s">
        <v>32</v>
      </c>
      <c r="AX2241" s="13" t="s">
        <v>75</v>
      </c>
      <c r="AY2241" s="251" t="s">
        <v>192</v>
      </c>
    </row>
    <row r="2242" s="13" customFormat="1">
      <c r="A2242" s="13"/>
      <c r="B2242" s="240"/>
      <c r="C2242" s="241"/>
      <c r="D2242" s="242" t="s">
        <v>201</v>
      </c>
      <c r="E2242" s="243" t="s">
        <v>1</v>
      </c>
      <c r="F2242" s="244" t="s">
        <v>2387</v>
      </c>
      <c r="G2242" s="241"/>
      <c r="H2242" s="245">
        <v>9.3949999999999996</v>
      </c>
      <c r="I2242" s="246"/>
      <c r="J2242" s="241"/>
      <c r="K2242" s="241"/>
      <c r="L2242" s="247"/>
      <c r="M2242" s="248"/>
      <c r="N2242" s="249"/>
      <c r="O2242" s="249"/>
      <c r="P2242" s="249"/>
      <c r="Q2242" s="249"/>
      <c r="R2242" s="249"/>
      <c r="S2242" s="249"/>
      <c r="T2242" s="250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1" t="s">
        <v>201</v>
      </c>
      <c r="AU2242" s="251" t="s">
        <v>85</v>
      </c>
      <c r="AV2242" s="13" t="s">
        <v>85</v>
      </c>
      <c r="AW2242" s="13" t="s">
        <v>32</v>
      </c>
      <c r="AX2242" s="13" t="s">
        <v>75</v>
      </c>
      <c r="AY2242" s="251" t="s">
        <v>192</v>
      </c>
    </row>
    <row r="2243" s="13" customFormat="1">
      <c r="A2243" s="13"/>
      <c r="B2243" s="240"/>
      <c r="C2243" s="241"/>
      <c r="D2243" s="242" t="s">
        <v>201</v>
      </c>
      <c r="E2243" s="243" t="s">
        <v>1</v>
      </c>
      <c r="F2243" s="244" t="s">
        <v>2533</v>
      </c>
      <c r="G2243" s="241"/>
      <c r="H2243" s="245">
        <v>7.8959999999999999</v>
      </c>
      <c r="I2243" s="246"/>
      <c r="J2243" s="241"/>
      <c r="K2243" s="241"/>
      <c r="L2243" s="247"/>
      <c r="M2243" s="248"/>
      <c r="N2243" s="249"/>
      <c r="O2243" s="249"/>
      <c r="P2243" s="249"/>
      <c r="Q2243" s="249"/>
      <c r="R2243" s="249"/>
      <c r="S2243" s="249"/>
      <c r="T2243" s="250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51" t="s">
        <v>201</v>
      </c>
      <c r="AU2243" s="251" t="s">
        <v>85</v>
      </c>
      <c r="AV2243" s="13" t="s">
        <v>85</v>
      </c>
      <c r="AW2243" s="13" t="s">
        <v>32</v>
      </c>
      <c r="AX2243" s="13" t="s">
        <v>75</v>
      </c>
      <c r="AY2243" s="251" t="s">
        <v>192</v>
      </c>
    </row>
    <row r="2244" s="13" customFormat="1">
      <c r="A2244" s="13"/>
      <c r="B2244" s="240"/>
      <c r="C2244" s="241"/>
      <c r="D2244" s="242" t="s">
        <v>201</v>
      </c>
      <c r="E2244" s="243" t="s">
        <v>1</v>
      </c>
      <c r="F2244" s="244" t="s">
        <v>2534</v>
      </c>
      <c r="G2244" s="241"/>
      <c r="H2244" s="245">
        <v>8.2449999999999992</v>
      </c>
      <c r="I2244" s="246"/>
      <c r="J2244" s="241"/>
      <c r="K2244" s="241"/>
      <c r="L2244" s="247"/>
      <c r="M2244" s="248"/>
      <c r="N2244" s="249"/>
      <c r="O2244" s="249"/>
      <c r="P2244" s="249"/>
      <c r="Q2244" s="249"/>
      <c r="R2244" s="249"/>
      <c r="S2244" s="249"/>
      <c r="T2244" s="250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1" t="s">
        <v>201</v>
      </c>
      <c r="AU2244" s="251" t="s">
        <v>85</v>
      </c>
      <c r="AV2244" s="13" t="s">
        <v>85</v>
      </c>
      <c r="AW2244" s="13" t="s">
        <v>32</v>
      </c>
      <c r="AX2244" s="13" t="s">
        <v>75</v>
      </c>
      <c r="AY2244" s="251" t="s">
        <v>192</v>
      </c>
    </row>
    <row r="2245" s="13" customFormat="1">
      <c r="A2245" s="13"/>
      <c r="B2245" s="240"/>
      <c r="C2245" s="241"/>
      <c r="D2245" s="242" t="s">
        <v>201</v>
      </c>
      <c r="E2245" s="243" t="s">
        <v>1</v>
      </c>
      <c r="F2245" s="244" t="s">
        <v>2535</v>
      </c>
      <c r="G2245" s="241"/>
      <c r="H2245" s="245">
        <v>14.388</v>
      </c>
      <c r="I2245" s="246"/>
      <c r="J2245" s="241"/>
      <c r="K2245" s="241"/>
      <c r="L2245" s="247"/>
      <c r="M2245" s="248"/>
      <c r="N2245" s="249"/>
      <c r="O2245" s="249"/>
      <c r="P2245" s="249"/>
      <c r="Q2245" s="249"/>
      <c r="R2245" s="249"/>
      <c r="S2245" s="249"/>
      <c r="T2245" s="250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51" t="s">
        <v>201</v>
      </c>
      <c r="AU2245" s="251" t="s">
        <v>85</v>
      </c>
      <c r="AV2245" s="13" t="s">
        <v>85</v>
      </c>
      <c r="AW2245" s="13" t="s">
        <v>32</v>
      </c>
      <c r="AX2245" s="13" t="s">
        <v>75</v>
      </c>
      <c r="AY2245" s="251" t="s">
        <v>192</v>
      </c>
    </row>
    <row r="2246" s="13" customFormat="1">
      <c r="A2246" s="13"/>
      <c r="B2246" s="240"/>
      <c r="C2246" s="241"/>
      <c r="D2246" s="242" t="s">
        <v>201</v>
      </c>
      <c r="E2246" s="243" t="s">
        <v>1</v>
      </c>
      <c r="F2246" s="244" t="s">
        <v>2536</v>
      </c>
      <c r="G2246" s="241"/>
      <c r="H2246" s="245">
        <v>16.309000000000001</v>
      </c>
      <c r="I2246" s="246"/>
      <c r="J2246" s="241"/>
      <c r="K2246" s="241"/>
      <c r="L2246" s="247"/>
      <c r="M2246" s="248"/>
      <c r="N2246" s="249"/>
      <c r="O2246" s="249"/>
      <c r="P2246" s="249"/>
      <c r="Q2246" s="249"/>
      <c r="R2246" s="249"/>
      <c r="S2246" s="249"/>
      <c r="T2246" s="250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51" t="s">
        <v>201</v>
      </c>
      <c r="AU2246" s="251" t="s">
        <v>85</v>
      </c>
      <c r="AV2246" s="13" t="s">
        <v>85</v>
      </c>
      <c r="AW2246" s="13" t="s">
        <v>32</v>
      </c>
      <c r="AX2246" s="13" t="s">
        <v>75</v>
      </c>
      <c r="AY2246" s="251" t="s">
        <v>192</v>
      </c>
    </row>
    <row r="2247" s="13" customFormat="1">
      <c r="A2247" s="13"/>
      <c r="B2247" s="240"/>
      <c r="C2247" s="241"/>
      <c r="D2247" s="242" t="s">
        <v>201</v>
      </c>
      <c r="E2247" s="243" t="s">
        <v>1</v>
      </c>
      <c r="F2247" s="244" t="s">
        <v>2537</v>
      </c>
      <c r="G2247" s="241"/>
      <c r="H2247" s="245">
        <v>66.763000000000005</v>
      </c>
      <c r="I2247" s="246"/>
      <c r="J2247" s="241"/>
      <c r="K2247" s="241"/>
      <c r="L2247" s="247"/>
      <c r="M2247" s="248"/>
      <c r="N2247" s="249"/>
      <c r="O2247" s="249"/>
      <c r="P2247" s="249"/>
      <c r="Q2247" s="249"/>
      <c r="R2247" s="249"/>
      <c r="S2247" s="249"/>
      <c r="T2247" s="250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51" t="s">
        <v>201</v>
      </c>
      <c r="AU2247" s="251" t="s">
        <v>85</v>
      </c>
      <c r="AV2247" s="13" t="s">
        <v>85</v>
      </c>
      <c r="AW2247" s="13" t="s">
        <v>32</v>
      </c>
      <c r="AX2247" s="13" t="s">
        <v>75</v>
      </c>
      <c r="AY2247" s="251" t="s">
        <v>192</v>
      </c>
    </row>
    <row r="2248" s="13" customFormat="1">
      <c r="A2248" s="13"/>
      <c r="B2248" s="240"/>
      <c r="C2248" s="241"/>
      <c r="D2248" s="242" t="s">
        <v>201</v>
      </c>
      <c r="E2248" s="243" t="s">
        <v>1</v>
      </c>
      <c r="F2248" s="244" t="s">
        <v>2538</v>
      </c>
      <c r="G2248" s="241"/>
      <c r="H2248" s="245">
        <v>9.1449999999999996</v>
      </c>
      <c r="I2248" s="246"/>
      <c r="J2248" s="241"/>
      <c r="K2248" s="241"/>
      <c r="L2248" s="247"/>
      <c r="M2248" s="248"/>
      <c r="N2248" s="249"/>
      <c r="O2248" s="249"/>
      <c r="P2248" s="249"/>
      <c r="Q2248" s="249"/>
      <c r="R2248" s="249"/>
      <c r="S2248" s="249"/>
      <c r="T2248" s="250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51" t="s">
        <v>201</v>
      </c>
      <c r="AU2248" s="251" t="s">
        <v>85</v>
      </c>
      <c r="AV2248" s="13" t="s">
        <v>85</v>
      </c>
      <c r="AW2248" s="13" t="s">
        <v>32</v>
      </c>
      <c r="AX2248" s="13" t="s">
        <v>75</v>
      </c>
      <c r="AY2248" s="251" t="s">
        <v>192</v>
      </c>
    </row>
    <row r="2249" s="13" customFormat="1">
      <c r="A2249" s="13"/>
      <c r="B2249" s="240"/>
      <c r="C2249" s="241"/>
      <c r="D2249" s="242" t="s">
        <v>201</v>
      </c>
      <c r="E2249" s="243" t="s">
        <v>1</v>
      </c>
      <c r="F2249" s="244" t="s">
        <v>2539</v>
      </c>
      <c r="G2249" s="241"/>
      <c r="H2249" s="245">
        <v>14.143000000000001</v>
      </c>
      <c r="I2249" s="246"/>
      <c r="J2249" s="241"/>
      <c r="K2249" s="241"/>
      <c r="L2249" s="247"/>
      <c r="M2249" s="248"/>
      <c r="N2249" s="249"/>
      <c r="O2249" s="249"/>
      <c r="P2249" s="249"/>
      <c r="Q2249" s="249"/>
      <c r="R2249" s="249"/>
      <c r="S2249" s="249"/>
      <c r="T2249" s="250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51" t="s">
        <v>201</v>
      </c>
      <c r="AU2249" s="251" t="s">
        <v>85</v>
      </c>
      <c r="AV2249" s="13" t="s">
        <v>85</v>
      </c>
      <c r="AW2249" s="13" t="s">
        <v>32</v>
      </c>
      <c r="AX2249" s="13" t="s">
        <v>75</v>
      </c>
      <c r="AY2249" s="251" t="s">
        <v>192</v>
      </c>
    </row>
    <row r="2250" s="13" customFormat="1">
      <c r="A2250" s="13"/>
      <c r="B2250" s="240"/>
      <c r="C2250" s="241"/>
      <c r="D2250" s="242" t="s">
        <v>201</v>
      </c>
      <c r="E2250" s="243" t="s">
        <v>1</v>
      </c>
      <c r="F2250" s="244" t="s">
        <v>2540</v>
      </c>
      <c r="G2250" s="241"/>
      <c r="H2250" s="245">
        <v>10.74</v>
      </c>
      <c r="I2250" s="246"/>
      <c r="J2250" s="241"/>
      <c r="K2250" s="241"/>
      <c r="L2250" s="247"/>
      <c r="M2250" s="248"/>
      <c r="N2250" s="249"/>
      <c r="O2250" s="249"/>
      <c r="P2250" s="249"/>
      <c r="Q2250" s="249"/>
      <c r="R2250" s="249"/>
      <c r="S2250" s="249"/>
      <c r="T2250" s="250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1" t="s">
        <v>201</v>
      </c>
      <c r="AU2250" s="251" t="s">
        <v>85</v>
      </c>
      <c r="AV2250" s="13" t="s">
        <v>85</v>
      </c>
      <c r="AW2250" s="13" t="s">
        <v>32</v>
      </c>
      <c r="AX2250" s="13" t="s">
        <v>75</v>
      </c>
      <c r="AY2250" s="251" t="s">
        <v>192</v>
      </c>
    </row>
    <row r="2251" s="13" customFormat="1">
      <c r="A2251" s="13"/>
      <c r="B2251" s="240"/>
      <c r="C2251" s="241"/>
      <c r="D2251" s="242" t="s">
        <v>201</v>
      </c>
      <c r="E2251" s="243" t="s">
        <v>1</v>
      </c>
      <c r="F2251" s="244" t="s">
        <v>2541</v>
      </c>
      <c r="G2251" s="241"/>
      <c r="H2251" s="245">
        <v>9.7680000000000007</v>
      </c>
      <c r="I2251" s="246"/>
      <c r="J2251" s="241"/>
      <c r="K2251" s="241"/>
      <c r="L2251" s="247"/>
      <c r="M2251" s="248"/>
      <c r="N2251" s="249"/>
      <c r="O2251" s="249"/>
      <c r="P2251" s="249"/>
      <c r="Q2251" s="249"/>
      <c r="R2251" s="249"/>
      <c r="S2251" s="249"/>
      <c r="T2251" s="250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1" t="s">
        <v>201</v>
      </c>
      <c r="AU2251" s="251" t="s">
        <v>85</v>
      </c>
      <c r="AV2251" s="13" t="s">
        <v>85</v>
      </c>
      <c r="AW2251" s="13" t="s">
        <v>32</v>
      </c>
      <c r="AX2251" s="13" t="s">
        <v>75</v>
      </c>
      <c r="AY2251" s="251" t="s">
        <v>192</v>
      </c>
    </row>
    <row r="2252" s="13" customFormat="1">
      <c r="A2252" s="13"/>
      <c r="B2252" s="240"/>
      <c r="C2252" s="241"/>
      <c r="D2252" s="242" t="s">
        <v>201</v>
      </c>
      <c r="E2252" s="243" t="s">
        <v>1</v>
      </c>
      <c r="F2252" s="244" t="s">
        <v>2542</v>
      </c>
      <c r="G2252" s="241"/>
      <c r="H2252" s="245">
        <v>10.359999999999999</v>
      </c>
      <c r="I2252" s="246"/>
      <c r="J2252" s="241"/>
      <c r="K2252" s="241"/>
      <c r="L2252" s="247"/>
      <c r="M2252" s="248"/>
      <c r="N2252" s="249"/>
      <c r="O2252" s="249"/>
      <c r="P2252" s="249"/>
      <c r="Q2252" s="249"/>
      <c r="R2252" s="249"/>
      <c r="S2252" s="249"/>
      <c r="T2252" s="250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51" t="s">
        <v>201</v>
      </c>
      <c r="AU2252" s="251" t="s">
        <v>85</v>
      </c>
      <c r="AV2252" s="13" t="s">
        <v>85</v>
      </c>
      <c r="AW2252" s="13" t="s">
        <v>32</v>
      </c>
      <c r="AX2252" s="13" t="s">
        <v>75</v>
      </c>
      <c r="AY2252" s="251" t="s">
        <v>192</v>
      </c>
    </row>
    <row r="2253" s="15" customFormat="1">
      <c r="A2253" s="15"/>
      <c r="B2253" s="263"/>
      <c r="C2253" s="264"/>
      <c r="D2253" s="242" t="s">
        <v>201</v>
      </c>
      <c r="E2253" s="265" t="s">
        <v>1</v>
      </c>
      <c r="F2253" s="266" t="s">
        <v>211</v>
      </c>
      <c r="G2253" s="264"/>
      <c r="H2253" s="267">
        <v>217.89599999999999</v>
      </c>
      <c r="I2253" s="268"/>
      <c r="J2253" s="264"/>
      <c r="K2253" s="264"/>
      <c r="L2253" s="269"/>
      <c r="M2253" s="270"/>
      <c r="N2253" s="271"/>
      <c r="O2253" s="271"/>
      <c r="P2253" s="271"/>
      <c r="Q2253" s="271"/>
      <c r="R2253" s="271"/>
      <c r="S2253" s="271"/>
      <c r="T2253" s="272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73" t="s">
        <v>201</v>
      </c>
      <c r="AU2253" s="273" t="s">
        <v>85</v>
      </c>
      <c r="AV2253" s="15" t="s">
        <v>212</v>
      </c>
      <c r="AW2253" s="15" t="s">
        <v>32</v>
      </c>
      <c r="AX2253" s="15" t="s">
        <v>75</v>
      </c>
      <c r="AY2253" s="273" t="s">
        <v>192</v>
      </c>
    </row>
    <row r="2254" s="13" customFormat="1">
      <c r="A2254" s="13"/>
      <c r="B2254" s="240"/>
      <c r="C2254" s="241"/>
      <c r="D2254" s="242" t="s">
        <v>201</v>
      </c>
      <c r="E2254" s="243" t="s">
        <v>1</v>
      </c>
      <c r="F2254" s="244" t="s">
        <v>2543</v>
      </c>
      <c r="G2254" s="241"/>
      <c r="H2254" s="245">
        <v>78</v>
      </c>
      <c r="I2254" s="246"/>
      <c r="J2254" s="241"/>
      <c r="K2254" s="241"/>
      <c r="L2254" s="247"/>
      <c r="M2254" s="248"/>
      <c r="N2254" s="249"/>
      <c r="O2254" s="249"/>
      <c r="P2254" s="249"/>
      <c r="Q2254" s="249"/>
      <c r="R2254" s="249"/>
      <c r="S2254" s="249"/>
      <c r="T2254" s="250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1" t="s">
        <v>201</v>
      </c>
      <c r="AU2254" s="251" t="s">
        <v>85</v>
      </c>
      <c r="AV2254" s="13" t="s">
        <v>85</v>
      </c>
      <c r="AW2254" s="13" t="s">
        <v>32</v>
      </c>
      <c r="AX2254" s="13" t="s">
        <v>75</v>
      </c>
      <c r="AY2254" s="251" t="s">
        <v>192</v>
      </c>
    </row>
    <row r="2255" s="15" customFormat="1">
      <c r="A2255" s="15"/>
      <c r="B2255" s="263"/>
      <c r="C2255" s="264"/>
      <c r="D2255" s="242" t="s">
        <v>201</v>
      </c>
      <c r="E2255" s="265" t="s">
        <v>1</v>
      </c>
      <c r="F2255" s="266" t="s">
        <v>211</v>
      </c>
      <c r="G2255" s="264"/>
      <c r="H2255" s="267">
        <v>78</v>
      </c>
      <c r="I2255" s="268"/>
      <c r="J2255" s="264"/>
      <c r="K2255" s="264"/>
      <c r="L2255" s="269"/>
      <c r="M2255" s="270"/>
      <c r="N2255" s="271"/>
      <c r="O2255" s="271"/>
      <c r="P2255" s="271"/>
      <c r="Q2255" s="271"/>
      <c r="R2255" s="271"/>
      <c r="S2255" s="271"/>
      <c r="T2255" s="272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73" t="s">
        <v>201</v>
      </c>
      <c r="AU2255" s="273" t="s">
        <v>85</v>
      </c>
      <c r="AV2255" s="15" t="s">
        <v>212</v>
      </c>
      <c r="AW2255" s="15" t="s">
        <v>32</v>
      </c>
      <c r="AX2255" s="15" t="s">
        <v>75</v>
      </c>
      <c r="AY2255" s="273" t="s">
        <v>192</v>
      </c>
    </row>
    <row r="2256" s="13" customFormat="1">
      <c r="A2256" s="13"/>
      <c r="B2256" s="240"/>
      <c r="C2256" s="241"/>
      <c r="D2256" s="242" t="s">
        <v>201</v>
      </c>
      <c r="E2256" s="243" t="s">
        <v>1</v>
      </c>
      <c r="F2256" s="244" t="s">
        <v>2544</v>
      </c>
      <c r="G2256" s="241"/>
      <c r="H2256" s="245">
        <v>32</v>
      </c>
      <c r="I2256" s="246"/>
      <c r="J2256" s="241"/>
      <c r="K2256" s="241"/>
      <c r="L2256" s="247"/>
      <c r="M2256" s="248"/>
      <c r="N2256" s="249"/>
      <c r="O2256" s="249"/>
      <c r="P2256" s="249"/>
      <c r="Q2256" s="249"/>
      <c r="R2256" s="249"/>
      <c r="S2256" s="249"/>
      <c r="T2256" s="250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51" t="s">
        <v>201</v>
      </c>
      <c r="AU2256" s="251" t="s">
        <v>85</v>
      </c>
      <c r="AV2256" s="13" t="s">
        <v>85</v>
      </c>
      <c r="AW2256" s="13" t="s">
        <v>32</v>
      </c>
      <c r="AX2256" s="13" t="s">
        <v>75</v>
      </c>
      <c r="AY2256" s="251" t="s">
        <v>192</v>
      </c>
    </row>
    <row r="2257" s="13" customFormat="1">
      <c r="A2257" s="13"/>
      <c r="B2257" s="240"/>
      <c r="C2257" s="241"/>
      <c r="D2257" s="242" t="s">
        <v>201</v>
      </c>
      <c r="E2257" s="243" t="s">
        <v>1</v>
      </c>
      <c r="F2257" s="244" t="s">
        <v>2545</v>
      </c>
      <c r="G2257" s="241"/>
      <c r="H2257" s="245">
        <v>3.8999999999999999</v>
      </c>
      <c r="I2257" s="246"/>
      <c r="J2257" s="241"/>
      <c r="K2257" s="241"/>
      <c r="L2257" s="247"/>
      <c r="M2257" s="248"/>
      <c r="N2257" s="249"/>
      <c r="O2257" s="249"/>
      <c r="P2257" s="249"/>
      <c r="Q2257" s="249"/>
      <c r="R2257" s="249"/>
      <c r="S2257" s="249"/>
      <c r="T2257" s="250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51" t="s">
        <v>201</v>
      </c>
      <c r="AU2257" s="251" t="s">
        <v>85</v>
      </c>
      <c r="AV2257" s="13" t="s">
        <v>85</v>
      </c>
      <c r="AW2257" s="13" t="s">
        <v>32</v>
      </c>
      <c r="AX2257" s="13" t="s">
        <v>75</v>
      </c>
      <c r="AY2257" s="251" t="s">
        <v>192</v>
      </c>
    </row>
    <row r="2258" s="15" customFormat="1">
      <c r="A2258" s="15"/>
      <c r="B2258" s="263"/>
      <c r="C2258" s="264"/>
      <c r="D2258" s="242" t="s">
        <v>201</v>
      </c>
      <c r="E2258" s="265" t="s">
        <v>1</v>
      </c>
      <c r="F2258" s="266" t="s">
        <v>211</v>
      </c>
      <c r="G2258" s="264"/>
      <c r="H2258" s="267">
        <v>35.899999999999999</v>
      </c>
      <c r="I2258" s="268"/>
      <c r="J2258" s="264"/>
      <c r="K2258" s="264"/>
      <c r="L2258" s="269"/>
      <c r="M2258" s="270"/>
      <c r="N2258" s="271"/>
      <c r="O2258" s="271"/>
      <c r="P2258" s="271"/>
      <c r="Q2258" s="271"/>
      <c r="R2258" s="271"/>
      <c r="S2258" s="271"/>
      <c r="T2258" s="272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73" t="s">
        <v>201</v>
      </c>
      <c r="AU2258" s="273" t="s">
        <v>85</v>
      </c>
      <c r="AV2258" s="15" t="s">
        <v>212</v>
      </c>
      <c r="AW2258" s="15" t="s">
        <v>32</v>
      </c>
      <c r="AX2258" s="15" t="s">
        <v>75</v>
      </c>
      <c r="AY2258" s="273" t="s">
        <v>192</v>
      </c>
    </row>
    <row r="2259" s="14" customFormat="1">
      <c r="A2259" s="14"/>
      <c r="B2259" s="252"/>
      <c r="C2259" s="253"/>
      <c r="D2259" s="242" t="s">
        <v>201</v>
      </c>
      <c r="E2259" s="254" t="s">
        <v>1</v>
      </c>
      <c r="F2259" s="255" t="s">
        <v>204</v>
      </c>
      <c r="G2259" s="253"/>
      <c r="H2259" s="256">
        <v>331.79599999999999</v>
      </c>
      <c r="I2259" s="257"/>
      <c r="J2259" s="253"/>
      <c r="K2259" s="253"/>
      <c r="L2259" s="258"/>
      <c r="M2259" s="259"/>
      <c r="N2259" s="260"/>
      <c r="O2259" s="260"/>
      <c r="P2259" s="260"/>
      <c r="Q2259" s="260"/>
      <c r="R2259" s="260"/>
      <c r="S2259" s="260"/>
      <c r="T2259" s="261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62" t="s">
        <v>201</v>
      </c>
      <c r="AU2259" s="262" t="s">
        <v>85</v>
      </c>
      <c r="AV2259" s="14" t="s">
        <v>199</v>
      </c>
      <c r="AW2259" s="14" t="s">
        <v>32</v>
      </c>
      <c r="AX2259" s="14" t="s">
        <v>83</v>
      </c>
      <c r="AY2259" s="262" t="s">
        <v>192</v>
      </c>
    </row>
    <row r="2260" s="2" customFormat="1" ht="24.15" customHeight="1">
      <c r="A2260" s="39"/>
      <c r="B2260" s="40"/>
      <c r="C2260" s="227" t="s">
        <v>2546</v>
      </c>
      <c r="D2260" s="227" t="s">
        <v>194</v>
      </c>
      <c r="E2260" s="228" t="s">
        <v>2547</v>
      </c>
      <c r="F2260" s="229" t="s">
        <v>2548</v>
      </c>
      <c r="G2260" s="230" t="s">
        <v>282</v>
      </c>
      <c r="H2260" s="231">
        <v>170.09999999999999</v>
      </c>
      <c r="I2260" s="232"/>
      <c r="J2260" s="233">
        <f>ROUND(I2260*H2260,2)</f>
        <v>0</v>
      </c>
      <c r="K2260" s="229" t="s">
        <v>198</v>
      </c>
      <c r="L2260" s="45"/>
      <c r="M2260" s="234" t="s">
        <v>1</v>
      </c>
      <c r="N2260" s="235" t="s">
        <v>40</v>
      </c>
      <c r="O2260" s="92"/>
      <c r="P2260" s="236">
        <f>O2260*H2260</f>
        <v>0</v>
      </c>
      <c r="Q2260" s="236">
        <v>0</v>
      </c>
      <c r="R2260" s="236">
        <f>Q2260*H2260</f>
        <v>0</v>
      </c>
      <c r="S2260" s="236">
        <v>0</v>
      </c>
      <c r="T2260" s="237">
        <f>S2260*H2260</f>
        <v>0</v>
      </c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R2260" s="238" t="s">
        <v>297</v>
      </c>
      <c r="AT2260" s="238" t="s">
        <v>194</v>
      </c>
      <c r="AU2260" s="238" t="s">
        <v>85</v>
      </c>
      <c r="AY2260" s="18" t="s">
        <v>192</v>
      </c>
      <c r="BE2260" s="239">
        <f>IF(N2260="základní",J2260,0)</f>
        <v>0</v>
      </c>
      <c r="BF2260" s="239">
        <f>IF(N2260="snížená",J2260,0)</f>
        <v>0</v>
      </c>
      <c r="BG2260" s="239">
        <f>IF(N2260="zákl. přenesená",J2260,0)</f>
        <v>0</v>
      </c>
      <c r="BH2260" s="239">
        <f>IF(N2260="sníž. přenesená",J2260,0)</f>
        <v>0</v>
      </c>
      <c r="BI2260" s="239">
        <f>IF(N2260="nulová",J2260,0)</f>
        <v>0</v>
      </c>
      <c r="BJ2260" s="18" t="s">
        <v>83</v>
      </c>
      <c r="BK2260" s="239">
        <f>ROUND(I2260*H2260,2)</f>
        <v>0</v>
      </c>
      <c r="BL2260" s="18" t="s">
        <v>297</v>
      </c>
      <c r="BM2260" s="238" t="s">
        <v>2549</v>
      </c>
    </row>
    <row r="2261" s="16" customFormat="1">
      <c r="A2261" s="16"/>
      <c r="B2261" s="274"/>
      <c r="C2261" s="275"/>
      <c r="D2261" s="242" t="s">
        <v>201</v>
      </c>
      <c r="E2261" s="276" t="s">
        <v>1</v>
      </c>
      <c r="F2261" s="277" t="s">
        <v>852</v>
      </c>
      <c r="G2261" s="275"/>
      <c r="H2261" s="276" t="s">
        <v>1</v>
      </c>
      <c r="I2261" s="278"/>
      <c r="J2261" s="275"/>
      <c r="K2261" s="275"/>
      <c r="L2261" s="279"/>
      <c r="M2261" s="280"/>
      <c r="N2261" s="281"/>
      <c r="O2261" s="281"/>
      <c r="P2261" s="281"/>
      <c r="Q2261" s="281"/>
      <c r="R2261" s="281"/>
      <c r="S2261" s="281"/>
      <c r="T2261" s="282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T2261" s="283" t="s">
        <v>201</v>
      </c>
      <c r="AU2261" s="283" t="s">
        <v>85</v>
      </c>
      <c r="AV2261" s="16" t="s">
        <v>83</v>
      </c>
      <c r="AW2261" s="16" t="s">
        <v>32</v>
      </c>
      <c r="AX2261" s="16" t="s">
        <v>75</v>
      </c>
      <c r="AY2261" s="283" t="s">
        <v>192</v>
      </c>
    </row>
    <row r="2262" s="13" customFormat="1">
      <c r="A2262" s="13"/>
      <c r="B2262" s="240"/>
      <c r="C2262" s="241"/>
      <c r="D2262" s="242" t="s">
        <v>201</v>
      </c>
      <c r="E2262" s="243" t="s">
        <v>1</v>
      </c>
      <c r="F2262" s="244" t="s">
        <v>853</v>
      </c>
      <c r="G2262" s="241"/>
      <c r="H2262" s="245">
        <v>6.5</v>
      </c>
      <c r="I2262" s="246"/>
      <c r="J2262" s="241"/>
      <c r="K2262" s="241"/>
      <c r="L2262" s="247"/>
      <c r="M2262" s="248"/>
      <c r="N2262" s="249"/>
      <c r="O2262" s="249"/>
      <c r="P2262" s="249"/>
      <c r="Q2262" s="249"/>
      <c r="R2262" s="249"/>
      <c r="S2262" s="249"/>
      <c r="T2262" s="250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51" t="s">
        <v>201</v>
      </c>
      <c r="AU2262" s="251" t="s">
        <v>85</v>
      </c>
      <c r="AV2262" s="13" t="s">
        <v>85</v>
      </c>
      <c r="AW2262" s="13" t="s">
        <v>32</v>
      </c>
      <c r="AX2262" s="13" t="s">
        <v>75</v>
      </c>
      <c r="AY2262" s="251" t="s">
        <v>192</v>
      </c>
    </row>
    <row r="2263" s="13" customFormat="1">
      <c r="A2263" s="13"/>
      <c r="B2263" s="240"/>
      <c r="C2263" s="241"/>
      <c r="D2263" s="242" t="s">
        <v>201</v>
      </c>
      <c r="E2263" s="243" t="s">
        <v>1</v>
      </c>
      <c r="F2263" s="244" t="s">
        <v>854</v>
      </c>
      <c r="G2263" s="241"/>
      <c r="H2263" s="245">
        <v>5.2000000000000002</v>
      </c>
      <c r="I2263" s="246"/>
      <c r="J2263" s="241"/>
      <c r="K2263" s="241"/>
      <c r="L2263" s="247"/>
      <c r="M2263" s="248"/>
      <c r="N2263" s="249"/>
      <c r="O2263" s="249"/>
      <c r="P2263" s="249"/>
      <c r="Q2263" s="249"/>
      <c r="R2263" s="249"/>
      <c r="S2263" s="249"/>
      <c r="T2263" s="250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51" t="s">
        <v>201</v>
      </c>
      <c r="AU2263" s="251" t="s">
        <v>85</v>
      </c>
      <c r="AV2263" s="13" t="s">
        <v>85</v>
      </c>
      <c r="AW2263" s="13" t="s">
        <v>32</v>
      </c>
      <c r="AX2263" s="13" t="s">
        <v>75</v>
      </c>
      <c r="AY2263" s="251" t="s">
        <v>192</v>
      </c>
    </row>
    <row r="2264" s="13" customFormat="1">
      <c r="A2264" s="13"/>
      <c r="B2264" s="240"/>
      <c r="C2264" s="241"/>
      <c r="D2264" s="242" t="s">
        <v>201</v>
      </c>
      <c r="E2264" s="243" t="s">
        <v>1</v>
      </c>
      <c r="F2264" s="244" t="s">
        <v>855</v>
      </c>
      <c r="G2264" s="241"/>
      <c r="H2264" s="245">
        <v>6.4000000000000004</v>
      </c>
      <c r="I2264" s="246"/>
      <c r="J2264" s="241"/>
      <c r="K2264" s="241"/>
      <c r="L2264" s="247"/>
      <c r="M2264" s="248"/>
      <c r="N2264" s="249"/>
      <c r="O2264" s="249"/>
      <c r="P2264" s="249"/>
      <c r="Q2264" s="249"/>
      <c r="R2264" s="249"/>
      <c r="S2264" s="249"/>
      <c r="T2264" s="250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51" t="s">
        <v>201</v>
      </c>
      <c r="AU2264" s="251" t="s">
        <v>85</v>
      </c>
      <c r="AV2264" s="13" t="s">
        <v>85</v>
      </c>
      <c r="AW2264" s="13" t="s">
        <v>32</v>
      </c>
      <c r="AX2264" s="13" t="s">
        <v>75</v>
      </c>
      <c r="AY2264" s="251" t="s">
        <v>192</v>
      </c>
    </row>
    <row r="2265" s="13" customFormat="1">
      <c r="A2265" s="13"/>
      <c r="B2265" s="240"/>
      <c r="C2265" s="241"/>
      <c r="D2265" s="242" t="s">
        <v>201</v>
      </c>
      <c r="E2265" s="243" t="s">
        <v>1</v>
      </c>
      <c r="F2265" s="244" t="s">
        <v>856</v>
      </c>
      <c r="G2265" s="241"/>
      <c r="H2265" s="245">
        <v>6.2000000000000002</v>
      </c>
      <c r="I2265" s="246"/>
      <c r="J2265" s="241"/>
      <c r="K2265" s="241"/>
      <c r="L2265" s="247"/>
      <c r="M2265" s="248"/>
      <c r="N2265" s="249"/>
      <c r="O2265" s="249"/>
      <c r="P2265" s="249"/>
      <c r="Q2265" s="249"/>
      <c r="R2265" s="249"/>
      <c r="S2265" s="249"/>
      <c r="T2265" s="250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51" t="s">
        <v>201</v>
      </c>
      <c r="AU2265" s="251" t="s">
        <v>85</v>
      </c>
      <c r="AV2265" s="13" t="s">
        <v>85</v>
      </c>
      <c r="AW2265" s="13" t="s">
        <v>32</v>
      </c>
      <c r="AX2265" s="13" t="s">
        <v>75</v>
      </c>
      <c r="AY2265" s="251" t="s">
        <v>192</v>
      </c>
    </row>
    <row r="2266" s="13" customFormat="1">
      <c r="A2266" s="13"/>
      <c r="B2266" s="240"/>
      <c r="C2266" s="241"/>
      <c r="D2266" s="242" t="s">
        <v>201</v>
      </c>
      <c r="E2266" s="243" t="s">
        <v>1</v>
      </c>
      <c r="F2266" s="244" t="s">
        <v>857</v>
      </c>
      <c r="G2266" s="241"/>
      <c r="H2266" s="245">
        <v>6.2000000000000002</v>
      </c>
      <c r="I2266" s="246"/>
      <c r="J2266" s="241"/>
      <c r="K2266" s="241"/>
      <c r="L2266" s="247"/>
      <c r="M2266" s="248"/>
      <c r="N2266" s="249"/>
      <c r="O2266" s="249"/>
      <c r="P2266" s="249"/>
      <c r="Q2266" s="249"/>
      <c r="R2266" s="249"/>
      <c r="S2266" s="249"/>
      <c r="T2266" s="250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51" t="s">
        <v>201</v>
      </c>
      <c r="AU2266" s="251" t="s">
        <v>85</v>
      </c>
      <c r="AV2266" s="13" t="s">
        <v>85</v>
      </c>
      <c r="AW2266" s="13" t="s">
        <v>32</v>
      </c>
      <c r="AX2266" s="13" t="s">
        <v>75</v>
      </c>
      <c r="AY2266" s="251" t="s">
        <v>192</v>
      </c>
    </row>
    <row r="2267" s="13" customFormat="1">
      <c r="A2267" s="13"/>
      <c r="B2267" s="240"/>
      <c r="C2267" s="241"/>
      <c r="D2267" s="242" t="s">
        <v>201</v>
      </c>
      <c r="E2267" s="243" t="s">
        <v>1</v>
      </c>
      <c r="F2267" s="244" t="s">
        <v>858</v>
      </c>
      <c r="G2267" s="241"/>
      <c r="H2267" s="245">
        <v>6.2000000000000002</v>
      </c>
      <c r="I2267" s="246"/>
      <c r="J2267" s="241"/>
      <c r="K2267" s="241"/>
      <c r="L2267" s="247"/>
      <c r="M2267" s="248"/>
      <c r="N2267" s="249"/>
      <c r="O2267" s="249"/>
      <c r="P2267" s="249"/>
      <c r="Q2267" s="249"/>
      <c r="R2267" s="249"/>
      <c r="S2267" s="249"/>
      <c r="T2267" s="250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1" t="s">
        <v>201</v>
      </c>
      <c r="AU2267" s="251" t="s">
        <v>85</v>
      </c>
      <c r="AV2267" s="13" t="s">
        <v>85</v>
      </c>
      <c r="AW2267" s="13" t="s">
        <v>32</v>
      </c>
      <c r="AX2267" s="13" t="s">
        <v>75</v>
      </c>
      <c r="AY2267" s="251" t="s">
        <v>192</v>
      </c>
    </row>
    <row r="2268" s="13" customFormat="1">
      <c r="A2268" s="13"/>
      <c r="B2268" s="240"/>
      <c r="C2268" s="241"/>
      <c r="D2268" s="242" t="s">
        <v>201</v>
      </c>
      <c r="E2268" s="243" t="s">
        <v>1</v>
      </c>
      <c r="F2268" s="244" t="s">
        <v>859</v>
      </c>
      <c r="G2268" s="241"/>
      <c r="H2268" s="245">
        <v>8.8000000000000007</v>
      </c>
      <c r="I2268" s="246"/>
      <c r="J2268" s="241"/>
      <c r="K2268" s="241"/>
      <c r="L2268" s="247"/>
      <c r="M2268" s="248"/>
      <c r="N2268" s="249"/>
      <c r="O2268" s="249"/>
      <c r="P2268" s="249"/>
      <c r="Q2268" s="249"/>
      <c r="R2268" s="249"/>
      <c r="S2268" s="249"/>
      <c r="T2268" s="250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1" t="s">
        <v>201</v>
      </c>
      <c r="AU2268" s="251" t="s">
        <v>85</v>
      </c>
      <c r="AV2268" s="13" t="s">
        <v>85</v>
      </c>
      <c r="AW2268" s="13" t="s">
        <v>32</v>
      </c>
      <c r="AX2268" s="13" t="s">
        <v>75</v>
      </c>
      <c r="AY2268" s="251" t="s">
        <v>192</v>
      </c>
    </row>
    <row r="2269" s="13" customFormat="1">
      <c r="A2269" s="13"/>
      <c r="B2269" s="240"/>
      <c r="C2269" s="241"/>
      <c r="D2269" s="242" t="s">
        <v>201</v>
      </c>
      <c r="E2269" s="243" t="s">
        <v>1</v>
      </c>
      <c r="F2269" s="244" t="s">
        <v>860</v>
      </c>
      <c r="G2269" s="241"/>
      <c r="H2269" s="245">
        <v>8.8000000000000007</v>
      </c>
      <c r="I2269" s="246"/>
      <c r="J2269" s="241"/>
      <c r="K2269" s="241"/>
      <c r="L2269" s="247"/>
      <c r="M2269" s="248"/>
      <c r="N2269" s="249"/>
      <c r="O2269" s="249"/>
      <c r="P2269" s="249"/>
      <c r="Q2269" s="249"/>
      <c r="R2269" s="249"/>
      <c r="S2269" s="249"/>
      <c r="T2269" s="250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1" t="s">
        <v>201</v>
      </c>
      <c r="AU2269" s="251" t="s">
        <v>85</v>
      </c>
      <c r="AV2269" s="13" t="s">
        <v>85</v>
      </c>
      <c r="AW2269" s="13" t="s">
        <v>32</v>
      </c>
      <c r="AX2269" s="13" t="s">
        <v>75</v>
      </c>
      <c r="AY2269" s="251" t="s">
        <v>192</v>
      </c>
    </row>
    <row r="2270" s="13" customFormat="1">
      <c r="A2270" s="13"/>
      <c r="B2270" s="240"/>
      <c r="C2270" s="241"/>
      <c r="D2270" s="242" t="s">
        <v>201</v>
      </c>
      <c r="E2270" s="243" t="s">
        <v>1</v>
      </c>
      <c r="F2270" s="244" t="s">
        <v>861</v>
      </c>
      <c r="G2270" s="241"/>
      <c r="H2270" s="245">
        <v>8.8000000000000007</v>
      </c>
      <c r="I2270" s="246"/>
      <c r="J2270" s="241"/>
      <c r="K2270" s="241"/>
      <c r="L2270" s="247"/>
      <c r="M2270" s="248"/>
      <c r="N2270" s="249"/>
      <c r="O2270" s="249"/>
      <c r="P2270" s="249"/>
      <c r="Q2270" s="249"/>
      <c r="R2270" s="249"/>
      <c r="S2270" s="249"/>
      <c r="T2270" s="250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51" t="s">
        <v>201</v>
      </c>
      <c r="AU2270" s="251" t="s">
        <v>85</v>
      </c>
      <c r="AV2270" s="13" t="s">
        <v>85</v>
      </c>
      <c r="AW2270" s="13" t="s">
        <v>32</v>
      </c>
      <c r="AX2270" s="13" t="s">
        <v>75</v>
      </c>
      <c r="AY2270" s="251" t="s">
        <v>192</v>
      </c>
    </row>
    <row r="2271" s="13" customFormat="1">
      <c r="A2271" s="13"/>
      <c r="B2271" s="240"/>
      <c r="C2271" s="241"/>
      <c r="D2271" s="242" t="s">
        <v>201</v>
      </c>
      <c r="E2271" s="243" t="s">
        <v>1</v>
      </c>
      <c r="F2271" s="244" t="s">
        <v>862</v>
      </c>
      <c r="G2271" s="241"/>
      <c r="H2271" s="245">
        <v>8.8000000000000007</v>
      </c>
      <c r="I2271" s="246"/>
      <c r="J2271" s="241"/>
      <c r="K2271" s="241"/>
      <c r="L2271" s="247"/>
      <c r="M2271" s="248"/>
      <c r="N2271" s="249"/>
      <c r="O2271" s="249"/>
      <c r="P2271" s="249"/>
      <c r="Q2271" s="249"/>
      <c r="R2271" s="249"/>
      <c r="S2271" s="249"/>
      <c r="T2271" s="250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51" t="s">
        <v>201</v>
      </c>
      <c r="AU2271" s="251" t="s">
        <v>85</v>
      </c>
      <c r="AV2271" s="13" t="s">
        <v>85</v>
      </c>
      <c r="AW2271" s="13" t="s">
        <v>32</v>
      </c>
      <c r="AX2271" s="13" t="s">
        <v>75</v>
      </c>
      <c r="AY2271" s="251" t="s">
        <v>192</v>
      </c>
    </row>
    <row r="2272" s="13" customFormat="1">
      <c r="A2272" s="13"/>
      <c r="B2272" s="240"/>
      <c r="C2272" s="241"/>
      <c r="D2272" s="242" t="s">
        <v>201</v>
      </c>
      <c r="E2272" s="243" t="s">
        <v>1</v>
      </c>
      <c r="F2272" s="244" t="s">
        <v>863</v>
      </c>
      <c r="G2272" s="241"/>
      <c r="H2272" s="245">
        <v>9.5999999999999996</v>
      </c>
      <c r="I2272" s="246"/>
      <c r="J2272" s="241"/>
      <c r="K2272" s="241"/>
      <c r="L2272" s="247"/>
      <c r="M2272" s="248"/>
      <c r="N2272" s="249"/>
      <c r="O2272" s="249"/>
      <c r="P2272" s="249"/>
      <c r="Q2272" s="249"/>
      <c r="R2272" s="249"/>
      <c r="S2272" s="249"/>
      <c r="T2272" s="250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51" t="s">
        <v>201</v>
      </c>
      <c r="AU2272" s="251" t="s">
        <v>85</v>
      </c>
      <c r="AV2272" s="13" t="s">
        <v>85</v>
      </c>
      <c r="AW2272" s="13" t="s">
        <v>32</v>
      </c>
      <c r="AX2272" s="13" t="s">
        <v>75</v>
      </c>
      <c r="AY2272" s="251" t="s">
        <v>192</v>
      </c>
    </row>
    <row r="2273" s="13" customFormat="1">
      <c r="A2273" s="13"/>
      <c r="B2273" s="240"/>
      <c r="C2273" s="241"/>
      <c r="D2273" s="242" t="s">
        <v>201</v>
      </c>
      <c r="E2273" s="243" t="s">
        <v>1</v>
      </c>
      <c r="F2273" s="244" t="s">
        <v>864</v>
      </c>
      <c r="G2273" s="241"/>
      <c r="H2273" s="245">
        <v>8.8000000000000007</v>
      </c>
      <c r="I2273" s="246"/>
      <c r="J2273" s="241"/>
      <c r="K2273" s="241"/>
      <c r="L2273" s="247"/>
      <c r="M2273" s="248"/>
      <c r="N2273" s="249"/>
      <c r="O2273" s="249"/>
      <c r="P2273" s="249"/>
      <c r="Q2273" s="249"/>
      <c r="R2273" s="249"/>
      <c r="S2273" s="249"/>
      <c r="T2273" s="250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51" t="s">
        <v>201</v>
      </c>
      <c r="AU2273" s="251" t="s">
        <v>85</v>
      </c>
      <c r="AV2273" s="13" t="s">
        <v>85</v>
      </c>
      <c r="AW2273" s="13" t="s">
        <v>32</v>
      </c>
      <c r="AX2273" s="13" t="s">
        <v>75</v>
      </c>
      <c r="AY2273" s="251" t="s">
        <v>192</v>
      </c>
    </row>
    <row r="2274" s="13" customFormat="1">
      <c r="A2274" s="13"/>
      <c r="B2274" s="240"/>
      <c r="C2274" s="241"/>
      <c r="D2274" s="242" t="s">
        <v>201</v>
      </c>
      <c r="E2274" s="243" t="s">
        <v>1</v>
      </c>
      <c r="F2274" s="244" t="s">
        <v>865</v>
      </c>
      <c r="G2274" s="241"/>
      <c r="H2274" s="245">
        <v>8.8000000000000007</v>
      </c>
      <c r="I2274" s="246"/>
      <c r="J2274" s="241"/>
      <c r="K2274" s="241"/>
      <c r="L2274" s="247"/>
      <c r="M2274" s="248"/>
      <c r="N2274" s="249"/>
      <c r="O2274" s="249"/>
      <c r="P2274" s="249"/>
      <c r="Q2274" s="249"/>
      <c r="R2274" s="249"/>
      <c r="S2274" s="249"/>
      <c r="T2274" s="250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51" t="s">
        <v>201</v>
      </c>
      <c r="AU2274" s="251" t="s">
        <v>85</v>
      </c>
      <c r="AV2274" s="13" t="s">
        <v>85</v>
      </c>
      <c r="AW2274" s="13" t="s">
        <v>32</v>
      </c>
      <c r="AX2274" s="13" t="s">
        <v>75</v>
      </c>
      <c r="AY2274" s="251" t="s">
        <v>192</v>
      </c>
    </row>
    <row r="2275" s="13" customFormat="1">
      <c r="A2275" s="13"/>
      <c r="B2275" s="240"/>
      <c r="C2275" s="241"/>
      <c r="D2275" s="242" t="s">
        <v>201</v>
      </c>
      <c r="E2275" s="243" t="s">
        <v>1</v>
      </c>
      <c r="F2275" s="244" t="s">
        <v>866</v>
      </c>
      <c r="G2275" s="241"/>
      <c r="H2275" s="245">
        <v>5.5</v>
      </c>
      <c r="I2275" s="246"/>
      <c r="J2275" s="241"/>
      <c r="K2275" s="241"/>
      <c r="L2275" s="247"/>
      <c r="M2275" s="248"/>
      <c r="N2275" s="249"/>
      <c r="O2275" s="249"/>
      <c r="P2275" s="249"/>
      <c r="Q2275" s="249"/>
      <c r="R2275" s="249"/>
      <c r="S2275" s="249"/>
      <c r="T2275" s="250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51" t="s">
        <v>201</v>
      </c>
      <c r="AU2275" s="251" t="s">
        <v>85</v>
      </c>
      <c r="AV2275" s="13" t="s">
        <v>85</v>
      </c>
      <c r="AW2275" s="13" t="s">
        <v>32</v>
      </c>
      <c r="AX2275" s="13" t="s">
        <v>75</v>
      </c>
      <c r="AY2275" s="251" t="s">
        <v>192</v>
      </c>
    </row>
    <row r="2276" s="13" customFormat="1">
      <c r="A2276" s="13"/>
      <c r="B2276" s="240"/>
      <c r="C2276" s="241"/>
      <c r="D2276" s="242" t="s">
        <v>201</v>
      </c>
      <c r="E2276" s="243" t="s">
        <v>1</v>
      </c>
      <c r="F2276" s="244" t="s">
        <v>867</v>
      </c>
      <c r="G2276" s="241"/>
      <c r="H2276" s="245">
        <v>8.8000000000000007</v>
      </c>
      <c r="I2276" s="246"/>
      <c r="J2276" s="241"/>
      <c r="K2276" s="241"/>
      <c r="L2276" s="247"/>
      <c r="M2276" s="248"/>
      <c r="N2276" s="249"/>
      <c r="O2276" s="249"/>
      <c r="P2276" s="249"/>
      <c r="Q2276" s="249"/>
      <c r="R2276" s="249"/>
      <c r="S2276" s="249"/>
      <c r="T2276" s="250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51" t="s">
        <v>201</v>
      </c>
      <c r="AU2276" s="251" t="s">
        <v>85</v>
      </c>
      <c r="AV2276" s="13" t="s">
        <v>85</v>
      </c>
      <c r="AW2276" s="13" t="s">
        <v>32</v>
      </c>
      <c r="AX2276" s="13" t="s">
        <v>75</v>
      </c>
      <c r="AY2276" s="251" t="s">
        <v>192</v>
      </c>
    </row>
    <row r="2277" s="15" customFormat="1">
      <c r="A2277" s="15"/>
      <c r="B2277" s="263"/>
      <c r="C2277" s="264"/>
      <c r="D2277" s="242" t="s">
        <v>201</v>
      </c>
      <c r="E2277" s="265" t="s">
        <v>1</v>
      </c>
      <c r="F2277" s="266" t="s">
        <v>211</v>
      </c>
      <c r="G2277" s="264"/>
      <c r="H2277" s="267">
        <v>113.40000000000001</v>
      </c>
      <c r="I2277" s="268"/>
      <c r="J2277" s="264"/>
      <c r="K2277" s="264"/>
      <c r="L2277" s="269"/>
      <c r="M2277" s="270"/>
      <c r="N2277" s="271"/>
      <c r="O2277" s="271"/>
      <c r="P2277" s="271"/>
      <c r="Q2277" s="271"/>
      <c r="R2277" s="271"/>
      <c r="S2277" s="271"/>
      <c r="T2277" s="272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T2277" s="273" t="s">
        <v>201</v>
      </c>
      <c r="AU2277" s="273" t="s">
        <v>85</v>
      </c>
      <c r="AV2277" s="15" t="s">
        <v>212</v>
      </c>
      <c r="AW2277" s="15" t="s">
        <v>32</v>
      </c>
      <c r="AX2277" s="15" t="s">
        <v>75</v>
      </c>
      <c r="AY2277" s="273" t="s">
        <v>192</v>
      </c>
    </row>
    <row r="2278" s="16" customFormat="1">
      <c r="A2278" s="16"/>
      <c r="B2278" s="274"/>
      <c r="C2278" s="275"/>
      <c r="D2278" s="242" t="s">
        <v>201</v>
      </c>
      <c r="E2278" s="276" t="s">
        <v>1</v>
      </c>
      <c r="F2278" s="277" t="s">
        <v>868</v>
      </c>
      <c r="G2278" s="275"/>
      <c r="H2278" s="276" t="s">
        <v>1</v>
      </c>
      <c r="I2278" s="278"/>
      <c r="J2278" s="275"/>
      <c r="K2278" s="275"/>
      <c r="L2278" s="279"/>
      <c r="M2278" s="280"/>
      <c r="N2278" s="281"/>
      <c r="O2278" s="281"/>
      <c r="P2278" s="281"/>
      <c r="Q2278" s="281"/>
      <c r="R2278" s="281"/>
      <c r="S2278" s="281"/>
      <c r="T2278" s="282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T2278" s="283" t="s">
        <v>201</v>
      </c>
      <c r="AU2278" s="283" t="s">
        <v>85</v>
      </c>
      <c r="AV2278" s="16" t="s">
        <v>83</v>
      </c>
      <c r="AW2278" s="16" t="s">
        <v>32</v>
      </c>
      <c r="AX2278" s="16" t="s">
        <v>75</v>
      </c>
      <c r="AY2278" s="283" t="s">
        <v>192</v>
      </c>
    </row>
    <row r="2279" s="13" customFormat="1">
      <c r="A2279" s="13"/>
      <c r="B2279" s="240"/>
      <c r="C2279" s="241"/>
      <c r="D2279" s="242" t="s">
        <v>201</v>
      </c>
      <c r="E2279" s="243" t="s">
        <v>1</v>
      </c>
      <c r="F2279" s="244" t="s">
        <v>869</v>
      </c>
      <c r="G2279" s="241"/>
      <c r="H2279" s="245">
        <v>5.7999999999999998</v>
      </c>
      <c r="I2279" s="246"/>
      <c r="J2279" s="241"/>
      <c r="K2279" s="241"/>
      <c r="L2279" s="247"/>
      <c r="M2279" s="248"/>
      <c r="N2279" s="249"/>
      <c r="O2279" s="249"/>
      <c r="P2279" s="249"/>
      <c r="Q2279" s="249"/>
      <c r="R2279" s="249"/>
      <c r="S2279" s="249"/>
      <c r="T2279" s="250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1" t="s">
        <v>201</v>
      </c>
      <c r="AU2279" s="251" t="s">
        <v>85</v>
      </c>
      <c r="AV2279" s="13" t="s">
        <v>85</v>
      </c>
      <c r="AW2279" s="13" t="s">
        <v>32</v>
      </c>
      <c r="AX2279" s="13" t="s">
        <v>75</v>
      </c>
      <c r="AY2279" s="251" t="s">
        <v>192</v>
      </c>
    </row>
    <row r="2280" s="13" customFormat="1">
      <c r="A2280" s="13"/>
      <c r="B2280" s="240"/>
      <c r="C2280" s="241"/>
      <c r="D2280" s="242" t="s">
        <v>201</v>
      </c>
      <c r="E2280" s="243" t="s">
        <v>1</v>
      </c>
      <c r="F2280" s="244" t="s">
        <v>870</v>
      </c>
      <c r="G2280" s="241"/>
      <c r="H2280" s="245">
        <v>5.2999999999999998</v>
      </c>
      <c r="I2280" s="246"/>
      <c r="J2280" s="241"/>
      <c r="K2280" s="241"/>
      <c r="L2280" s="247"/>
      <c r="M2280" s="248"/>
      <c r="N2280" s="249"/>
      <c r="O2280" s="249"/>
      <c r="P2280" s="249"/>
      <c r="Q2280" s="249"/>
      <c r="R2280" s="249"/>
      <c r="S2280" s="249"/>
      <c r="T2280" s="250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1" t="s">
        <v>201</v>
      </c>
      <c r="AU2280" s="251" t="s">
        <v>85</v>
      </c>
      <c r="AV2280" s="13" t="s">
        <v>85</v>
      </c>
      <c r="AW2280" s="13" t="s">
        <v>32</v>
      </c>
      <c r="AX2280" s="13" t="s">
        <v>75</v>
      </c>
      <c r="AY2280" s="251" t="s">
        <v>192</v>
      </c>
    </row>
    <row r="2281" s="13" customFormat="1">
      <c r="A2281" s="13"/>
      <c r="B2281" s="240"/>
      <c r="C2281" s="241"/>
      <c r="D2281" s="242" t="s">
        <v>201</v>
      </c>
      <c r="E2281" s="243" t="s">
        <v>1</v>
      </c>
      <c r="F2281" s="244" t="s">
        <v>871</v>
      </c>
      <c r="G2281" s="241"/>
      <c r="H2281" s="245">
        <v>5.2999999999999998</v>
      </c>
      <c r="I2281" s="246"/>
      <c r="J2281" s="241"/>
      <c r="K2281" s="241"/>
      <c r="L2281" s="247"/>
      <c r="M2281" s="248"/>
      <c r="N2281" s="249"/>
      <c r="O2281" s="249"/>
      <c r="P2281" s="249"/>
      <c r="Q2281" s="249"/>
      <c r="R2281" s="249"/>
      <c r="S2281" s="249"/>
      <c r="T2281" s="250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1" t="s">
        <v>201</v>
      </c>
      <c r="AU2281" s="251" t="s">
        <v>85</v>
      </c>
      <c r="AV2281" s="13" t="s">
        <v>85</v>
      </c>
      <c r="AW2281" s="13" t="s">
        <v>32</v>
      </c>
      <c r="AX2281" s="13" t="s">
        <v>75</v>
      </c>
      <c r="AY2281" s="251" t="s">
        <v>192</v>
      </c>
    </row>
    <row r="2282" s="13" customFormat="1">
      <c r="A2282" s="13"/>
      <c r="B2282" s="240"/>
      <c r="C2282" s="241"/>
      <c r="D2282" s="242" t="s">
        <v>201</v>
      </c>
      <c r="E2282" s="243" t="s">
        <v>1</v>
      </c>
      <c r="F2282" s="244" t="s">
        <v>872</v>
      </c>
      <c r="G2282" s="241"/>
      <c r="H2282" s="245">
        <v>5.9000000000000004</v>
      </c>
      <c r="I2282" s="246"/>
      <c r="J2282" s="241"/>
      <c r="K2282" s="241"/>
      <c r="L2282" s="247"/>
      <c r="M2282" s="248"/>
      <c r="N2282" s="249"/>
      <c r="O2282" s="249"/>
      <c r="P2282" s="249"/>
      <c r="Q2282" s="249"/>
      <c r="R2282" s="249"/>
      <c r="S2282" s="249"/>
      <c r="T2282" s="250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51" t="s">
        <v>201</v>
      </c>
      <c r="AU2282" s="251" t="s">
        <v>85</v>
      </c>
      <c r="AV2282" s="13" t="s">
        <v>85</v>
      </c>
      <c r="AW2282" s="13" t="s">
        <v>32</v>
      </c>
      <c r="AX2282" s="13" t="s">
        <v>75</v>
      </c>
      <c r="AY2282" s="251" t="s">
        <v>192</v>
      </c>
    </row>
    <row r="2283" s="13" customFormat="1">
      <c r="A2283" s="13"/>
      <c r="B2283" s="240"/>
      <c r="C2283" s="241"/>
      <c r="D2283" s="242" t="s">
        <v>201</v>
      </c>
      <c r="E2283" s="243" t="s">
        <v>1</v>
      </c>
      <c r="F2283" s="244" t="s">
        <v>873</v>
      </c>
      <c r="G2283" s="241"/>
      <c r="H2283" s="245">
        <v>5.0999999999999996</v>
      </c>
      <c r="I2283" s="246"/>
      <c r="J2283" s="241"/>
      <c r="K2283" s="241"/>
      <c r="L2283" s="247"/>
      <c r="M2283" s="248"/>
      <c r="N2283" s="249"/>
      <c r="O2283" s="249"/>
      <c r="P2283" s="249"/>
      <c r="Q2283" s="249"/>
      <c r="R2283" s="249"/>
      <c r="S2283" s="249"/>
      <c r="T2283" s="250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51" t="s">
        <v>201</v>
      </c>
      <c r="AU2283" s="251" t="s">
        <v>85</v>
      </c>
      <c r="AV2283" s="13" t="s">
        <v>85</v>
      </c>
      <c r="AW2283" s="13" t="s">
        <v>32</v>
      </c>
      <c r="AX2283" s="13" t="s">
        <v>75</v>
      </c>
      <c r="AY2283" s="251" t="s">
        <v>192</v>
      </c>
    </row>
    <row r="2284" s="13" customFormat="1">
      <c r="A2284" s="13"/>
      <c r="B2284" s="240"/>
      <c r="C2284" s="241"/>
      <c r="D2284" s="242" t="s">
        <v>201</v>
      </c>
      <c r="E2284" s="243" t="s">
        <v>1</v>
      </c>
      <c r="F2284" s="244" t="s">
        <v>874</v>
      </c>
      <c r="G2284" s="241"/>
      <c r="H2284" s="245">
        <v>6.0999999999999996</v>
      </c>
      <c r="I2284" s="246"/>
      <c r="J2284" s="241"/>
      <c r="K2284" s="241"/>
      <c r="L2284" s="247"/>
      <c r="M2284" s="248"/>
      <c r="N2284" s="249"/>
      <c r="O2284" s="249"/>
      <c r="P2284" s="249"/>
      <c r="Q2284" s="249"/>
      <c r="R2284" s="249"/>
      <c r="S2284" s="249"/>
      <c r="T2284" s="250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51" t="s">
        <v>201</v>
      </c>
      <c r="AU2284" s="251" t="s">
        <v>85</v>
      </c>
      <c r="AV2284" s="13" t="s">
        <v>85</v>
      </c>
      <c r="AW2284" s="13" t="s">
        <v>32</v>
      </c>
      <c r="AX2284" s="13" t="s">
        <v>75</v>
      </c>
      <c r="AY2284" s="251" t="s">
        <v>192</v>
      </c>
    </row>
    <row r="2285" s="15" customFormat="1">
      <c r="A2285" s="15"/>
      <c r="B2285" s="263"/>
      <c r="C2285" s="264"/>
      <c r="D2285" s="242" t="s">
        <v>201</v>
      </c>
      <c r="E2285" s="265" t="s">
        <v>1</v>
      </c>
      <c r="F2285" s="266" t="s">
        <v>211</v>
      </c>
      <c r="G2285" s="264"/>
      <c r="H2285" s="267">
        <v>33.5</v>
      </c>
      <c r="I2285" s="268"/>
      <c r="J2285" s="264"/>
      <c r="K2285" s="264"/>
      <c r="L2285" s="269"/>
      <c r="M2285" s="270"/>
      <c r="N2285" s="271"/>
      <c r="O2285" s="271"/>
      <c r="P2285" s="271"/>
      <c r="Q2285" s="271"/>
      <c r="R2285" s="271"/>
      <c r="S2285" s="271"/>
      <c r="T2285" s="272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T2285" s="273" t="s">
        <v>201</v>
      </c>
      <c r="AU2285" s="273" t="s">
        <v>85</v>
      </c>
      <c r="AV2285" s="15" t="s">
        <v>212</v>
      </c>
      <c r="AW2285" s="15" t="s">
        <v>32</v>
      </c>
      <c r="AX2285" s="15" t="s">
        <v>75</v>
      </c>
      <c r="AY2285" s="273" t="s">
        <v>192</v>
      </c>
    </row>
    <row r="2286" s="16" customFormat="1">
      <c r="A2286" s="16"/>
      <c r="B2286" s="274"/>
      <c r="C2286" s="275"/>
      <c r="D2286" s="242" t="s">
        <v>201</v>
      </c>
      <c r="E2286" s="276" t="s">
        <v>1</v>
      </c>
      <c r="F2286" s="277" t="s">
        <v>930</v>
      </c>
      <c r="G2286" s="275"/>
      <c r="H2286" s="276" t="s">
        <v>1</v>
      </c>
      <c r="I2286" s="278"/>
      <c r="J2286" s="275"/>
      <c r="K2286" s="275"/>
      <c r="L2286" s="279"/>
      <c r="M2286" s="280"/>
      <c r="N2286" s="281"/>
      <c r="O2286" s="281"/>
      <c r="P2286" s="281"/>
      <c r="Q2286" s="281"/>
      <c r="R2286" s="281"/>
      <c r="S2286" s="281"/>
      <c r="T2286" s="282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T2286" s="283" t="s">
        <v>201</v>
      </c>
      <c r="AU2286" s="283" t="s">
        <v>85</v>
      </c>
      <c r="AV2286" s="16" t="s">
        <v>83</v>
      </c>
      <c r="AW2286" s="16" t="s">
        <v>32</v>
      </c>
      <c r="AX2286" s="16" t="s">
        <v>75</v>
      </c>
      <c r="AY2286" s="283" t="s">
        <v>192</v>
      </c>
    </row>
    <row r="2287" s="13" customFormat="1">
      <c r="A2287" s="13"/>
      <c r="B2287" s="240"/>
      <c r="C2287" s="241"/>
      <c r="D2287" s="242" t="s">
        <v>201</v>
      </c>
      <c r="E2287" s="243" t="s">
        <v>1</v>
      </c>
      <c r="F2287" s="244" t="s">
        <v>2550</v>
      </c>
      <c r="G2287" s="241"/>
      <c r="H2287" s="245">
        <v>11.6</v>
      </c>
      <c r="I2287" s="246"/>
      <c r="J2287" s="241"/>
      <c r="K2287" s="241"/>
      <c r="L2287" s="247"/>
      <c r="M2287" s="248"/>
      <c r="N2287" s="249"/>
      <c r="O2287" s="249"/>
      <c r="P2287" s="249"/>
      <c r="Q2287" s="249"/>
      <c r="R2287" s="249"/>
      <c r="S2287" s="249"/>
      <c r="T2287" s="250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51" t="s">
        <v>201</v>
      </c>
      <c r="AU2287" s="251" t="s">
        <v>85</v>
      </c>
      <c r="AV2287" s="13" t="s">
        <v>85</v>
      </c>
      <c r="AW2287" s="13" t="s">
        <v>32</v>
      </c>
      <c r="AX2287" s="13" t="s">
        <v>75</v>
      </c>
      <c r="AY2287" s="251" t="s">
        <v>192</v>
      </c>
    </row>
    <row r="2288" s="13" customFormat="1">
      <c r="A2288" s="13"/>
      <c r="B2288" s="240"/>
      <c r="C2288" s="241"/>
      <c r="D2288" s="242" t="s">
        <v>201</v>
      </c>
      <c r="E2288" s="243" t="s">
        <v>1</v>
      </c>
      <c r="F2288" s="244" t="s">
        <v>2551</v>
      </c>
      <c r="G2288" s="241"/>
      <c r="H2288" s="245">
        <v>11.6</v>
      </c>
      <c r="I2288" s="246"/>
      <c r="J2288" s="241"/>
      <c r="K2288" s="241"/>
      <c r="L2288" s="247"/>
      <c r="M2288" s="248"/>
      <c r="N2288" s="249"/>
      <c r="O2288" s="249"/>
      <c r="P2288" s="249"/>
      <c r="Q2288" s="249"/>
      <c r="R2288" s="249"/>
      <c r="S2288" s="249"/>
      <c r="T2288" s="250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51" t="s">
        <v>201</v>
      </c>
      <c r="AU2288" s="251" t="s">
        <v>85</v>
      </c>
      <c r="AV2288" s="13" t="s">
        <v>85</v>
      </c>
      <c r="AW2288" s="13" t="s">
        <v>32</v>
      </c>
      <c r="AX2288" s="13" t="s">
        <v>75</v>
      </c>
      <c r="AY2288" s="251" t="s">
        <v>192</v>
      </c>
    </row>
    <row r="2289" s="14" customFormat="1">
      <c r="A2289" s="14"/>
      <c r="B2289" s="252"/>
      <c r="C2289" s="253"/>
      <c r="D2289" s="242" t="s">
        <v>201</v>
      </c>
      <c r="E2289" s="254" t="s">
        <v>1</v>
      </c>
      <c r="F2289" s="255" t="s">
        <v>204</v>
      </c>
      <c r="G2289" s="253"/>
      <c r="H2289" s="256">
        <v>170.09999999999999</v>
      </c>
      <c r="I2289" s="257"/>
      <c r="J2289" s="253"/>
      <c r="K2289" s="253"/>
      <c r="L2289" s="258"/>
      <c r="M2289" s="259"/>
      <c r="N2289" s="260"/>
      <c r="O2289" s="260"/>
      <c r="P2289" s="260"/>
      <c r="Q2289" s="260"/>
      <c r="R2289" s="260"/>
      <c r="S2289" s="260"/>
      <c r="T2289" s="261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62" t="s">
        <v>201</v>
      </c>
      <c r="AU2289" s="262" t="s">
        <v>85</v>
      </c>
      <c r="AV2289" s="14" t="s">
        <v>199</v>
      </c>
      <c r="AW2289" s="14" t="s">
        <v>32</v>
      </c>
      <c r="AX2289" s="14" t="s">
        <v>83</v>
      </c>
      <c r="AY2289" s="262" t="s">
        <v>192</v>
      </c>
    </row>
    <row r="2290" s="2" customFormat="1" ht="24.15" customHeight="1">
      <c r="A2290" s="39"/>
      <c r="B2290" s="40"/>
      <c r="C2290" s="284" t="s">
        <v>2552</v>
      </c>
      <c r="D2290" s="284" t="s">
        <v>311</v>
      </c>
      <c r="E2290" s="285" t="s">
        <v>2553</v>
      </c>
      <c r="F2290" s="286" t="s">
        <v>2554</v>
      </c>
      <c r="G2290" s="287" t="s">
        <v>282</v>
      </c>
      <c r="H2290" s="288">
        <v>178.60499999999999</v>
      </c>
      <c r="I2290" s="289"/>
      <c r="J2290" s="290">
        <f>ROUND(I2290*H2290,2)</f>
        <v>0</v>
      </c>
      <c r="K2290" s="286" t="s">
        <v>198</v>
      </c>
      <c r="L2290" s="291"/>
      <c r="M2290" s="292" t="s">
        <v>1</v>
      </c>
      <c r="N2290" s="293" t="s">
        <v>40</v>
      </c>
      <c r="O2290" s="92"/>
      <c r="P2290" s="236">
        <f>O2290*H2290</f>
        <v>0</v>
      </c>
      <c r="Q2290" s="236">
        <v>0</v>
      </c>
      <c r="R2290" s="236">
        <f>Q2290*H2290</f>
        <v>0</v>
      </c>
      <c r="S2290" s="236">
        <v>0</v>
      </c>
      <c r="T2290" s="237">
        <f>S2290*H2290</f>
        <v>0</v>
      </c>
      <c r="U2290" s="39"/>
      <c r="V2290" s="39"/>
      <c r="W2290" s="39"/>
      <c r="X2290" s="39"/>
      <c r="Y2290" s="39"/>
      <c r="Z2290" s="39"/>
      <c r="AA2290" s="39"/>
      <c r="AB2290" s="39"/>
      <c r="AC2290" s="39"/>
      <c r="AD2290" s="39"/>
      <c r="AE2290" s="39"/>
      <c r="AR2290" s="238" t="s">
        <v>394</v>
      </c>
      <c r="AT2290" s="238" t="s">
        <v>311</v>
      </c>
      <c r="AU2290" s="238" t="s">
        <v>85</v>
      </c>
      <c r="AY2290" s="18" t="s">
        <v>192</v>
      </c>
      <c r="BE2290" s="239">
        <f>IF(N2290="základní",J2290,0)</f>
        <v>0</v>
      </c>
      <c r="BF2290" s="239">
        <f>IF(N2290="snížená",J2290,0)</f>
        <v>0</v>
      </c>
      <c r="BG2290" s="239">
        <f>IF(N2290="zákl. přenesená",J2290,0)</f>
        <v>0</v>
      </c>
      <c r="BH2290" s="239">
        <f>IF(N2290="sníž. přenesená",J2290,0)</f>
        <v>0</v>
      </c>
      <c r="BI2290" s="239">
        <f>IF(N2290="nulová",J2290,0)</f>
        <v>0</v>
      </c>
      <c r="BJ2290" s="18" t="s">
        <v>83</v>
      </c>
      <c r="BK2290" s="239">
        <f>ROUND(I2290*H2290,2)</f>
        <v>0</v>
      </c>
      <c r="BL2290" s="18" t="s">
        <v>297</v>
      </c>
      <c r="BM2290" s="238" t="s">
        <v>2555</v>
      </c>
    </row>
    <row r="2291" s="13" customFormat="1">
      <c r="A2291" s="13"/>
      <c r="B2291" s="240"/>
      <c r="C2291" s="241"/>
      <c r="D2291" s="242" t="s">
        <v>201</v>
      </c>
      <c r="E2291" s="243" t="s">
        <v>1</v>
      </c>
      <c r="F2291" s="244" t="s">
        <v>2556</v>
      </c>
      <c r="G2291" s="241"/>
      <c r="H2291" s="245">
        <v>178.60499999999999</v>
      </c>
      <c r="I2291" s="246"/>
      <c r="J2291" s="241"/>
      <c r="K2291" s="241"/>
      <c r="L2291" s="247"/>
      <c r="M2291" s="248"/>
      <c r="N2291" s="249"/>
      <c r="O2291" s="249"/>
      <c r="P2291" s="249"/>
      <c r="Q2291" s="249"/>
      <c r="R2291" s="249"/>
      <c r="S2291" s="249"/>
      <c r="T2291" s="250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51" t="s">
        <v>201</v>
      </c>
      <c r="AU2291" s="251" t="s">
        <v>85</v>
      </c>
      <c r="AV2291" s="13" t="s">
        <v>85</v>
      </c>
      <c r="AW2291" s="13" t="s">
        <v>32</v>
      </c>
      <c r="AX2291" s="13" t="s">
        <v>83</v>
      </c>
      <c r="AY2291" s="251" t="s">
        <v>192</v>
      </c>
    </row>
    <row r="2292" s="2" customFormat="1" ht="24.15" customHeight="1">
      <c r="A2292" s="39"/>
      <c r="B2292" s="40"/>
      <c r="C2292" s="227" t="s">
        <v>2557</v>
      </c>
      <c r="D2292" s="227" t="s">
        <v>194</v>
      </c>
      <c r="E2292" s="228" t="s">
        <v>2558</v>
      </c>
      <c r="F2292" s="229" t="s">
        <v>2559</v>
      </c>
      <c r="G2292" s="230" t="s">
        <v>197</v>
      </c>
      <c r="H2292" s="231">
        <v>95.465000000000003</v>
      </c>
      <c r="I2292" s="232"/>
      <c r="J2292" s="233">
        <f>ROUND(I2292*H2292,2)</f>
        <v>0</v>
      </c>
      <c r="K2292" s="229" t="s">
        <v>198</v>
      </c>
      <c r="L2292" s="45"/>
      <c r="M2292" s="234" t="s">
        <v>1</v>
      </c>
      <c r="N2292" s="235" t="s">
        <v>40</v>
      </c>
      <c r="O2292" s="92"/>
      <c r="P2292" s="236">
        <f>O2292*H2292</f>
        <v>0</v>
      </c>
      <c r="Q2292" s="236">
        <v>0</v>
      </c>
      <c r="R2292" s="236">
        <f>Q2292*H2292</f>
        <v>0</v>
      </c>
      <c r="S2292" s="236">
        <v>3.0000000000000001E-05</v>
      </c>
      <c r="T2292" s="237">
        <f>S2292*H2292</f>
        <v>0.0028639500000000001</v>
      </c>
      <c r="U2292" s="39"/>
      <c r="V2292" s="39"/>
      <c r="W2292" s="39"/>
      <c r="X2292" s="39"/>
      <c r="Y2292" s="39"/>
      <c r="Z2292" s="39"/>
      <c r="AA2292" s="39"/>
      <c r="AB2292" s="39"/>
      <c r="AC2292" s="39"/>
      <c r="AD2292" s="39"/>
      <c r="AE2292" s="39"/>
      <c r="AR2292" s="238" t="s">
        <v>297</v>
      </c>
      <c r="AT2292" s="238" t="s">
        <v>194</v>
      </c>
      <c r="AU2292" s="238" t="s">
        <v>85</v>
      </c>
      <c r="AY2292" s="18" t="s">
        <v>192</v>
      </c>
      <c r="BE2292" s="239">
        <f>IF(N2292="základní",J2292,0)</f>
        <v>0</v>
      </c>
      <c r="BF2292" s="239">
        <f>IF(N2292="snížená",J2292,0)</f>
        <v>0</v>
      </c>
      <c r="BG2292" s="239">
        <f>IF(N2292="zákl. přenesená",J2292,0)</f>
        <v>0</v>
      </c>
      <c r="BH2292" s="239">
        <f>IF(N2292="sníž. přenesená",J2292,0)</f>
        <v>0</v>
      </c>
      <c r="BI2292" s="239">
        <f>IF(N2292="nulová",J2292,0)</f>
        <v>0</v>
      </c>
      <c r="BJ2292" s="18" t="s">
        <v>83</v>
      </c>
      <c r="BK2292" s="239">
        <f>ROUND(I2292*H2292,2)</f>
        <v>0</v>
      </c>
      <c r="BL2292" s="18" t="s">
        <v>297</v>
      </c>
      <c r="BM2292" s="238" t="s">
        <v>2560</v>
      </c>
    </row>
    <row r="2293" s="16" customFormat="1">
      <c r="A2293" s="16"/>
      <c r="B2293" s="274"/>
      <c r="C2293" s="275"/>
      <c r="D2293" s="242" t="s">
        <v>201</v>
      </c>
      <c r="E2293" s="276" t="s">
        <v>1</v>
      </c>
      <c r="F2293" s="277" t="s">
        <v>852</v>
      </c>
      <c r="G2293" s="275"/>
      <c r="H2293" s="276" t="s">
        <v>1</v>
      </c>
      <c r="I2293" s="278"/>
      <c r="J2293" s="275"/>
      <c r="K2293" s="275"/>
      <c r="L2293" s="279"/>
      <c r="M2293" s="280"/>
      <c r="N2293" s="281"/>
      <c r="O2293" s="281"/>
      <c r="P2293" s="281"/>
      <c r="Q2293" s="281"/>
      <c r="R2293" s="281"/>
      <c r="S2293" s="281"/>
      <c r="T2293" s="282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T2293" s="283" t="s">
        <v>201</v>
      </c>
      <c r="AU2293" s="283" t="s">
        <v>85</v>
      </c>
      <c r="AV2293" s="16" t="s">
        <v>83</v>
      </c>
      <c r="AW2293" s="16" t="s">
        <v>32</v>
      </c>
      <c r="AX2293" s="16" t="s">
        <v>75</v>
      </c>
      <c r="AY2293" s="283" t="s">
        <v>192</v>
      </c>
    </row>
    <row r="2294" s="13" customFormat="1">
      <c r="A2294" s="13"/>
      <c r="B2294" s="240"/>
      <c r="C2294" s="241"/>
      <c r="D2294" s="242" t="s">
        <v>201</v>
      </c>
      <c r="E2294" s="243" t="s">
        <v>1</v>
      </c>
      <c r="F2294" s="244" t="s">
        <v>2561</v>
      </c>
      <c r="G2294" s="241"/>
      <c r="H2294" s="245">
        <v>2.5</v>
      </c>
      <c r="I2294" s="246"/>
      <c r="J2294" s="241"/>
      <c r="K2294" s="241"/>
      <c r="L2294" s="247"/>
      <c r="M2294" s="248"/>
      <c r="N2294" s="249"/>
      <c r="O2294" s="249"/>
      <c r="P2294" s="249"/>
      <c r="Q2294" s="249"/>
      <c r="R2294" s="249"/>
      <c r="S2294" s="249"/>
      <c r="T2294" s="250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51" t="s">
        <v>201</v>
      </c>
      <c r="AU2294" s="251" t="s">
        <v>85</v>
      </c>
      <c r="AV2294" s="13" t="s">
        <v>85</v>
      </c>
      <c r="AW2294" s="13" t="s">
        <v>32</v>
      </c>
      <c r="AX2294" s="13" t="s">
        <v>75</v>
      </c>
      <c r="AY2294" s="251" t="s">
        <v>192</v>
      </c>
    </row>
    <row r="2295" s="13" customFormat="1">
      <c r="A2295" s="13"/>
      <c r="B2295" s="240"/>
      <c r="C2295" s="241"/>
      <c r="D2295" s="242" t="s">
        <v>201</v>
      </c>
      <c r="E2295" s="243" t="s">
        <v>1</v>
      </c>
      <c r="F2295" s="244" t="s">
        <v>2562</v>
      </c>
      <c r="G2295" s="241"/>
      <c r="H2295" s="245">
        <v>2.3999999999999999</v>
      </c>
      <c r="I2295" s="246"/>
      <c r="J2295" s="241"/>
      <c r="K2295" s="241"/>
      <c r="L2295" s="247"/>
      <c r="M2295" s="248"/>
      <c r="N2295" s="249"/>
      <c r="O2295" s="249"/>
      <c r="P2295" s="249"/>
      <c r="Q2295" s="249"/>
      <c r="R2295" s="249"/>
      <c r="S2295" s="249"/>
      <c r="T2295" s="250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1" t="s">
        <v>201</v>
      </c>
      <c r="AU2295" s="251" t="s">
        <v>85</v>
      </c>
      <c r="AV2295" s="13" t="s">
        <v>85</v>
      </c>
      <c r="AW2295" s="13" t="s">
        <v>32</v>
      </c>
      <c r="AX2295" s="13" t="s">
        <v>75</v>
      </c>
      <c r="AY2295" s="251" t="s">
        <v>192</v>
      </c>
    </row>
    <row r="2296" s="13" customFormat="1">
      <c r="A2296" s="13"/>
      <c r="B2296" s="240"/>
      <c r="C2296" s="241"/>
      <c r="D2296" s="242" t="s">
        <v>201</v>
      </c>
      <c r="E2296" s="243" t="s">
        <v>1</v>
      </c>
      <c r="F2296" s="244" t="s">
        <v>2563</v>
      </c>
      <c r="G2296" s="241"/>
      <c r="H2296" s="245">
        <v>0.59999999999999998</v>
      </c>
      <c r="I2296" s="246"/>
      <c r="J2296" s="241"/>
      <c r="K2296" s="241"/>
      <c r="L2296" s="247"/>
      <c r="M2296" s="248"/>
      <c r="N2296" s="249"/>
      <c r="O2296" s="249"/>
      <c r="P2296" s="249"/>
      <c r="Q2296" s="249"/>
      <c r="R2296" s="249"/>
      <c r="S2296" s="249"/>
      <c r="T2296" s="250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1" t="s">
        <v>201</v>
      </c>
      <c r="AU2296" s="251" t="s">
        <v>85</v>
      </c>
      <c r="AV2296" s="13" t="s">
        <v>85</v>
      </c>
      <c r="AW2296" s="13" t="s">
        <v>32</v>
      </c>
      <c r="AX2296" s="13" t="s">
        <v>75</v>
      </c>
      <c r="AY2296" s="251" t="s">
        <v>192</v>
      </c>
    </row>
    <row r="2297" s="13" customFormat="1">
      <c r="A2297" s="13"/>
      <c r="B2297" s="240"/>
      <c r="C2297" s="241"/>
      <c r="D2297" s="242" t="s">
        <v>201</v>
      </c>
      <c r="E2297" s="243" t="s">
        <v>1</v>
      </c>
      <c r="F2297" s="244" t="s">
        <v>2564</v>
      </c>
      <c r="G2297" s="241"/>
      <c r="H2297" s="245">
        <v>1.5</v>
      </c>
      <c r="I2297" s="246"/>
      <c r="J2297" s="241"/>
      <c r="K2297" s="241"/>
      <c r="L2297" s="247"/>
      <c r="M2297" s="248"/>
      <c r="N2297" s="249"/>
      <c r="O2297" s="249"/>
      <c r="P2297" s="249"/>
      <c r="Q2297" s="249"/>
      <c r="R2297" s="249"/>
      <c r="S2297" s="249"/>
      <c r="T2297" s="250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51" t="s">
        <v>201</v>
      </c>
      <c r="AU2297" s="251" t="s">
        <v>85</v>
      </c>
      <c r="AV2297" s="13" t="s">
        <v>85</v>
      </c>
      <c r="AW2297" s="13" t="s">
        <v>32</v>
      </c>
      <c r="AX2297" s="13" t="s">
        <v>75</v>
      </c>
      <c r="AY2297" s="251" t="s">
        <v>192</v>
      </c>
    </row>
    <row r="2298" s="13" customFormat="1">
      <c r="A2298" s="13"/>
      <c r="B2298" s="240"/>
      <c r="C2298" s="241"/>
      <c r="D2298" s="242" t="s">
        <v>201</v>
      </c>
      <c r="E2298" s="243" t="s">
        <v>1</v>
      </c>
      <c r="F2298" s="244" t="s">
        <v>2565</v>
      </c>
      <c r="G2298" s="241"/>
      <c r="H2298" s="245">
        <v>1.5</v>
      </c>
      <c r="I2298" s="246"/>
      <c r="J2298" s="241"/>
      <c r="K2298" s="241"/>
      <c r="L2298" s="247"/>
      <c r="M2298" s="248"/>
      <c r="N2298" s="249"/>
      <c r="O2298" s="249"/>
      <c r="P2298" s="249"/>
      <c r="Q2298" s="249"/>
      <c r="R2298" s="249"/>
      <c r="S2298" s="249"/>
      <c r="T2298" s="250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51" t="s">
        <v>201</v>
      </c>
      <c r="AU2298" s="251" t="s">
        <v>85</v>
      </c>
      <c r="AV2298" s="13" t="s">
        <v>85</v>
      </c>
      <c r="AW2298" s="13" t="s">
        <v>32</v>
      </c>
      <c r="AX2298" s="13" t="s">
        <v>75</v>
      </c>
      <c r="AY2298" s="251" t="s">
        <v>192</v>
      </c>
    </row>
    <row r="2299" s="13" customFormat="1">
      <c r="A2299" s="13"/>
      <c r="B2299" s="240"/>
      <c r="C2299" s="241"/>
      <c r="D2299" s="242" t="s">
        <v>201</v>
      </c>
      <c r="E2299" s="243" t="s">
        <v>1</v>
      </c>
      <c r="F2299" s="244" t="s">
        <v>2566</v>
      </c>
      <c r="G2299" s="241"/>
      <c r="H2299" s="245">
        <v>1.5</v>
      </c>
      <c r="I2299" s="246"/>
      <c r="J2299" s="241"/>
      <c r="K2299" s="241"/>
      <c r="L2299" s="247"/>
      <c r="M2299" s="248"/>
      <c r="N2299" s="249"/>
      <c r="O2299" s="249"/>
      <c r="P2299" s="249"/>
      <c r="Q2299" s="249"/>
      <c r="R2299" s="249"/>
      <c r="S2299" s="249"/>
      <c r="T2299" s="250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1" t="s">
        <v>201</v>
      </c>
      <c r="AU2299" s="251" t="s">
        <v>85</v>
      </c>
      <c r="AV2299" s="13" t="s">
        <v>85</v>
      </c>
      <c r="AW2299" s="13" t="s">
        <v>32</v>
      </c>
      <c r="AX2299" s="13" t="s">
        <v>75</v>
      </c>
      <c r="AY2299" s="251" t="s">
        <v>192</v>
      </c>
    </row>
    <row r="2300" s="13" customFormat="1">
      <c r="A2300" s="13"/>
      <c r="B2300" s="240"/>
      <c r="C2300" s="241"/>
      <c r="D2300" s="242" t="s">
        <v>201</v>
      </c>
      <c r="E2300" s="243" t="s">
        <v>1</v>
      </c>
      <c r="F2300" s="244" t="s">
        <v>2567</v>
      </c>
      <c r="G2300" s="241"/>
      <c r="H2300" s="245">
        <v>4.75</v>
      </c>
      <c r="I2300" s="246"/>
      <c r="J2300" s="241"/>
      <c r="K2300" s="241"/>
      <c r="L2300" s="247"/>
      <c r="M2300" s="248"/>
      <c r="N2300" s="249"/>
      <c r="O2300" s="249"/>
      <c r="P2300" s="249"/>
      <c r="Q2300" s="249"/>
      <c r="R2300" s="249"/>
      <c r="S2300" s="249"/>
      <c r="T2300" s="250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51" t="s">
        <v>201</v>
      </c>
      <c r="AU2300" s="251" t="s">
        <v>85</v>
      </c>
      <c r="AV2300" s="13" t="s">
        <v>85</v>
      </c>
      <c r="AW2300" s="13" t="s">
        <v>32</v>
      </c>
      <c r="AX2300" s="13" t="s">
        <v>75</v>
      </c>
      <c r="AY2300" s="251" t="s">
        <v>192</v>
      </c>
    </row>
    <row r="2301" s="13" customFormat="1">
      <c r="A2301" s="13"/>
      <c r="B2301" s="240"/>
      <c r="C2301" s="241"/>
      <c r="D2301" s="242" t="s">
        <v>201</v>
      </c>
      <c r="E2301" s="243" t="s">
        <v>1</v>
      </c>
      <c r="F2301" s="244" t="s">
        <v>2568</v>
      </c>
      <c r="G2301" s="241"/>
      <c r="H2301" s="245">
        <v>4.75</v>
      </c>
      <c r="I2301" s="246"/>
      <c r="J2301" s="241"/>
      <c r="K2301" s="241"/>
      <c r="L2301" s="247"/>
      <c r="M2301" s="248"/>
      <c r="N2301" s="249"/>
      <c r="O2301" s="249"/>
      <c r="P2301" s="249"/>
      <c r="Q2301" s="249"/>
      <c r="R2301" s="249"/>
      <c r="S2301" s="249"/>
      <c r="T2301" s="250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51" t="s">
        <v>201</v>
      </c>
      <c r="AU2301" s="251" t="s">
        <v>85</v>
      </c>
      <c r="AV2301" s="13" t="s">
        <v>85</v>
      </c>
      <c r="AW2301" s="13" t="s">
        <v>32</v>
      </c>
      <c r="AX2301" s="13" t="s">
        <v>75</v>
      </c>
      <c r="AY2301" s="251" t="s">
        <v>192</v>
      </c>
    </row>
    <row r="2302" s="13" customFormat="1">
      <c r="A2302" s="13"/>
      <c r="B2302" s="240"/>
      <c r="C2302" s="241"/>
      <c r="D2302" s="242" t="s">
        <v>201</v>
      </c>
      <c r="E2302" s="243" t="s">
        <v>1</v>
      </c>
      <c r="F2302" s="244" t="s">
        <v>2569</v>
      </c>
      <c r="G2302" s="241"/>
      <c r="H2302" s="245">
        <v>4.75</v>
      </c>
      <c r="I2302" s="246"/>
      <c r="J2302" s="241"/>
      <c r="K2302" s="241"/>
      <c r="L2302" s="247"/>
      <c r="M2302" s="248"/>
      <c r="N2302" s="249"/>
      <c r="O2302" s="249"/>
      <c r="P2302" s="249"/>
      <c r="Q2302" s="249"/>
      <c r="R2302" s="249"/>
      <c r="S2302" s="249"/>
      <c r="T2302" s="250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51" t="s">
        <v>201</v>
      </c>
      <c r="AU2302" s="251" t="s">
        <v>85</v>
      </c>
      <c r="AV2302" s="13" t="s">
        <v>85</v>
      </c>
      <c r="AW2302" s="13" t="s">
        <v>32</v>
      </c>
      <c r="AX2302" s="13" t="s">
        <v>75</v>
      </c>
      <c r="AY2302" s="251" t="s">
        <v>192</v>
      </c>
    </row>
    <row r="2303" s="13" customFormat="1">
      <c r="A2303" s="13"/>
      <c r="B2303" s="240"/>
      <c r="C2303" s="241"/>
      <c r="D2303" s="242" t="s">
        <v>201</v>
      </c>
      <c r="E2303" s="243" t="s">
        <v>1</v>
      </c>
      <c r="F2303" s="244" t="s">
        <v>2570</v>
      </c>
      <c r="G2303" s="241"/>
      <c r="H2303" s="245">
        <v>4.75</v>
      </c>
      <c r="I2303" s="246"/>
      <c r="J2303" s="241"/>
      <c r="K2303" s="241"/>
      <c r="L2303" s="247"/>
      <c r="M2303" s="248"/>
      <c r="N2303" s="249"/>
      <c r="O2303" s="249"/>
      <c r="P2303" s="249"/>
      <c r="Q2303" s="249"/>
      <c r="R2303" s="249"/>
      <c r="S2303" s="249"/>
      <c r="T2303" s="250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1" t="s">
        <v>201</v>
      </c>
      <c r="AU2303" s="251" t="s">
        <v>85</v>
      </c>
      <c r="AV2303" s="13" t="s">
        <v>85</v>
      </c>
      <c r="AW2303" s="13" t="s">
        <v>32</v>
      </c>
      <c r="AX2303" s="13" t="s">
        <v>75</v>
      </c>
      <c r="AY2303" s="251" t="s">
        <v>192</v>
      </c>
    </row>
    <row r="2304" s="13" customFormat="1">
      <c r="A2304" s="13"/>
      <c r="B2304" s="240"/>
      <c r="C2304" s="241"/>
      <c r="D2304" s="242" t="s">
        <v>201</v>
      </c>
      <c r="E2304" s="243" t="s">
        <v>1</v>
      </c>
      <c r="F2304" s="244" t="s">
        <v>2571</v>
      </c>
      <c r="G2304" s="241"/>
      <c r="H2304" s="245">
        <v>5.75</v>
      </c>
      <c r="I2304" s="246"/>
      <c r="J2304" s="241"/>
      <c r="K2304" s="241"/>
      <c r="L2304" s="247"/>
      <c r="M2304" s="248"/>
      <c r="N2304" s="249"/>
      <c r="O2304" s="249"/>
      <c r="P2304" s="249"/>
      <c r="Q2304" s="249"/>
      <c r="R2304" s="249"/>
      <c r="S2304" s="249"/>
      <c r="T2304" s="250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1" t="s">
        <v>201</v>
      </c>
      <c r="AU2304" s="251" t="s">
        <v>85</v>
      </c>
      <c r="AV2304" s="13" t="s">
        <v>85</v>
      </c>
      <c r="AW2304" s="13" t="s">
        <v>32</v>
      </c>
      <c r="AX2304" s="13" t="s">
        <v>75</v>
      </c>
      <c r="AY2304" s="251" t="s">
        <v>192</v>
      </c>
    </row>
    <row r="2305" s="13" customFormat="1">
      <c r="A2305" s="13"/>
      <c r="B2305" s="240"/>
      <c r="C2305" s="241"/>
      <c r="D2305" s="242" t="s">
        <v>201</v>
      </c>
      <c r="E2305" s="243" t="s">
        <v>1</v>
      </c>
      <c r="F2305" s="244" t="s">
        <v>2572</v>
      </c>
      <c r="G2305" s="241"/>
      <c r="H2305" s="245">
        <v>4.75</v>
      </c>
      <c r="I2305" s="246"/>
      <c r="J2305" s="241"/>
      <c r="K2305" s="241"/>
      <c r="L2305" s="247"/>
      <c r="M2305" s="248"/>
      <c r="N2305" s="249"/>
      <c r="O2305" s="249"/>
      <c r="P2305" s="249"/>
      <c r="Q2305" s="249"/>
      <c r="R2305" s="249"/>
      <c r="S2305" s="249"/>
      <c r="T2305" s="250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51" t="s">
        <v>201</v>
      </c>
      <c r="AU2305" s="251" t="s">
        <v>85</v>
      </c>
      <c r="AV2305" s="13" t="s">
        <v>85</v>
      </c>
      <c r="AW2305" s="13" t="s">
        <v>32</v>
      </c>
      <c r="AX2305" s="13" t="s">
        <v>75</v>
      </c>
      <c r="AY2305" s="251" t="s">
        <v>192</v>
      </c>
    </row>
    <row r="2306" s="13" customFormat="1">
      <c r="A2306" s="13"/>
      <c r="B2306" s="240"/>
      <c r="C2306" s="241"/>
      <c r="D2306" s="242" t="s">
        <v>201</v>
      </c>
      <c r="E2306" s="243" t="s">
        <v>1</v>
      </c>
      <c r="F2306" s="244" t="s">
        <v>2573</v>
      </c>
      <c r="G2306" s="241"/>
      <c r="H2306" s="245">
        <v>4.75</v>
      </c>
      <c r="I2306" s="246"/>
      <c r="J2306" s="241"/>
      <c r="K2306" s="241"/>
      <c r="L2306" s="247"/>
      <c r="M2306" s="248"/>
      <c r="N2306" s="249"/>
      <c r="O2306" s="249"/>
      <c r="P2306" s="249"/>
      <c r="Q2306" s="249"/>
      <c r="R2306" s="249"/>
      <c r="S2306" s="249"/>
      <c r="T2306" s="250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51" t="s">
        <v>201</v>
      </c>
      <c r="AU2306" s="251" t="s">
        <v>85</v>
      </c>
      <c r="AV2306" s="13" t="s">
        <v>85</v>
      </c>
      <c r="AW2306" s="13" t="s">
        <v>32</v>
      </c>
      <c r="AX2306" s="13" t="s">
        <v>75</v>
      </c>
      <c r="AY2306" s="251" t="s">
        <v>192</v>
      </c>
    </row>
    <row r="2307" s="13" customFormat="1">
      <c r="A2307" s="13"/>
      <c r="B2307" s="240"/>
      <c r="C2307" s="241"/>
      <c r="D2307" s="242" t="s">
        <v>201</v>
      </c>
      <c r="E2307" s="243" t="s">
        <v>1</v>
      </c>
      <c r="F2307" s="244" t="s">
        <v>2574</v>
      </c>
      <c r="G2307" s="241"/>
      <c r="H2307" s="245">
        <v>1.875</v>
      </c>
      <c r="I2307" s="246"/>
      <c r="J2307" s="241"/>
      <c r="K2307" s="241"/>
      <c r="L2307" s="247"/>
      <c r="M2307" s="248"/>
      <c r="N2307" s="249"/>
      <c r="O2307" s="249"/>
      <c r="P2307" s="249"/>
      <c r="Q2307" s="249"/>
      <c r="R2307" s="249"/>
      <c r="S2307" s="249"/>
      <c r="T2307" s="250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51" t="s">
        <v>201</v>
      </c>
      <c r="AU2307" s="251" t="s">
        <v>85</v>
      </c>
      <c r="AV2307" s="13" t="s">
        <v>85</v>
      </c>
      <c r="AW2307" s="13" t="s">
        <v>32</v>
      </c>
      <c r="AX2307" s="13" t="s">
        <v>75</v>
      </c>
      <c r="AY2307" s="251" t="s">
        <v>192</v>
      </c>
    </row>
    <row r="2308" s="13" customFormat="1">
      <c r="A2308" s="13"/>
      <c r="B2308" s="240"/>
      <c r="C2308" s="241"/>
      <c r="D2308" s="242" t="s">
        <v>201</v>
      </c>
      <c r="E2308" s="243" t="s">
        <v>1</v>
      </c>
      <c r="F2308" s="244" t="s">
        <v>2575</v>
      </c>
      <c r="G2308" s="241"/>
      <c r="H2308" s="245">
        <v>2.3999999999999999</v>
      </c>
      <c r="I2308" s="246"/>
      <c r="J2308" s="241"/>
      <c r="K2308" s="241"/>
      <c r="L2308" s="247"/>
      <c r="M2308" s="248"/>
      <c r="N2308" s="249"/>
      <c r="O2308" s="249"/>
      <c r="P2308" s="249"/>
      <c r="Q2308" s="249"/>
      <c r="R2308" s="249"/>
      <c r="S2308" s="249"/>
      <c r="T2308" s="250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51" t="s">
        <v>201</v>
      </c>
      <c r="AU2308" s="251" t="s">
        <v>85</v>
      </c>
      <c r="AV2308" s="13" t="s">
        <v>85</v>
      </c>
      <c r="AW2308" s="13" t="s">
        <v>32</v>
      </c>
      <c r="AX2308" s="13" t="s">
        <v>75</v>
      </c>
      <c r="AY2308" s="251" t="s">
        <v>192</v>
      </c>
    </row>
    <row r="2309" s="15" customFormat="1">
      <c r="A2309" s="15"/>
      <c r="B2309" s="263"/>
      <c r="C2309" s="264"/>
      <c r="D2309" s="242" t="s">
        <v>201</v>
      </c>
      <c r="E2309" s="265" t="s">
        <v>1</v>
      </c>
      <c r="F2309" s="266" t="s">
        <v>211</v>
      </c>
      <c r="G2309" s="264"/>
      <c r="H2309" s="267">
        <v>48.524999999999999</v>
      </c>
      <c r="I2309" s="268"/>
      <c r="J2309" s="264"/>
      <c r="K2309" s="264"/>
      <c r="L2309" s="269"/>
      <c r="M2309" s="270"/>
      <c r="N2309" s="271"/>
      <c r="O2309" s="271"/>
      <c r="P2309" s="271"/>
      <c r="Q2309" s="271"/>
      <c r="R2309" s="271"/>
      <c r="S2309" s="271"/>
      <c r="T2309" s="272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73" t="s">
        <v>201</v>
      </c>
      <c r="AU2309" s="273" t="s">
        <v>85</v>
      </c>
      <c r="AV2309" s="15" t="s">
        <v>212</v>
      </c>
      <c r="AW2309" s="15" t="s">
        <v>32</v>
      </c>
      <c r="AX2309" s="15" t="s">
        <v>75</v>
      </c>
      <c r="AY2309" s="273" t="s">
        <v>192</v>
      </c>
    </row>
    <row r="2310" s="16" customFormat="1">
      <c r="A2310" s="16"/>
      <c r="B2310" s="274"/>
      <c r="C2310" s="275"/>
      <c r="D2310" s="242" t="s">
        <v>201</v>
      </c>
      <c r="E2310" s="276" t="s">
        <v>1</v>
      </c>
      <c r="F2310" s="277" t="s">
        <v>868</v>
      </c>
      <c r="G2310" s="275"/>
      <c r="H2310" s="276" t="s">
        <v>1</v>
      </c>
      <c r="I2310" s="278"/>
      <c r="J2310" s="275"/>
      <c r="K2310" s="275"/>
      <c r="L2310" s="279"/>
      <c r="M2310" s="280"/>
      <c r="N2310" s="281"/>
      <c r="O2310" s="281"/>
      <c r="P2310" s="281"/>
      <c r="Q2310" s="281"/>
      <c r="R2310" s="281"/>
      <c r="S2310" s="281"/>
      <c r="T2310" s="282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T2310" s="283" t="s">
        <v>201</v>
      </c>
      <c r="AU2310" s="283" t="s">
        <v>85</v>
      </c>
      <c r="AV2310" s="16" t="s">
        <v>83</v>
      </c>
      <c r="AW2310" s="16" t="s">
        <v>32</v>
      </c>
      <c r="AX2310" s="16" t="s">
        <v>75</v>
      </c>
      <c r="AY2310" s="283" t="s">
        <v>192</v>
      </c>
    </row>
    <row r="2311" s="13" customFormat="1">
      <c r="A2311" s="13"/>
      <c r="B2311" s="240"/>
      <c r="C2311" s="241"/>
      <c r="D2311" s="242" t="s">
        <v>201</v>
      </c>
      <c r="E2311" s="243" t="s">
        <v>1</v>
      </c>
      <c r="F2311" s="244" t="s">
        <v>869</v>
      </c>
      <c r="G2311" s="241"/>
      <c r="H2311" s="245">
        <v>5.7999999999999998</v>
      </c>
      <c r="I2311" s="246"/>
      <c r="J2311" s="241"/>
      <c r="K2311" s="241"/>
      <c r="L2311" s="247"/>
      <c r="M2311" s="248"/>
      <c r="N2311" s="249"/>
      <c r="O2311" s="249"/>
      <c r="P2311" s="249"/>
      <c r="Q2311" s="249"/>
      <c r="R2311" s="249"/>
      <c r="S2311" s="249"/>
      <c r="T2311" s="250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51" t="s">
        <v>201</v>
      </c>
      <c r="AU2311" s="251" t="s">
        <v>85</v>
      </c>
      <c r="AV2311" s="13" t="s">
        <v>85</v>
      </c>
      <c r="AW2311" s="13" t="s">
        <v>32</v>
      </c>
      <c r="AX2311" s="13" t="s">
        <v>75</v>
      </c>
      <c r="AY2311" s="251" t="s">
        <v>192</v>
      </c>
    </row>
    <row r="2312" s="13" customFormat="1">
      <c r="A2312" s="13"/>
      <c r="B2312" s="240"/>
      <c r="C2312" s="241"/>
      <c r="D2312" s="242" t="s">
        <v>201</v>
      </c>
      <c r="E2312" s="243" t="s">
        <v>1</v>
      </c>
      <c r="F2312" s="244" t="s">
        <v>870</v>
      </c>
      <c r="G2312" s="241"/>
      <c r="H2312" s="245">
        <v>5.2999999999999998</v>
      </c>
      <c r="I2312" s="246"/>
      <c r="J2312" s="241"/>
      <c r="K2312" s="241"/>
      <c r="L2312" s="247"/>
      <c r="M2312" s="248"/>
      <c r="N2312" s="249"/>
      <c r="O2312" s="249"/>
      <c r="P2312" s="249"/>
      <c r="Q2312" s="249"/>
      <c r="R2312" s="249"/>
      <c r="S2312" s="249"/>
      <c r="T2312" s="250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51" t="s">
        <v>201</v>
      </c>
      <c r="AU2312" s="251" t="s">
        <v>85</v>
      </c>
      <c r="AV2312" s="13" t="s">
        <v>85</v>
      </c>
      <c r="AW2312" s="13" t="s">
        <v>32</v>
      </c>
      <c r="AX2312" s="13" t="s">
        <v>75</v>
      </c>
      <c r="AY2312" s="251" t="s">
        <v>192</v>
      </c>
    </row>
    <row r="2313" s="13" customFormat="1">
      <c r="A2313" s="13"/>
      <c r="B2313" s="240"/>
      <c r="C2313" s="241"/>
      <c r="D2313" s="242" t="s">
        <v>201</v>
      </c>
      <c r="E2313" s="243" t="s">
        <v>1</v>
      </c>
      <c r="F2313" s="244" t="s">
        <v>871</v>
      </c>
      <c r="G2313" s="241"/>
      <c r="H2313" s="245">
        <v>5.2999999999999998</v>
      </c>
      <c r="I2313" s="246"/>
      <c r="J2313" s="241"/>
      <c r="K2313" s="241"/>
      <c r="L2313" s="247"/>
      <c r="M2313" s="248"/>
      <c r="N2313" s="249"/>
      <c r="O2313" s="249"/>
      <c r="P2313" s="249"/>
      <c r="Q2313" s="249"/>
      <c r="R2313" s="249"/>
      <c r="S2313" s="249"/>
      <c r="T2313" s="250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51" t="s">
        <v>201</v>
      </c>
      <c r="AU2313" s="251" t="s">
        <v>85</v>
      </c>
      <c r="AV2313" s="13" t="s">
        <v>85</v>
      </c>
      <c r="AW2313" s="13" t="s">
        <v>32</v>
      </c>
      <c r="AX2313" s="13" t="s">
        <v>75</v>
      </c>
      <c r="AY2313" s="251" t="s">
        <v>192</v>
      </c>
    </row>
    <row r="2314" s="13" customFormat="1">
      <c r="A2314" s="13"/>
      <c r="B2314" s="240"/>
      <c r="C2314" s="241"/>
      <c r="D2314" s="242" t="s">
        <v>201</v>
      </c>
      <c r="E2314" s="243" t="s">
        <v>1</v>
      </c>
      <c r="F2314" s="244" t="s">
        <v>872</v>
      </c>
      <c r="G2314" s="241"/>
      <c r="H2314" s="245">
        <v>5.9000000000000004</v>
      </c>
      <c r="I2314" s="246"/>
      <c r="J2314" s="241"/>
      <c r="K2314" s="241"/>
      <c r="L2314" s="247"/>
      <c r="M2314" s="248"/>
      <c r="N2314" s="249"/>
      <c r="O2314" s="249"/>
      <c r="P2314" s="249"/>
      <c r="Q2314" s="249"/>
      <c r="R2314" s="249"/>
      <c r="S2314" s="249"/>
      <c r="T2314" s="250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51" t="s">
        <v>201</v>
      </c>
      <c r="AU2314" s="251" t="s">
        <v>85</v>
      </c>
      <c r="AV2314" s="13" t="s">
        <v>85</v>
      </c>
      <c r="AW2314" s="13" t="s">
        <v>32</v>
      </c>
      <c r="AX2314" s="13" t="s">
        <v>75</v>
      </c>
      <c r="AY2314" s="251" t="s">
        <v>192</v>
      </c>
    </row>
    <row r="2315" s="13" customFormat="1">
      <c r="A2315" s="13"/>
      <c r="B2315" s="240"/>
      <c r="C2315" s="241"/>
      <c r="D2315" s="242" t="s">
        <v>201</v>
      </c>
      <c r="E2315" s="243" t="s">
        <v>1</v>
      </c>
      <c r="F2315" s="244" t="s">
        <v>873</v>
      </c>
      <c r="G2315" s="241"/>
      <c r="H2315" s="245">
        <v>5.0999999999999996</v>
      </c>
      <c r="I2315" s="246"/>
      <c r="J2315" s="241"/>
      <c r="K2315" s="241"/>
      <c r="L2315" s="247"/>
      <c r="M2315" s="248"/>
      <c r="N2315" s="249"/>
      <c r="O2315" s="249"/>
      <c r="P2315" s="249"/>
      <c r="Q2315" s="249"/>
      <c r="R2315" s="249"/>
      <c r="S2315" s="249"/>
      <c r="T2315" s="250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51" t="s">
        <v>201</v>
      </c>
      <c r="AU2315" s="251" t="s">
        <v>85</v>
      </c>
      <c r="AV2315" s="13" t="s">
        <v>85</v>
      </c>
      <c r="AW2315" s="13" t="s">
        <v>32</v>
      </c>
      <c r="AX2315" s="13" t="s">
        <v>75</v>
      </c>
      <c r="AY2315" s="251" t="s">
        <v>192</v>
      </c>
    </row>
    <row r="2316" s="13" customFormat="1">
      <c r="A2316" s="13"/>
      <c r="B2316" s="240"/>
      <c r="C2316" s="241"/>
      <c r="D2316" s="242" t="s">
        <v>201</v>
      </c>
      <c r="E2316" s="243" t="s">
        <v>1</v>
      </c>
      <c r="F2316" s="244" t="s">
        <v>874</v>
      </c>
      <c r="G2316" s="241"/>
      <c r="H2316" s="245">
        <v>6.0999999999999996</v>
      </c>
      <c r="I2316" s="246"/>
      <c r="J2316" s="241"/>
      <c r="K2316" s="241"/>
      <c r="L2316" s="247"/>
      <c r="M2316" s="248"/>
      <c r="N2316" s="249"/>
      <c r="O2316" s="249"/>
      <c r="P2316" s="249"/>
      <c r="Q2316" s="249"/>
      <c r="R2316" s="249"/>
      <c r="S2316" s="249"/>
      <c r="T2316" s="250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51" t="s">
        <v>201</v>
      </c>
      <c r="AU2316" s="251" t="s">
        <v>85</v>
      </c>
      <c r="AV2316" s="13" t="s">
        <v>85</v>
      </c>
      <c r="AW2316" s="13" t="s">
        <v>32</v>
      </c>
      <c r="AX2316" s="13" t="s">
        <v>75</v>
      </c>
      <c r="AY2316" s="251" t="s">
        <v>192</v>
      </c>
    </row>
    <row r="2317" s="15" customFormat="1">
      <c r="A2317" s="15"/>
      <c r="B2317" s="263"/>
      <c r="C2317" s="264"/>
      <c r="D2317" s="242" t="s">
        <v>201</v>
      </c>
      <c r="E2317" s="265" t="s">
        <v>1</v>
      </c>
      <c r="F2317" s="266" t="s">
        <v>211</v>
      </c>
      <c r="G2317" s="264"/>
      <c r="H2317" s="267">
        <v>33.5</v>
      </c>
      <c r="I2317" s="268"/>
      <c r="J2317" s="264"/>
      <c r="K2317" s="264"/>
      <c r="L2317" s="269"/>
      <c r="M2317" s="270"/>
      <c r="N2317" s="271"/>
      <c r="O2317" s="271"/>
      <c r="P2317" s="271"/>
      <c r="Q2317" s="271"/>
      <c r="R2317" s="271"/>
      <c r="S2317" s="271"/>
      <c r="T2317" s="272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73" t="s">
        <v>201</v>
      </c>
      <c r="AU2317" s="273" t="s">
        <v>85</v>
      </c>
      <c r="AV2317" s="15" t="s">
        <v>212</v>
      </c>
      <c r="AW2317" s="15" t="s">
        <v>32</v>
      </c>
      <c r="AX2317" s="15" t="s">
        <v>75</v>
      </c>
      <c r="AY2317" s="273" t="s">
        <v>192</v>
      </c>
    </row>
    <row r="2318" s="16" customFormat="1">
      <c r="A2318" s="16"/>
      <c r="B2318" s="274"/>
      <c r="C2318" s="275"/>
      <c r="D2318" s="242" t="s">
        <v>201</v>
      </c>
      <c r="E2318" s="276" t="s">
        <v>1</v>
      </c>
      <c r="F2318" s="277" t="s">
        <v>930</v>
      </c>
      <c r="G2318" s="275"/>
      <c r="H2318" s="276" t="s">
        <v>1</v>
      </c>
      <c r="I2318" s="278"/>
      <c r="J2318" s="275"/>
      <c r="K2318" s="275"/>
      <c r="L2318" s="279"/>
      <c r="M2318" s="280"/>
      <c r="N2318" s="281"/>
      <c r="O2318" s="281"/>
      <c r="P2318" s="281"/>
      <c r="Q2318" s="281"/>
      <c r="R2318" s="281"/>
      <c r="S2318" s="281"/>
      <c r="T2318" s="282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T2318" s="283" t="s">
        <v>201</v>
      </c>
      <c r="AU2318" s="283" t="s">
        <v>85</v>
      </c>
      <c r="AV2318" s="16" t="s">
        <v>83</v>
      </c>
      <c r="AW2318" s="16" t="s">
        <v>32</v>
      </c>
      <c r="AX2318" s="16" t="s">
        <v>75</v>
      </c>
      <c r="AY2318" s="283" t="s">
        <v>192</v>
      </c>
    </row>
    <row r="2319" s="13" customFormat="1">
      <c r="A2319" s="13"/>
      <c r="B2319" s="240"/>
      <c r="C2319" s="241"/>
      <c r="D2319" s="242" t="s">
        <v>201</v>
      </c>
      <c r="E2319" s="243" t="s">
        <v>1</v>
      </c>
      <c r="F2319" s="244" t="s">
        <v>2576</v>
      </c>
      <c r="G2319" s="241"/>
      <c r="H2319" s="245">
        <v>6.7199999999999998</v>
      </c>
      <c r="I2319" s="246"/>
      <c r="J2319" s="241"/>
      <c r="K2319" s="241"/>
      <c r="L2319" s="247"/>
      <c r="M2319" s="248"/>
      <c r="N2319" s="249"/>
      <c r="O2319" s="249"/>
      <c r="P2319" s="249"/>
      <c r="Q2319" s="249"/>
      <c r="R2319" s="249"/>
      <c r="S2319" s="249"/>
      <c r="T2319" s="250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51" t="s">
        <v>201</v>
      </c>
      <c r="AU2319" s="251" t="s">
        <v>85</v>
      </c>
      <c r="AV2319" s="13" t="s">
        <v>85</v>
      </c>
      <c r="AW2319" s="13" t="s">
        <v>32</v>
      </c>
      <c r="AX2319" s="13" t="s">
        <v>75</v>
      </c>
      <c r="AY2319" s="251" t="s">
        <v>192</v>
      </c>
    </row>
    <row r="2320" s="13" customFormat="1">
      <c r="A2320" s="13"/>
      <c r="B2320" s="240"/>
      <c r="C2320" s="241"/>
      <c r="D2320" s="242" t="s">
        <v>201</v>
      </c>
      <c r="E2320" s="243" t="s">
        <v>1</v>
      </c>
      <c r="F2320" s="244" t="s">
        <v>2577</v>
      </c>
      <c r="G2320" s="241"/>
      <c r="H2320" s="245">
        <v>6.7199999999999998</v>
      </c>
      <c r="I2320" s="246"/>
      <c r="J2320" s="241"/>
      <c r="K2320" s="241"/>
      <c r="L2320" s="247"/>
      <c r="M2320" s="248"/>
      <c r="N2320" s="249"/>
      <c r="O2320" s="249"/>
      <c r="P2320" s="249"/>
      <c r="Q2320" s="249"/>
      <c r="R2320" s="249"/>
      <c r="S2320" s="249"/>
      <c r="T2320" s="250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51" t="s">
        <v>201</v>
      </c>
      <c r="AU2320" s="251" t="s">
        <v>85</v>
      </c>
      <c r="AV2320" s="13" t="s">
        <v>85</v>
      </c>
      <c r="AW2320" s="13" t="s">
        <v>32</v>
      </c>
      <c r="AX2320" s="13" t="s">
        <v>75</v>
      </c>
      <c r="AY2320" s="251" t="s">
        <v>192</v>
      </c>
    </row>
    <row r="2321" s="15" customFormat="1">
      <c r="A2321" s="15"/>
      <c r="B2321" s="263"/>
      <c r="C2321" s="264"/>
      <c r="D2321" s="242" t="s">
        <v>201</v>
      </c>
      <c r="E2321" s="265" t="s">
        <v>1</v>
      </c>
      <c r="F2321" s="266" t="s">
        <v>211</v>
      </c>
      <c r="G2321" s="264"/>
      <c r="H2321" s="267">
        <v>13.44</v>
      </c>
      <c r="I2321" s="268"/>
      <c r="J2321" s="264"/>
      <c r="K2321" s="264"/>
      <c r="L2321" s="269"/>
      <c r="M2321" s="270"/>
      <c r="N2321" s="271"/>
      <c r="O2321" s="271"/>
      <c r="P2321" s="271"/>
      <c r="Q2321" s="271"/>
      <c r="R2321" s="271"/>
      <c r="S2321" s="271"/>
      <c r="T2321" s="272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73" t="s">
        <v>201</v>
      </c>
      <c r="AU2321" s="273" t="s">
        <v>85</v>
      </c>
      <c r="AV2321" s="15" t="s">
        <v>212</v>
      </c>
      <c r="AW2321" s="15" t="s">
        <v>32</v>
      </c>
      <c r="AX2321" s="15" t="s">
        <v>75</v>
      </c>
      <c r="AY2321" s="273" t="s">
        <v>192</v>
      </c>
    </row>
    <row r="2322" s="14" customFormat="1">
      <c r="A2322" s="14"/>
      <c r="B2322" s="252"/>
      <c r="C2322" s="253"/>
      <c r="D2322" s="242" t="s">
        <v>201</v>
      </c>
      <c r="E2322" s="254" t="s">
        <v>1</v>
      </c>
      <c r="F2322" s="255" t="s">
        <v>204</v>
      </c>
      <c r="G2322" s="253"/>
      <c r="H2322" s="256">
        <v>95.465000000000003</v>
      </c>
      <c r="I2322" s="257"/>
      <c r="J2322" s="253"/>
      <c r="K2322" s="253"/>
      <c r="L2322" s="258"/>
      <c r="M2322" s="259"/>
      <c r="N2322" s="260"/>
      <c r="O2322" s="260"/>
      <c r="P2322" s="260"/>
      <c r="Q2322" s="260"/>
      <c r="R2322" s="260"/>
      <c r="S2322" s="260"/>
      <c r="T2322" s="261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62" t="s">
        <v>201</v>
      </c>
      <c r="AU2322" s="262" t="s">
        <v>85</v>
      </c>
      <c r="AV2322" s="14" t="s">
        <v>199</v>
      </c>
      <c r="AW2322" s="14" t="s">
        <v>32</v>
      </c>
      <c r="AX2322" s="14" t="s">
        <v>83</v>
      </c>
      <c r="AY2322" s="262" t="s">
        <v>192</v>
      </c>
    </row>
    <row r="2323" s="2" customFormat="1" ht="16.5" customHeight="1">
      <c r="A2323" s="39"/>
      <c r="B2323" s="40"/>
      <c r="C2323" s="284" t="s">
        <v>2578</v>
      </c>
      <c r="D2323" s="284" t="s">
        <v>311</v>
      </c>
      <c r="E2323" s="285" t="s">
        <v>2579</v>
      </c>
      <c r="F2323" s="286" t="s">
        <v>2580</v>
      </c>
      <c r="G2323" s="287" t="s">
        <v>197</v>
      </c>
      <c r="H2323" s="288">
        <v>100.238</v>
      </c>
      <c r="I2323" s="289"/>
      <c r="J2323" s="290">
        <f>ROUND(I2323*H2323,2)</f>
        <v>0</v>
      </c>
      <c r="K2323" s="286" t="s">
        <v>198</v>
      </c>
      <c r="L2323" s="291"/>
      <c r="M2323" s="292" t="s">
        <v>1</v>
      </c>
      <c r="N2323" s="293" t="s">
        <v>40</v>
      </c>
      <c r="O2323" s="92"/>
      <c r="P2323" s="236">
        <f>O2323*H2323</f>
        <v>0</v>
      </c>
      <c r="Q2323" s="236">
        <v>0.00020000000000000001</v>
      </c>
      <c r="R2323" s="236">
        <f>Q2323*H2323</f>
        <v>0.020047600000000002</v>
      </c>
      <c r="S2323" s="236">
        <v>0</v>
      </c>
      <c r="T2323" s="237">
        <f>S2323*H2323</f>
        <v>0</v>
      </c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39"/>
      <c r="AE2323" s="39"/>
      <c r="AR2323" s="238" t="s">
        <v>394</v>
      </c>
      <c r="AT2323" s="238" t="s">
        <v>311</v>
      </c>
      <c r="AU2323" s="238" t="s">
        <v>85</v>
      </c>
      <c r="AY2323" s="18" t="s">
        <v>192</v>
      </c>
      <c r="BE2323" s="239">
        <f>IF(N2323="základní",J2323,0)</f>
        <v>0</v>
      </c>
      <c r="BF2323" s="239">
        <f>IF(N2323="snížená",J2323,0)</f>
        <v>0</v>
      </c>
      <c r="BG2323" s="239">
        <f>IF(N2323="zákl. přenesená",J2323,0)</f>
        <v>0</v>
      </c>
      <c r="BH2323" s="239">
        <f>IF(N2323="sníž. přenesená",J2323,0)</f>
        <v>0</v>
      </c>
      <c r="BI2323" s="239">
        <f>IF(N2323="nulová",J2323,0)</f>
        <v>0</v>
      </c>
      <c r="BJ2323" s="18" t="s">
        <v>83</v>
      </c>
      <c r="BK2323" s="239">
        <f>ROUND(I2323*H2323,2)</f>
        <v>0</v>
      </c>
      <c r="BL2323" s="18" t="s">
        <v>297</v>
      </c>
      <c r="BM2323" s="238" t="s">
        <v>2581</v>
      </c>
    </row>
    <row r="2324" s="13" customFormat="1">
      <c r="A2324" s="13"/>
      <c r="B2324" s="240"/>
      <c r="C2324" s="241"/>
      <c r="D2324" s="242" t="s">
        <v>201</v>
      </c>
      <c r="E2324" s="243" t="s">
        <v>1</v>
      </c>
      <c r="F2324" s="244" t="s">
        <v>2582</v>
      </c>
      <c r="G2324" s="241"/>
      <c r="H2324" s="245">
        <v>100.238</v>
      </c>
      <c r="I2324" s="246"/>
      <c r="J2324" s="241"/>
      <c r="K2324" s="241"/>
      <c r="L2324" s="247"/>
      <c r="M2324" s="248"/>
      <c r="N2324" s="249"/>
      <c r="O2324" s="249"/>
      <c r="P2324" s="249"/>
      <c r="Q2324" s="249"/>
      <c r="R2324" s="249"/>
      <c r="S2324" s="249"/>
      <c r="T2324" s="250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51" t="s">
        <v>201</v>
      </c>
      <c r="AU2324" s="251" t="s">
        <v>85</v>
      </c>
      <c r="AV2324" s="13" t="s">
        <v>85</v>
      </c>
      <c r="AW2324" s="13" t="s">
        <v>32</v>
      </c>
      <c r="AX2324" s="13" t="s">
        <v>83</v>
      </c>
      <c r="AY2324" s="251" t="s">
        <v>192</v>
      </c>
    </row>
    <row r="2325" s="2" customFormat="1" ht="24.15" customHeight="1">
      <c r="A2325" s="39"/>
      <c r="B2325" s="40"/>
      <c r="C2325" s="227" t="s">
        <v>2583</v>
      </c>
      <c r="D2325" s="227" t="s">
        <v>194</v>
      </c>
      <c r="E2325" s="228" t="s">
        <v>2584</v>
      </c>
      <c r="F2325" s="229" t="s">
        <v>2585</v>
      </c>
      <c r="G2325" s="230" t="s">
        <v>197</v>
      </c>
      <c r="H2325" s="231">
        <v>665.01300000000003</v>
      </c>
      <c r="I2325" s="232"/>
      <c r="J2325" s="233">
        <f>ROUND(I2325*H2325,2)</f>
        <v>0</v>
      </c>
      <c r="K2325" s="229" t="s">
        <v>198</v>
      </c>
      <c r="L2325" s="45"/>
      <c r="M2325" s="234" t="s">
        <v>1</v>
      </c>
      <c r="N2325" s="235" t="s">
        <v>40</v>
      </c>
      <c r="O2325" s="92"/>
      <c r="P2325" s="236">
        <f>O2325*H2325</f>
        <v>0</v>
      </c>
      <c r="Q2325" s="236">
        <v>0.00021000000000000001</v>
      </c>
      <c r="R2325" s="236">
        <f>Q2325*H2325</f>
        <v>0.13965273</v>
      </c>
      <c r="S2325" s="236">
        <v>0</v>
      </c>
      <c r="T2325" s="237">
        <f>S2325*H2325</f>
        <v>0</v>
      </c>
      <c r="U2325" s="39"/>
      <c r="V2325" s="39"/>
      <c r="W2325" s="39"/>
      <c r="X2325" s="39"/>
      <c r="Y2325" s="39"/>
      <c r="Z2325" s="39"/>
      <c r="AA2325" s="39"/>
      <c r="AB2325" s="39"/>
      <c r="AC2325" s="39"/>
      <c r="AD2325" s="39"/>
      <c r="AE2325" s="39"/>
      <c r="AR2325" s="238" t="s">
        <v>297</v>
      </c>
      <c r="AT2325" s="238" t="s">
        <v>194</v>
      </c>
      <c r="AU2325" s="238" t="s">
        <v>85</v>
      </c>
      <c r="AY2325" s="18" t="s">
        <v>192</v>
      </c>
      <c r="BE2325" s="239">
        <f>IF(N2325="základní",J2325,0)</f>
        <v>0</v>
      </c>
      <c r="BF2325" s="239">
        <f>IF(N2325="snížená",J2325,0)</f>
        <v>0</v>
      </c>
      <c r="BG2325" s="239">
        <f>IF(N2325="zákl. přenesená",J2325,0)</f>
        <v>0</v>
      </c>
      <c r="BH2325" s="239">
        <f>IF(N2325="sníž. přenesená",J2325,0)</f>
        <v>0</v>
      </c>
      <c r="BI2325" s="239">
        <f>IF(N2325="nulová",J2325,0)</f>
        <v>0</v>
      </c>
      <c r="BJ2325" s="18" t="s">
        <v>83</v>
      </c>
      <c r="BK2325" s="239">
        <f>ROUND(I2325*H2325,2)</f>
        <v>0</v>
      </c>
      <c r="BL2325" s="18" t="s">
        <v>297</v>
      </c>
      <c r="BM2325" s="238" t="s">
        <v>2586</v>
      </c>
    </row>
    <row r="2326" s="13" customFormat="1">
      <c r="A2326" s="13"/>
      <c r="B2326" s="240"/>
      <c r="C2326" s="241"/>
      <c r="D2326" s="242" t="s">
        <v>201</v>
      </c>
      <c r="E2326" s="243" t="s">
        <v>1</v>
      </c>
      <c r="F2326" s="244" t="s">
        <v>1708</v>
      </c>
      <c r="G2326" s="241"/>
      <c r="H2326" s="245">
        <v>6.5199999999999996</v>
      </c>
      <c r="I2326" s="246"/>
      <c r="J2326" s="241"/>
      <c r="K2326" s="241"/>
      <c r="L2326" s="247"/>
      <c r="M2326" s="248"/>
      <c r="N2326" s="249"/>
      <c r="O2326" s="249"/>
      <c r="P2326" s="249"/>
      <c r="Q2326" s="249"/>
      <c r="R2326" s="249"/>
      <c r="S2326" s="249"/>
      <c r="T2326" s="250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51" t="s">
        <v>201</v>
      </c>
      <c r="AU2326" s="251" t="s">
        <v>85</v>
      </c>
      <c r="AV2326" s="13" t="s">
        <v>85</v>
      </c>
      <c r="AW2326" s="13" t="s">
        <v>32</v>
      </c>
      <c r="AX2326" s="13" t="s">
        <v>75</v>
      </c>
      <c r="AY2326" s="251" t="s">
        <v>192</v>
      </c>
    </row>
    <row r="2327" s="13" customFormat="1">
      <c r="A2327" s="13"/>
      <c r="B2327" s="240"/>
      <c r="C2327" s="241"/>
      <c r="D2327" s="242" t="s">
        <v>201</v>
      </c>
      <c r="E2327" s="243" t="s">
        <v>1</v>
      </c>
      <c r="F2327" s="244" t="s">
        <v>2587</v>
      </c>
      <c r="G2327" s="241"/>
      <c r="H2327" s="245">
        <v>146.72</v>
      </c>
      <c r="I2327" s="246"/>
      <c r="J2327" s="241"/>
      <c r="K2327" s="241"/>
      <c r="L2327" s="247"/>
      <c r="M2327" s="248"/>
      <c r="N2327" s="249"/>
      <c r="O2327" s="249"/>
      <c r="P2327" s="249"/>
      <c r="Q2327" s="249"/>
      <c r="R2327" s="249"/>
      <c r="S2327" s="249"/>
      <c r="T2327" s="250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51" t="s">
        <v>201</v>
      </c>
      <c r="AU2327" s="251" t="s">
        <v>85</v>
      </c>
      <c r="AV2327" s="13" t="s">
        <v>85</v>
      </c>
      <c r="AW2327" s="13" t="s">
        <v>32</v>
      </c>
      <c r="AX2327" s="13" t="s">
        <v>75</v>
      </c>
      <c r="AY2327" s="251" t="s">
        <v>192</v>
      </c>
    </row>
    <row r="2328" s="15" customFormat="1">
      <c r="A2328" s="15"/>
      <c r="B2328" s="263"/>
      <c r="C2328" s="264"/>
      <c r="D2328" s="242" t="s">
        <v>201</v>
      </c>
      <c r="E2328" s="265" t="s">
        <v>1</v>
      </c>
      <c r="F2328" s="266" t="s">
        <v>211</v>
      </c>
      <c r="G2328" s="264"/>
      <c r="H2328" s="267">
        <v>153.24000000000001</v>
      </c>
      <c r="I2328" s="268"/>
      <c r="J2328" s="264"/>
      <c r="K2328" s="264"/>
      <c r="L2328" s="269"/>
      <c r="M2328" s="270"/>
      <c r="N2328" s="271"/>
      <c r="O2328" s="271"/>
      <c r="P2328" s="271"/>
      <c r="Q2328" s="271"/>
      <c r="R2328" s="271"/>
      <c r="S2328" s="271"/>
      <c r="T2328" s="272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73" t="s">
        <v>201</v>
      </c>
      <c r="AU2328" s="273" t="s">
        <v>85</v>
      </c>
      <c r="AV2328" s="15" t="s">
        <v>212</v>
      </c>
      <c r="AW2328" s="15" t="s">
        <v>32</v>
      </c>
      <c r="AX2328" s="15" t="s">
        <v>75</v>
      </c>
      <c r="AY2328" s="273" t="s">
        <v>192</v>
      </c>
    </row>
    <row r="2329" s="13" customFormat="1">
      <c r="A2329" s="13"/>
      <c r="B2329" s="240"/>
      <c r="C2329" s="241"/>
      <c r="D2329" s="242" t="s">
        <v>201</v>
      </c>
      <c r="E2329" s="243" t="s">
        <v>1</v>
      </c>
      <c r="F2329" s="244" t="s">
        <v>1758</v>
      </c>
      <c r="G2329" s="241"/>
      <c r="H2329" s="245">
        <v>12.48</v>
      </c>
      <c r="I2329" s="246"/>
      <c r="J2329" s="241"/>
      <c r="K2329" s="241"/>
      <c r="L2329" s="247"/>
      <c r="M2329" s="248"/>
      <c r="N2329" s="249"/>
      <c r="O2329" s="249"/>
      <c r="P2329" s="249"/>
      <c r="Q2329" s="249"/>
      <c r="R2329" s="249"/>
      <c r="S2329" s="249"/>
      <c r="T2329" s="250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51" t="s">
        <v>201</v>
      </c>
      <c r="AU2329" s="251" t="s">
        <v>85</v>
      </c>
      <c r="AV2329" s="13" t="s">
        <v>85</v>
      </c>
      <c r="AW2329" s="13" t="s">
        <v>32</v>
      </c>
      <c r="AX2329" s="13" t="s">
        <v>75</v>
      </c>
      <c r="AY2329" s="251" t="s">
        <v>192</v>
      </c>
    </row>
    <row r="2330" s="15" customFormat="1">
      <c r="A2330" s="15"/>
      <c r="B2330" s="263"/>
      <c r="C2330" s="264"/>
      <c r="D2330" s="242" t="s">
        <v>201</v>
      </c>
      <c r="E2330" s="265" t="s">
        <v>1</v>
      </c>
      <c r="F2330" s="266" t="s">
        <v>211</v>
      </c>
      <c r="G2330" s="264"/>
      <c r="H2330" s="267">
        <v>12.48</v>
      </c>
      <c r="I2330" s="268"/>
      <c r="J2330" s="264"/>
      <c r="K2330" s="264"/>
      <c r="L2330" s="269"/>
      <c r="M2330" s="270"/>
      <c r="N2330" s="271"/>
      <c r="O2330" s="271"/>
      <c r="P2330" s="271"/>
      <c r="Q2330" s="271"/>
      <c r="R2330" s="271"/>
      <c r="S2330" s="271"/>
      <c r="T2330" s="272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73" t="s">
        <v>201</v>
      </c>
      <c r="AU2330" s="273" t="s">
        <v>85</v>
      </c>
      <c r="AV2330" s="15" t="s">
        <v>212</v>
      </c>
      <c r="AW2330" s="15" t="s">
        <v>32</v>
      </c>
      <c r="AX2330" s="15" t="s">
        <v>75</v>
      </c>
      <c r="AY2330" s="273" t="s">
        <v>192</v>
      </c>
    </row>
    <row r="2331" s="13" customFormat="1">
      <c r="A2331" s="13"/>
      <c r="B2331" s="240"/>
      <c r="C2331" s="241"/>
      <c r="D2331" s="242" t="s">
        <v>201</v>
      </c>
      <c r="E2331" s="243" t="s">
        <v>1</v>
      </c>
      <c r="F2331" s="244" t="s">
        <v>756</v>
      </c>
      <c r="G2331" s="241"/>
      <c r="H2331" s="245">
        <v>9.8599999999999994</v>
      </c>
      <c r="I2331" s="246"/>
      <c r="J2331" s="241"/>
      <c r="K2331" s="241"/>
      <c r="L2331" s="247"/>
      <c r="M2331" s="248"/>
      <c r="N2331" s="249"/>
      <c r="O2331" s="249"/>
      <c r="P2331" s="249"/>
      <c r="Q2331" s="249"/>
      <c r="R2331" s="249"/>
      <c r="S2331" s="249"/>
      <c r="T2331" s="250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51" t="s">
        <v>201</v>
      </c>
      <c r="AU2331" s="251" t="s">
        <v>85</v>
      </c>
      <c r="AV2331" s="13" t="s">
        <v>85</v>
      </c>
      <c r="AW2331" s="13" t="s">
        <v>32</v>
      </c>
      <c r="AX2331" s="13" t="s">
        <v>75</v>
      </c>
      <c r="AY2331" s="251" t="s">
        <v>192</v>
      </c>
    </row>
    <row r="2332" s="13" customFormat="1">
      <c r="A2332" s="13"/>
      <c r="B2332" s="240"/>
      <c r="C2332" s="241"/>
      <c r="D2332" s="242" t="s">
        <v>201</v>
      </c>
      <c r="E2332" s="243" t="s">
        <v>1</v>
      </c>
      <c r="F2332" s="244" t="s">
        <v>757</v>
      </c>
      <c r="G2332" s="241"/>
      <c r="H2332" s="245">
        <v>31.32</v>
      </c>
      <c r="I2332" s="246"/>
      <c r="J2332" s="241"/>
      <c r="K2332" s="241"/>
      <c r="L2332" s="247"/>
      <c r="M2332" s="248"/>
      <c r="N2332" s="249"/>
      <c r="O2332" s="249"/>
      <c r="P2332" s="249"/>
      <c r="Q2332" s="249"/>
      <c r="R2332" s="249"/>
      <c r="S2332" s="249"/>
      <c r="T2332" s="250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51" t="s">
        <v>201</v>
      </c>
      <c r="AU2332" s="251" t="s">
        <v>85</v>
      </c>
      <c r="AV2332" s="13" t="s">
        <v>85</v>
      </c>
      <c r="AW2332" s="13" t="s">
        <v>32</v>
      </c>
      <c r="AX2332" s="13" t="s">
        <v>75</v>
      </c>
      <c r="AY2332" s="251" t="s">
        <v>192</v>
      </c>
    </row>
    <row r="2333" s="13" customFormat="1">
      <c r="A2333" s="13"/>
      <c r="B2333" s="240"/>
      <c r="C2333" s="241"/>
      <c r="D2333" s="242" t="s">
        <v>201</v>
      </c>
      <c r="E2333" s="243" t="s">
        <v>1</v>
      </c>
      <c r="F2333" s="244" t="s">
        <v>758</v>
      </c>
      <c r="G2333" s="241"/>
      <c r="H2333" s="245">
        <v>6.2000000000000002</v>
      </c>
      <c r="I2333" s="246"/>
      <c r="J2333" s="241"/>
      <c r="K2333" s="241"/>
      <c r="L2333" s="247"/>
      <c r="M2333" s="248"/>
      <c r="N2333" s="249"/>
      <c r="O2333" s="249"/>
      <c r="P2333" s="249"/>
      <c r="Q2333" s="249"/>
      <c r="R2333" s="249"/>
      <c r="S2333" s="249"/>
      <c r="T2333" s="250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51" t="s">
        <v>201</v>
      </c>
      <c r="AU2333" s="251" t="s">
        <v>85</v>
      </c>
      <c r="AV2333" s="13" t="s">
        <v>85</v>
      </c>
      <c r="AW2333" s="13" t="s">
        <v>32</v>
      </c>
      <c r="AX2333" s="13" t="s">
        <v>75</v>
      </c>
      <c r="AY2333" s="251" t="s">
        <v>192</v>
      </c>
    </row>
    <row r="2334" s="13" customFormat="1">
      <c r="A2334" s="13"/>
      <c r="B2334" s="240"/>
      <c r="C2334" s="241"/>
      <c r="D2334" s="242" t="s">
        <v>201</v>
      </c>
      <c r="E2334" s="243" t="s">
        <v>1</v>
      </c>
      <c r="F2334" s="244" t="s">
        <v>759</v>
      </c>
      <c r="G2334" s="241"/>
      <c r="H2334" s="245">
        <v>2.21</v>
      </c>
      <c r="I2334" s="246"/>
      <c r="J2334" s="241"/>
      <c r="K2334" s="241"/>
      <c r="L2334" s="247"/>
      <c r="M2334" s="248"/>
      <c r="N2334" s="249"/>
      <c r="O2334" s="249"/>
      <c r="P2334" s="249"/>
      <c r="Q2334" s="249"/>
      <c r="R2334" s="249"/>
      <c r="S2334" s="249"/>
      <c r="T2334" s="250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51" t="s">
        <v>201</v>
      </c>
      <c r="AU2334" s="251" t="s">
        <v>85</v>
      </c>
      <c r="AV2334" s="13" t="s">
        <v>85</v>
      </c>
      <c r="AW2334" s="13" t="s">
        <v>32</v>
      </c>
      <c r="AX2334" s="13" t="s">
        <v>75</v>
      </c>
      <c r="AY2334" s="251" t="s">
        <v>192</v>
      </c>
    </row>
    <row r="2335" s="13" customFormat="1">
      <c r="A2335" s="13"/>
      <c r="B2335" s="240"/>
      <c r="C2335" s="241"/>
      <c r="D2335" s="242" t="s">
        <v>201</v>
      </c>
      <c r="E2335" s="243" t="s">
        <v>1</v>
      </c>
      <c r="F2335" s="244" t="s">
        <v>760</v>
      </c>
      <c r="G2335" s="241"/>
      <c r="H2335" s="245">
        <v>3.1899999999999999</v>
      </c>
      <c r="I2335" s="246"/>
      <c r="J2335" s="241"/>
      <c r="K2335" s="241"/>
      <c r="L2335" s="247"/>
      <c r="M2335" s="248"/>
      <c r="N2335" s="249"/>
      <c r="O2335" s="249"/>
      <c r="P2335" s="249"/>
      <c r="Q2335" s="249"/>
      <c r="R2335" s="249"/>
      <c r="S2335" s="249"/>
      <c r="T2335" s="250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51" t="s">
        <v>201</v>
      </c>
      <c r="AU2335" s="251" t="s">
        <v>85</v>
      </c>
      <c r="AV2335" s="13" t="s">
        <v>85</v>
      </c>
      <c r="AW2335" s="13" t="s">
        <v>32</v>
      </c>
      <c r="AX2335" s="13" t="s">
        <v>75</v>
      </c>
      <c r="AY2335" s="251" t="s">
        <v>192</v>
      </c>
    </row>
    <row r="2336" s="15" customFormat="1">
      <c r="A2336" s="15"/>
      <c r="B2336" s="263"/>
      <c r="C2336" s="264"/>
      <c r="D2336" s="242" t="s">
        <v>201</v>
      </c>
      <c r="E2336" s="265" t="s">
        <v>1</v>
      </c>
      <c r="F2336" s="266" t="s">
        <v>211</v>
      </c>
      <c r="G2336" s="264"/>
      <c r="H2336" s="267">
        <v>52.780000000000001</v>
      </c>
      <c r="I2336" s="268"/>
      <c r="J2336" s="264"/>
      <c r="K2336" s="264"/>
      <c r="L2336" s="269"/>
      <c r="M2336" s="270"/>
      <c r="N2336" s="271"/>
      <c r="O2336" s="271"/>
      <c r="P2336" s="271"/>
      <c r="Q2336" s="271"/>
      <c r="R2336" s="271"/>
      <c r="S2336" s="271"/>
      <c r="T2336" s="272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73" t="s">
        <v>201</v>
      </c>
      <c r="AU2336" s="273" t="s">
        <v>85</v>
      </c>
      <c r="AV2336" s="15" t="s">
        <v>212</v>
      </c>
      <c r="AW2336" s="15" t="s">
        <v>32</v>
      </c>
      <c r="AX2336" s="15" t="s">
        <v>75</v>
      </c>
      <c r="AY2336" s="273" t="s">
        <v>192</v>
      </c>
    </row>
    <row r="2337" s="16" customFormat="1">
      <c r="A2337" s="16"/>
      <c r="B2337" s="274"/>
      <c r="C2337" s="275"/>
      <c r="D2337" s="242" t="s">
        <v>201</v>
      </c>
      <c r="E2337" s="276" t="s">
        <v>1</v>
      </c>
      <c r="F2337" s="277" t="s">
        <v>765</v>
      </c>
      <c r="G2337" s="275"/>
      <c r="H2337" s="276" t="s">
        <v>1</v>
      </c>
      <c r="I2337" s="278"/>
      <c r="J2337" s="275"/>
      <c r="K2337" s="275"/>
      <c r="L2337" s="279"/>
      <c r="M2337" s="280"/>
      <c r="N2337" s="281"/>
      <c r="O2337" s="281"/>
      <c r="P2337" s="281"/>
      <c r="Q2337" s="281"/>
      <c r="R2337" s="281"/>
      <c r="S2337" s="281"/>
      <c r="T2337" s="282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T2337" s="283" t="s">
        <v>201</v>
      </c>
      <c r="AU2337" s="283" t="s">
        <v>85</v>
      </c>
      <c r="AV2337" s="16" t="s">
        <v>83</v>
      </c>
      <c r="AW2337" s="16" t="s">
        <v>32</v>
      </c>
      <c r="AX2337" s="16" t="s">
        <v>75</v>
      </c>
      <c r="AY2337" s="283" t="s">
        <v>192</v>
      </c>
    </row>
    <row r="2338" s="13" customFormat="1">
      <c r="A2338" s="13"/>
      <c r="B2338" s="240"/>
      <c r="C2338" s="241"/>
      <c r="D2338" s="242" t="s">
        <v>201</v>
      </c>
      <c r="E2338" s="243" t="s">
        <v>1</v>
      </c>
      <c r="F2338" s="244" t="s">
        <v>766</v>
      </c>
      <c r="G2338" s="241"/>
      <c r="H2338" s="245">
        <v>31.876999999999999</v>
      </c>
      <c r="I2338" s="246"/>
      <c r="J2338" s="241"/>
      <c r="K2338" s="241"/>
      <c r="L2338" s="247"/>
      <c r="M2338" s="248"/>
      <c r="N2338" s="249"/>
      <c r="O2338" s="249"/>
      <c r="P2338" s="249"/>
      <c r="Q2338" s="249"/>
      <c r="R2338" s="249"/>
      <c r="S2338" s="249"/>
      <c r="T2338" s="250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51" t="s">
        <v>201</v>
      </c>
      <c r="AU2338" s="251" t="s">
        <v>85</v>
      </c>
      <c r="AV2338" s="13" t="s">
        <v>85</v>
      </c>
      <c r="AW2338" s="13" t="s">
        <v>32</v>
      </c>
      <c r="AX2338" s="13" t="s">
        <v>75</v>
      </c>
      <c r="AY2338" s="251" t="s">
        <v>192</v>
      </c>
    </row>
    <row r="2339" s="13" customFormat="1">
      <c r="A2339" s="13"/>
      <c r="B2339" s="240"/>
      <c r="C2339" s="241"/>
      <c r="D2339" s="242" t="s">
        <v>201</v>
      </c>
      <c r="E2339" s="243" t="s">
        <v>1</v>
      </c>
      <c r="F2339" s="244" t="s">
        <v>767</v>
      </c>
      <c r="G2339" s="241"/>
      <c r="H2339" s="245">
        <v>-8.4000000000000004</v>
      </c>
      <c r="I2339" s="246"/>
      <c r="J2339" s="241"/>
      <c r="K2339" s="241"/>
      <c r="L2339" s="247"/>
      <c r="M2339" s="248"/>
      <c r="N2339" s="249"/>
      <c r="O2339" s="249"/>
      <c r="P2339" s="249"/>
      <c r="Q2339" s="249"/>
      <c r="R2339" s="249"/>
      <c r="S2339" s="249"/>
      <c r="T2339" s="250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51" t="s">
        <v>201</v>
      </c>
      <c r="AU2339" s="251" t="s">
        <v>85</v>
      </c>
      <c r="AV2339" s="13" t="s">
        <v>85</v>
      </c>
      <c r="AW2339" s="13" t="s">
        <v>32</v>
      </c>
      <c r="AX2339" s="13" t="s">
        <v>75</v>
      </c>
      <c r="AY2339" s="251" t="s">
        <v>192</v>
      </c>
    </row>
    <row r="2340" s="13" customFormat="1">
      <c r="A2340" s="13"/>
      <c r="B2340" s="240"/>
      <c r="C2340" s="241"/>
      <c r="D2340" s="242" t="s">
        <v>201</v>
      </c>
      <c r="E2340" s="243" t="s">
        <v>1</v>
      </c>
      <c r="F2340" s="244" t="s">
        <v>768</v>
      </c>
      <c r="G2340" s="241"/>
      <c r="H2340" s="245">
        <v>1.5900000000000001</v>
      </c>
      <c r="I2340" s="246"/>
      <c r="J2340" s="241"/>
      <c r="K2340" s="241"/>
      <c r="L2340" s="247"/>
      <c r="M2340" s="248"/>
      <c r="N2340" s="249"/>
      <c r="O2340" s="249"/>
      <c r="P2340" s="249"/>
      <c r="Q2340" s="249"/>
      <c r="R2340" s="249"/>
      <c r="S2340" s="249"/>
      <c r="T2340" s="250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51" t="s">
        <v>201</v>
      </c>
      <c r="AU2340" s="251" t="s">
        <v>85</v>
      </c>
      <c r="AV2340" s="13" t="s">
        <v>85</v>
      </c>
      <c r="AW2340" s="13" t="s">
        <v>32</v>
      </c>
      <c r="AX2340" s="13" t="s">
        <v>75</v>
      </c>
      <c r="AY2340" s="251" t="s">
        <v>192</v>
      </c>
    </row>
    <row r="2341" s="15" customFormat="1">
      <c r="A2341" s="15"/>
      <c r="B2341" s="263"/>
      <c r="C2341" s="264"/>
      <c r="D2341" s="242" t="s">
        <v>201</v>
      </c>
      <c r="E2341" s="265" t="s">
        <v>1</v>
      </c>
      <c r="F2341" s="266" t="s">
        <v>211</v>
      </c>
      <c r="G2341" s="264"/>
      <c r="H2341" s="267">
        <v>25.067</v>
      </c>
      <c r="I2341" s="268"/>
      <c r="J2341" s="264"/>
      <c r="K2341" s="264"/>
      <c r="L2341" s="269"/>
      <c r="M2341" s="270"/>
      <c r="N2341" s="271"/>
      <c r="O2341" s="271"/>
      <c r="P2341" s="271"/>
      <c r="Q2341" s="271"/>
      <c r="R2341" s="271"/>
      <c r="S2341" s="271"/>
      <c r="T2341" s="272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T2341" s="273" t="s">
        <v>201</v>
      </c>
      <c r="AU2341" s="273" t="s">
        <v>85</v>
      </c>
      <c r="AV2341" s="15" t="s">
        <v>212</v>
      </c>
      <c r="AW2341" s="15" t="s">
        <v>32</v>
      </c>
      <c r="AX2341" s="15" t="s">
        <v>75</v>
      </c>
      <c r="AY2341" s="273" t="s">
        <v>192</v>
      </c>
    </row>
    <row r="2342" s="16" customFormat="1">
      <c r="A2342" s="16"/>
      <c r="B2342" s="274"/>
      <c r="C2342" s="275"/>
      <c r="D2342" s="242" t="s">
        <v>201</v>
      </c>
      <c r="E2342" s="276" t="s">
        <v>1</v>
      </c>
      <c r="F2342" s="277" t="s">
        <v>769</v>
      </c>
      <c r="G2342" s="275"/>
      <c r="H2342" s="276" t="s">
        <v>1</v>
      </c>
      <c r="I2342" s="278"/>
      <c r="J2342" s="275"/>
      <c r="K2342" s="275"/>
      <c r="L2342" s="279"/>
      <c r="M2342" s="280"/>
      <c r="N2342" s="281"/>
      <c r="O2342" s="281"/>
      <c r="P2342" s="281"/>
      <c r="Q2342" s="281"/>
      <c r="R2342" s="281"/>
      <c r="S2342" s="281"/>
      <c r="T2342" s="282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T2342" s="283" t="s">
        <v>201</v>
      </c>
      <c r="AU2342" s="283" t="s">
        <v>85</v>
      </c>
      <c r="AV2342" s="16" t="s">
        <v>83</v>
      </c>
      <c r="AW2342" s="16" t="s">
        <v>32</v>
      </c>
      <c r="AX2342" s="16" t="s">
        <v>75</v>
      </c>
      <c r="AY2342" s="283" t="s">
        <v>192</v>
      </c>
    </row>
    <row r="2343" s="13" customFormat="1">
      <c r="A2343" s="13"/>
      <c r="B2343" s="240"/>
      <c r="C2343" s="241"/>
      <c r="D2343" s="242" t="s">
        <v>201</v>
      </c>
      <c r="E2343" s="243" t="s">
        <v>1</v>
      </c>
      <c r="F2343" s="244" t="s">
        <v>770</v>
      </c>
      <c r="G2343" s="241"/>
      <c r="H2343" s="245">
        <v>56.182000000000002</v>
      </c>
      <c r="I2343" s="246"/>
      <c r="J2343" s="241"/>
      <c r="K2343" s="241"/>
      <c r="L2343" s="247"/>
      <c r="M2343" s="248"/>
      <c r="N2343" s="249"/>
      <c r="O2343" s="249"/>
      <c r="P2343" s="249"/>
      <c r="Q2343" s="249"/>
      <c r="R2343" s="249"/>
      <c r="S2343" s="249"/>
      <c r="T2343" s="250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51" t="s">
        <v>201</v>
      </c>
      <c r="AU2343" s="251" t="s">
        <v>85</v>
      </c>
      <c r="AV2343" s="13" t="s">
        <v>85</v>
      </c>
      <c r="AW2343" s="13" t="s">
        <v>32</v>
      </c>
      <c r="AX2343" s="13" t="s">
        <v>75</v>
      </c>
      <c r="AY2343" s="251" t="s">
        <v>192</v>
      </c>
    </row>
    <row r="2344" s="13" customFormat="1">
      <c r="A2344" s="13"/>
      <c r="B2344" s="240"/>
      <c r="C2344" s="241"/>
      <c r="D2344" s="242" t="s">
        <v>201</v>
      </c>
      <c r="E2344" s="243" t="s">
        <v>1</v>
      </c>
      <c r="F2344" s="244" t="s">
        <v>771</v>
      </c>
      <c r="G2344" s="241"/>
      <c r="H2344" s="245">
        <v>-12.6</v>
      </c>
      <c r="I2344" s="246"/>
      <c r="J2344" s="241"/>
      <c r="K2344" s="241"/>
      <c r="L2344" s="247"/>
      <c r="M2344" s="248"/>
      <c r="N2344" s="249"/>
      <c r="O2344" s="249"/>
      <c r="P2344" s="249"/>
      <c r="Q2344" s="249"/>
      <c r="R2344" s="249"/>
      <c r="S2344" s="249"/>
      <c r="T2344" s="250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51" t="s">
        <v>201</v>
      </c>
      <c r="AU2344" s="251" t="s">
        <v>85</v>
      </c>
      <c r="AV2344" s="13" t="s">
        <v>85</v>
      </c>
      <c r="AW2344" s="13" t="s">
        <v>32</v>
      </c>
      <c r="AX2344" s="13" t="s">
        <v>75</v>
      </c>
      <c r="AY2344" s="251" t="s">
        <v>192</v>
      </c>
    </row>
    <row r="2345" s="15" customFormat="1">
      <c r="A2345" s="15"/>
      <c r="B2345" s="263"/>
      <c r="C2345" s="264"/>
      <c r="D2345" s="242" t="s">
        <v>201</v>
      </c>
      <c r="E2345" s="265" t="s">
        <v>1</v>
      </c>
      <c r="F2345" s="266" t="s">
        <v>211</v>
      </c>
      <c r="G2345" s="264"/>
      <c r="H2345" s="267">
        <v>43.582000000000001</v>
      </c>
      <c r="I2345" s="268"/>
      <c r="J2345" s="264"/>
      <c r="K2345" s="264"/>
      <c r="L2345" s="269"/>
      <c r="M2345" s="270"/>
      <c r="N2345" s="271"/>
      <c r="O2345" s="271"/>
      <c r="P2345" s="271"/>
      <c r="Q2345" s="271"/>
      <c r="R2345" s="271"/>
      <c r="S2345" s="271"/>
      <c r="T2345" s="272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T2345" s="273" t="s">
        <v>201</v>
      </c>
      <c r="AU2345" s="273" t="s">
        <v>85</v>
      </c>
      <c r="AV2345" s="15" t="s">
        <v>212</v>
      </c>
      <c r="AW2345" s="15" t="s">
        <v>32</v>
      </c>
      <c r="AX2345" s="15" t="s">
        <v>75</v>
      </c>
      <c r="AY2345" s="273" t="s">
        <v>192</v>
      </c>
    </row>
    <row r="2346" s="16" customFormat="1">
      <c r="A2346" s="16"/>
      <c r="B2346" s="274"/>
      <c r="C2346" s="275"/>
      <c r="D2346" s="242" t="s">
        <v>201</v>
      </c>
      <c r="E2346" s="276" t="s">
        <v>1</v>
      </c>
      <c r="F2346" s="277" t="s">
        <v>772</v>
      </c>
      <c r="G2346" s="275"/>
      <c r="H2346" s="276" t="s">
        <v>1</v>
      </c>
      <c r="I2346" s="278"/>
      <c r="J2346" s="275"/>
      <c r="K2346" s="275"/>
      <c r="L2346" s="279"/>
      <c r="M2346" s="280"/>
      <c r="N2346" s="281"/>
      <c r="O2346" s="281"/>
      <c r="P2346" s="281"/>
      <c r="Q2346" s="281"/>
      <c r="R2346" s="281"/>
      <c r="S2346" s="281"/>
      <c r="T2346" s="282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T2346" s="283" t="s">
        <v>201</v>
      </c>
      <c r="AU2346" s="283" t="s">
        <v>85</v>
      </c>
      <c r="AV2346" s="16" t="s">
        <v>83</v>
      </c>
      <c r="AW2346" s="16" t="s">
        <v>32</v>
      </c>
      <c r="AX2346" s="16" t="s">
        <v>75</v>
      </c>
      <c r="AY2346" s="283" t="s">
        <v>192</v>
      </c>
    </row>
    <row r="2347" s="13" customFormat="1">
      <c r="A2347" s="13"/>
      <c r="B2347" s="240"/>
      <c r="C2347" s="241"/>
      <c r="D2347" s="242" t="s">
        <v>201</v>
      </c>
      <c r="E2347" s="243" t="s">
        <v>1</v>
      </c>
      <c r="F2347" s="244" t="s">
        <v>773</v>
      </c>
      <c r="G2347" s="241"/>
      <c r="H2347" s="245">
        <v>30.102</v>
      </c>
      <c r="I2347" s="246"/>
      <c r="J2347" s="241"/>
      <c r="K2347" s="241"/>
      <c r="L2347" s="247"/>
      <c r="M2347" s="248"/>
      <c r="N2347" s="249"/>
      <c r="O2347" s="249"/>
      <c r="P2347" s="249"/>
      <c r="Q2347" s="249"/>
      <c r="R2347" s="249"/>
      <c r="S2347" s="249"/>
      <c r="T2347" s="250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51" t="s">
        <v>201</v>
      </c>
      <c r="AU2347" s="251" t="s">
        <v>85</v>
      </c>
      <c r="AV2347" s="13" t="s">
        <v>85</v>
      </c>
      <c r="AW2347" s="13" t="s">
        <v>32</v>
      </c>
      <c r="AX2347" s="13" t="s">
        <v>75</v>
      </c>
      <c r="AY2347" s="251" t="s">
        <v>192</v>
      </c>
    </row>
    <row r="2348" s="13" customFormat="1">
      <c r="A2348" s="13"/>
      <c r="B2348" s="240"/>
      <c r="C2348" s="241"/>
      <c r="D2348" s="242" t="s">
        <v>201</v>
      </c>
      <c r="E2348" s="243" t="s">
        <v>1</v>
      </c>
      <c r="F2348" s="244" t="s">
        <v>774</v>
      </c>
      <c r="G2348" s="241"/>
      <c r="H2348" s="245">
        <v>-6.0300000000000002</v>
      </c>
      <c r="I2348" s="246"/>
      <c r="J2348" s="241"/>
      <c r="K2348" s="241"/>
      <c r="L2348" s="247"/>
      <c r="M2348" s="248"/>
      <c r="N2348" s="249"/>
      <c r="O2348" s="249"/>
      <c r="P2348" s="249"/>
      <c r="Q2348" s="249"/>
      <c r="R2348" s="249"/>
      <c r="S2348" s="249"/>
      <c r="T2348" s="250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51" t="s">
        <v>201</v>
      </c>
      <c r="AU2348" s="251" t="s">
        <v>85</v>
      </c>
      <c r="AV2348" s="13" t="s">
        <v>85</v>
      </c>
      <c r="AW2348" s="13" t="s">
        <v>32</v>
      </c>
      <c r="AX2348" s="13" t="s">
        <v>75</v>
      </c>
      <c r="AY2348" s="251" t="s">
        <v>192</v>
      </c>
    </row>
    <row r="2349" s="13" customFormat="1">
      <c r="A2349" s="13"/>
      <c r="B2349" s="240"/>
      <c r="C2349" s="241"/>
      <c r="D2349" s="242" t="s">
        <v>201</v>
      </c>
      <c r="E2349" s="243" t="s">
        <v>1</v>
      </c>
      <c r="F2349" s="244" t="s">
        <v>775</v>
      </c>
      <c r="G2349" s="241"/>
      <c r="H2349" s="245">
        <v>0.95999999999999996</v>
      </c>
      <c r="I2349" s="246"/>
      <c r="J2349" s="241"/>
      <c r="K2349" s="241"/>
      <c r="L2349" s="247"/>
      <c r="M2349" s="248"/>
      <c r="N2349" s="249"/>
      <c r="O2349" s="249"/>
      <c r="P2349" s="249"/>
      <c r="Q2349" s="249"/>
      <c r="R2349" s="249"/>
      <c r="S2349" s="249"/>
      <c r="T2349" s="250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51" t="s">
        <v>201</v>
      </c>
      <c r="AU2349" s="251" t="s">
        <v>85</v>
      </c>
      <c r="AV2349" s="13" t="s">
        <v>85</v>
      </c>
      <c r="AW2349" s="13" t="s">
        <v>32</v>
      </c>
      <c r="AX2349" s="13" t="s">
        <v>75</v>
      </c>
      <c r="AY2349" s="251" t="s">
        <v>192</v>
      </c>
    </row>
    <row r="2350" s="15" customFormat="1">
      <c r="A2350" s="15"/>
      <c r="B2350" s="263"/>
      <c r="C2350" s="264"/>
      <c r="D2350" s="242" t="s">
        <v>201</v>
      </c>
      <c r="E2350" s="265" t="s">
        <v>1</v>
      </c>
      <c r="F2350" s="266" t="s">
        <v>211</v>
      </c>
      <c r="G2350" s="264"/>
      <c r="H2350" s="267">
        <v>25.032</v>
      </c>
      <c r="I2350" s="268"/>
      <c r="J2350" s="264"/>
      <c r="K2350" s="264"/>
      <c r="L2350" s="269"/>
      <c r="M2350" s="270"/>
      <c r="N2350" s="271"/>
      <c r="O2350" s="271"/>
      <c r="P2350" s="271"/>
      <c r="Q2350" s="271"/>
      <c r="R2350" s="271"/>
      <c r="S2350" s="271"/>
      <c r="T2350" s="272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T2350" s="273" t="s">
        <v>201</v>
      </c>
      <c r="AU2350" s="273" t="s">
        <v>85</v>
      </c>
      <c r="AV2350" s="15" t="s">
        <v>212</v>
      </c>
      <c r="AW2350" s="15" t="s">
        <v>32</v>
      </c>
      <c r="AX2350" s="15" t="s">
        <v>75</v>
      </c>
      <c r="AY2350" s="273" t="s">
        <v>192</v>
      </c>
    </row>
    <row r="2351" s="16" customFormat="1">
      <c r="A2351" s="16"/>
      <c r="B2351" s="274"/>
      <c r="C2351" s="275"/>
      <c r="D2351" s="242" t="s">
        <v>201</v>
      </c>
      <c r="E2351" s="276" t="s">
        <v>1</v>
      </c>
      <c r="F2351" s="277" t="s">
        <v>776</v>
      </c>
      <c r="G2351" s="275"/>
      <c r="H2351" s="276" t="s">
        <v>1</v>
      </c>
      <c r="I2351" s="278"/>
      <c r="J2351" s="275"/>
      <c r="K2351" s="275"/>
      <c r="L2351" s="279"/>
      <c r="M2351" s="280"/>
      <c r="N2351" s="281"/>
      <c r="O2351" s="281"/>
      <c r="P2351" s="281"/>
      <c r="Q2351" s="281"/>
      <c r="R2351" s="281"/>
      <c r="S2351" s="281"/>
      <c r="T2351" s="282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T2351" s="283" t="s">
        <v>201</v>
      </c>
      <c r="AU2351" s="283" t="s">
        <v>85</v>
      </c>
      <c r="AV2351" s="16" t="s">
        <v>83</v>
      </c>
      <c r="AW2351" s="16" t="s">
        <v>32</v>
      </c>
      <c r="AX2351" s="16" t="s">
        <v>75</v>
      </c>
      <c r="AY2351" s="283" t="s">
        <v>192</v>
      </c>
    </row>
    <row r="2352" s="13" customFormat="1">
      <c r="A2352" s="13"/>
      <c r="B2352" s="240"/>
      <c r="C2352" s="241"/>
      <c r="D2352" s="242" t="s">
        <v>201</v>
      </c>
      <c r="E2352" s="243" t="s">
        <v>1</v>
      </c>
      <c r="F2352" s="244" t="s">
        <v>777</v>
      </c>
      <c r="G2352" s="241"/>
      <c r="H2352" s="245">
        <v>27.245999999999999</v>
      </c>
      <c r="I2352" s="246"/>
      <c r="J2352" s="241"/>
      <c r="K2352" s="241"/>
      <c r="L2352" s="247"/>
      <c r="M2352" s="248"/>
      <c r="N2352" s="249"/>
      <c r="O2352" s="249"/>
      <c r="P2352" s="249"/>
      <c r="Q2352" s="249"/>
      <c r="R2352" s="249"/>
      <c r="S2352" s="249"/>
      <c r="T2352" s="250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51" t="s">
        <v>201</v>
      </c>
      <c r="AU2352" s="251" t="s">
        <v>85</v>
      </c>
      <c r="AV2352" s="13" t="s">
        <v>85</v>
      </c>
      <c r="AW2352" s="13" t="s">
        <v>32</v>
      </c>
      <c r="AX2352" s="13" t="s">
        <v>75</v>
      </c>
      <c r="AY2352" s="251" t="s">
        <v>192</v>
      </c>
    </row>
    <row r="2353" s="13" customFormat="1">
      <c r="A2353" s="13"/>
      <c r="B2353" s="240"/>
      <c r="C2353" s="241"/>
      <c r="D2353" s="242" t="s">
        <v>201</v>
      </c>
      <c r="E2353" s="243" t="s">
        <v>1</v>
      </c>
      <c r="F2353" s="244" t="s">
        <v>778</v>
      </c>
      <c r="G2353" s="241"/>
      <c r="H2353" s="245">
        <v>-1.6799999999999999</v>
      </c>
      <c r="I2353" s="246"/>
      <c r="J2353" s="241"/>
      <c r="K2353" s="241"/>
      <c r="L2353" s="247"/>
      <c r="M2353" s="248"/>
      <c r="N2353" s="249"/>
      <c r="O2353" s="249"/>
      <c r="P2353" s="249"/>
      <c r="Q2353" s="249"/>
      <c r="R2353" s="249"/>
      <c r="S2353" s="249"/>
      <c r="T2353" s="250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51" t="s">
        <v>201</v>
      </c>
      <c r="AU2353" s="251" t="s">
        <v>85</v>
      </c>
      <c r="AV2353" s="13" t="s">
        <v>85</v>
      </c>
      <c r="AW2353" s="13" t="s">
        <v>32</v>
      </c>
      <c r="AX2353" s="13" t="s">
        <v>75</v>
      </c>
      <c r="AY2353" s="251" t="s">
        <v>192</v>
      </c>
    </row>
    <row r="2354" s="15" customFormat="1">
      <c r="A2354" s="15"/>
      <c r="B2354" s="263"/>
      <c r="C2354" s="264"/>
      <c r="D2354" s="242" t="s">
        <v>201</v>
      </c>
      <c r="E2354" s="265" t="s">
        <v>1</v>
      </c>
      <c r="F2354" s="266" t="s">
        <v>211</v>
      </c>
      <c r="G2354" s="264"/>
      <c r="H2354" s="267">
        <v>25.565999999999999</v>
      </c>
      <c r="I2354" s="268"/>
      <c r="J2354" s="264"/>
      <c r="K2354" s="264"/>
      <c r="L2354" s="269"/>
      <c r="M2354" s="270"/>
      <c r="N2354" s="271"/>
      <c r="O2354" s="271"/>
      <c r="P2354" s="271"/>
      <c r="Q2354" s="271"/>
      <c r="R2354" s="271"/>
      <c r="S2354" s="271"/>
      <c r="T2354" s="272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73" t="s">
        <v>201</v>
      </c>
      <c r="AU2354" s="273" t="s">
        <v>85</v>
      </c>
      <c r="AV2354" s="15" t="s">
        <v>212</v>
      </c>
      <c r="AW2354" s="15" t="s">
        <v>32</v>
      </c>
      <c r="AX2354" s="15" t="s">
        <v>75</v>
      </c>
      <c r="AY2354" s="273" t="s">
        <v>192</v>
      </c>
    </row>
    <row r="2355" s="13" customFormat="1">
      <c r="A2355" s="13"/>
      <c r="B2355" s="240"/>
      <c r="C2355" s="241"/>
      <c r="D2355" s="242" t="s">
        <v>201</v>
      </c>
      <c r="E2355" s="243" t="s">
        <v>1</v>
      </c>
      <c r="F2355" s="244" t="s">
        <v>2588</v>
      </c>
      <c r="G2355" s="241"/>
      <c r="H2355" s="245">
        <v>22.898</v>
      </c>
      <c r="I2355" s="246"/>
      <c r="J2355" s="241"/>
      <c r="K2355" s="241"/>
      <c r="L2355" s="247"/>
      <c r="M2355" s="248"/>
      <c r="N2355" s="249"/>
      <c r="O2355" s="249"/>
      <c r="P2355" s="249"/>
      <c r="Q2355" s="249"/>
      <c r="R2355" s="249"/>
      <c r="S2355" s="249"/>
      <c r="T2355" s="250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51" t="s">
        <v>201</v>
      </c>
      <c r="AU2355" s="251" t="s">
        <v>85</v>
      </c>
      <c r="AV2355" s="13" t="s">
        <v>85</v>
      </c>
      <c r="AW2355" s="13" t="s">
        <v>32</v>
      </c>
      <c r="AX2355" s="13" t="s">
        <v>75</v>
      </c>
      <c r="AY2355" s="251" t="s">
        <v>192</v>
      </c>
    </row>
    <row r="2356" s="13" customFormat="1">
      <c r="A2356" s="13"/>
      <c r="B2356" s="240"/>
      <c r="C2356" s="241"/>
      <c r="D2356" s="242" t="s">
        <v>201</v>
      </c>
      <c r="E2356" s="243" t="s">
        <v>1</v>
      </c>
      <c r="F2356" s="244" t="s">
        <v>780</v>
      </c>
      <c r="G2356" s="241"/>
      <c r="H2356" s="245">
        <v>-2.0699999999999998</v>
      </c>
      <c r="I2356" s="246"/>
      <c r="J2356" s="241"/>
      <c r="K2356" s="241"/>
      <c r="L2356" s="247"/>
      <c r="M2356" s="248"/>
      <c r="N2356" s="249"/>
      <c r="O2356" s="249"/>
      <c r="P2356" s="249"/>
      <c r="Q2356" s="249"/>
      <c r="R2356" s="249"/>
      <c r="S2356" s="249"/>
      <c r="T2356" s="250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51" t="s">
        <v>201</v>
      </c>
      <c r="AU2356" s="251" t="s">
        <v>85</v>
      </c>
      <c r="AV2356" s="13" t="s">
        <v>85</v>
      </c>
      <c r="AW2356" s="13" t="s">
        <v>32</v>
      </c>
      <c r="AX2356" s="13" t="s">
        <v>75</v>
      </c>
      <c r="AY2356" s="251" t="s">
        <v>192</v>
      </c>
    </row>
    <row r="2357" s="13" customFormat="1">
      <c r="A2357" s="13"/>
      <c r="B2357" s="240"/>
      <c r="C2357" s="241"/>
      <c r="D2357" s="242" t="s">
        <v>201</v>
      </c>
      <c r="E2357" s="243" t="s">
        <v>1</v>
      </c>
      <c r="F2357" s="244" t="s">
        <v>781</v>
      </c>
      <c r="G2357" s="241"/>
      <c r="H2357" s="245">
        <v>0.66000000000000003</v>
      </c>
      <c r="I2357" s="246"/>
      <c r="J2357" s="241"/>
      <c r="K2357" s="241"/>
      <c r="L2357" s="247"/>
      <c r="M2357" s="248"/>
      <c r="N2357" s="249"/>
      <c r="O2357" s="249"/>
      <c r="P2357" s="249"/>
      <c r="Q2357" s="249"/>
      <c r="R2357" s="249"/>
      <c r="S2357" s="249"/>
      <c r="T2357" s="250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51" t="s">
        <v>201</v>
      </c>
      <c r="AU2357" s="251" t="s">
        <v>85</v>
      </c>
      <c r="AV2357" s="13" t="s">
        <v>85</v>
      </c>
      <c r="AW2357" s="13" t="s">
        <v>32</v>
      </c>
      <c r="AX2357" s="13" t="s">
        <v>75</v>
      </c>
      <c r="AY2357" s="251" t="s">
        <v>192</v>
      </c>
    </row>
    <row r="2358" s="15" customFormat="1">
      <c r="A2358" s="15"/>
      <c r="B2358" s="263"/>
      <c r="C2358" s="264"/>
      <c r="D2358" s="242" t="s">
        <v>201</v>
      </c>
      <c r="E2358" s="265" t="s">
        <v>1</v>
      </c>
      <c r="F2358" s="266" t="s">
        <v>211</v>
      </c>
      <c r="G2358" s="264"/>
      <c r="H2358" s="267">
        <v>21.488</v>
      </c>
      <c r="I2358" s="268"/>
      <c r="J2358" s="264"/>
      <c r="K2358" s="264"/>
      <c r="L2358" s="269"/>
      <c r="M2358" s="270"/>
      <c r="N2358" s="271"/>
      <c r="O2358" s="271"/>
      <c r="P2358" s="271"/>
      <c r="Q2358" s="271"/>
      <c r="R2358" s="271"/>
      <c r="S2358" s="271"/>
      <c r="T2358" s="272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T2358" s="273" t="s">
        <v>201</v>
      </c>
      <c r="AU2358" s="273" t="s">
        <v>85</v>
      </c>
      <c r="AV2358" s="15" t="s">
        <v>212</v>
      </c>
      <c r="AW2358" s="15" t="s">
        <v>32</v>
      </c>
      <c r="AX2358" s="15" t="s">
        <v>75</v>
      </c>
      <c r="AY2358" s="273" t="s">
        <v>192</v>
      </c>
    </row>
    <row r="2359" s="16" customFormat="1">
      <c r="A2359" s="16"/>
      <c r="B2359" s="274"/>
      <c r="C2359" s="275"/>
      <c r="D2359" s="242" t="s">
        <v>201</v>
      </c>
      <c r="E2359" s="276" t="s">
        <v>1</v>
      </c>
      <c r="F2359" s="277" t="s">
        <v>782</v>
      </c>
      <c r="G2359" s="275"/>
      <c r="H2359" s="276" t="s">
        <v>1</v>
      </c>
      <c r="I2359" s="278"/>
      <c r="J2359" s="275"/>
      <c r="K2359" s="275"/>
      <c r="L2359" s="279"/>
      <c r="M2359" s="280"/>
      <c r="N2359" s="281"/>
      <c r="O2359" s="281"/>
      <c r="P2359" s="281"/>
      <c r="Q2359" s="281"/>
      <c r="R2359" s="281"/>
      <c r="S2359" s="281"/>
      <c r="T2359" s="282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83" t="s">
        <v>201</v>
      </c>
      <c r="AU2359" s="283" t="s">
        <v>85</v>
      </c>
      <c r="AV2359" s="16" t="s">
        <v>83</v>
      </c>
      <c r="AW2359" s="16" t="s">
        <v>32</v>
      </c>
      <c r="AX2359" s="16" t="s">
        <v>75</v>
      </c>
      <c r="AY2359" s="283" t="s">
        <v>192</v>
      </c>
    </row>
    <row r="2360" s="13" customFormat="1">
      <c r="A2360" s="13"/>
      <c r="B2360" s="240"/>
      <c r="C2360" s="241"/>
      <c r="D2360" s="242" t="s">
        <v>201</v>
      </c>
      <c r="E2360" s="243" t="s">
        <v>1</v>
      </c>
      <c r="F2360" s="244" t="s">
        <v>783</v>
      </c>
      <c r="G2360" s="241"/>
      <c r="H2360" s="245">
        <v>23.911000000000001</v>
      </c>
      <c r="I2360" s="246"/>
      <c r="J2360" s="241"/>
      <c r="K2360" s="241"/>
      <c r="L2360" s="247"/>
      <c r="M2360" s="248"/>
      <c r="N2360" s="249"/>
      <c r="O2360" s="249"/>
      <c r="P2360" s="249"/>
      <c r="Q2360" s="249"/>
      <c r="R2360" s="249"/>
      <c r="S2360" s="249"/>
      <c r="T2360" s="250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51" t="s">
        <v>201</v>
      </c>
      <c r="AU2360" s="251" t="s">
        <v>85</v>
      </c>
      <c r="AV2360" s="13" t="s">
        <v>85</v>
      </c>
      <c r="AW2360" s="13" t="s">
        <v>32</v>
      </c>
      <c r="AX2360" s="13" t="s">
        <v>75</v>
      </c>
      <c r="AY2360" s="251" t="s">
        <v>192</v>
      </c>
    </row>
    <row r="2361" s="13" customFormat="1">
      <c r="A2361" s="13"/>
      <c r="B2361" s="240"/>
      <c r="C2361" s="241"/>
      <c r="D2361" s="242" t="s">
        <v>201</v>
      </c>
      <c r="E2361" s="243" t="s">
        <v>1</v>
      </c>
      <c r="F2361" s="244" t="s">
        <v>784</v>
      </c>
      <c r="G2361" s="241"/>
      <c r="H2361" s="245">
        <v>-4.4100000000000001</v>
      </c>
      <c r="I2361" s="246"/>
      <c r="J2361" s="241"/>
      <c r="K2361" s="241"/>
      <c r="L2361" s="247"/>
      <c r="M2361" s="248"/>
      <c r="N2361" s="249"/>
      <c r="O2361" s="249"/>
      <c r="P2361" s="249"/>
      <c r="Q2361" s="249"/>
      <c r="R2361" s="249"/>
      <c r="S2361" s="249"/>
      <c r="T2361" s="250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51" t="s">
        <v>201</v>
      </c>
      <c r="AU2361" s="251" t="s">
        <v>85</v>
      </c>
      <c r="AV2361" s="13" t="s">
        <v>85</v>
      </c>
      <c r="AW2361" s="13" t="s">
        <v>32</v>
      </c>
      <c r="AX2361" s="13" t="s">
        <v>75</v>
      </c>
      <c r="AY2361" s="251" t="s">
        <v>192</v>
      </c>
    </row>
    <row r="2362" s="13" customFormat="1">
      <c r="A2362" s="13"/>
      <c r="B2362" s="240"/>
      <c r="C2362" s="241"/>
      <c r="D2362" s="242" t="s">
        <v>201</v>
      </c>
      <c r="E2362" s="243" t="s">
        <v>1</v>
      </c>
      <c r="F2362" s="244" t="s">
        <v>785</v>
      </c>
      <c r="G2362" s="241"/>
      <c r="H2362" s="245">
        <v>1.53</v>
      </c>
      <c r="I2362" s="246"/>
      <c r="J2362" s="241"/>
      <c r="K2362" s="241"/>
      <c r="L2362" s="247"/>
      <c r="M2362" s="248"/>
      <c r="N2362" s="249"/>
      <c r="O2362" s="249"/>
      <c r="P2362" s="249"/>
      <c r="Q2362" s="249"/>
      <c r="R2362" s="249"/>
      <c r="S2362" s="249"/>
      <c r="T2362" s="250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51" t="s">
        <v>201</v>
      </c>
      <c r="AU2362" s="251" t="s">
        <v>85</v>
      </c>
      <c r="AV2362" s="13" t="s">
        <v>85</v>
      </c>
      <c r="AW2362" s="13" t="s">
        <v>32</v>
      </c>
      <c r="AX2362" s="13" t="s">
        <v>75</v>
      </c>
      <c r="AY2362" s="251" t="s">
        <v>192</v>
      </c>
    </row>
    <row r="2363" s="15" customFormat="1">
      <c r="A2363" s="15"/>
      <c r="B2363" s="263"/>
      <c r="C2363" s="264"/>
      <c r="D2363" s="242" t="s">
        <v>201</v>
      </c>
      <c r="E2363" s="265" t="s">
        <v>1</v>
      </c>
      <c r="F2363" s="266" t="s">
        <v>211</v>
      </c>
      <c r="G2363" s="264"/>
      <c r="H2363" s="267">
        <v>21.030999999999999</v>
      </c>
      <c r="I2363" s="268"/>
      <c r="J2363" s="264"/>
      <c r="K2363" s="264"/>
      <c r="L2363" s="269"/>
      <c r="M2363" s="270"/>
      <c r="N2363" s="271"/>
      <c r="O2363" s="271"/>
      <c r="P2363" s="271"/>
      <c r="Q2363" s="271"/>
      <c r="R2363" s="271"/>
      <c r="S2363" s="271"/>
      <c r="T2363" s="272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73" t="s">
        <v>201</v>
      </c>
      <c r="AU2363" s="273" t="s">
        <v>85</v>
      </c>
      <c r="AV2363" s="15" t="s">
        <v>212</v>
      </c>
      <c r="AW2363" s="15" t="s">
        <v>32</v>
      </c>
      <c r="AX2363" s="15" t="s">
        <v>75</v>
      </c>
      <c r="AY2363" s="273" t="s">
        <v>192</v>
      </c>
    </row>
    <row r="2364" s="16" customFormat="1">
      <c r="A2364" s="16"/>
      <c r="B2364" s="274"/>
      <c r="C2364" s="275"/>
      <c r="D2364" s="242" t="s">
        <v>201</v>
      </c>
      <c r="E2364" s="276" t="s">
        <v>1</v>
      </c>
      <c r="F2364" s="277" t="s">
        <v>786</v>
      </c>
      <c r="G2364" s="275"/>
      <c r="H2364" s="276" t="s">
        <v>1</v>
      </c>
      <c r="I2364" s="278"/>
      <c r="J2364" s="275"/>
      <c r="K2364" s="275"/>
      <c r="L2364" s="279"/>
      <c r="M2364" s="280"/>
      <c r="N2364" s="281"/>
      <c r="O2364" s="281"/>
      <c r="P2364" s="281"/>
      <c r="Q2364" s="281"/>
      <c r="R2364" s="281"/>
      <c r="S2364" s="281"/>
      <c r="T2364" s="282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T2364" s="283" t="s">
        <v>201</v>
      </c>
      <c r="AU2364" s="283" t="s">
        <v>85</v>
      </c>
      <c r="AV2364" s="16" t="s">
        <v>83</v>
      </c>
      <c r="AW2364" s="16" t="s">
        <v>32</v>
      </c>
      <c r="AX2364" s="16" t="s">
        <v>75</v>
      </c>
      <c r="AY2364" s="283" t="s">
        <v>192</v>
      </c>
    </row>
    <row r="2365" s="13" customFormat="1">
      <c r="A2365" s="13"/>
      <c r="B2365" s="240"/>
      <c r="C2365" s="241"/>
      <c r="D2365" s="242" t="s">
        <v>201</v>
      </c>
      <c r="E2365" s="243" t="s">
        <v>1</v>
      </c>
      <c r="F2365" s="244" t="s">
        <v>2589</v>
      </c>
      <c r="G2365" s="241"/>
      <c r="H2365" s="245">
        <v>41.725000000000001</v>
      </c>
      <c r="I2365" s="246"/>
      <c r="J2365" s="241"/>
      <c r="K2365" s="241"/>
      <c r="L2365" s="247"/>
      <c r="M2365" s="248"/>
      <c r="N2365" s="249"/>
      <c r="O2365" s="249"/>
      <c r="P2365" s="249"/>
      <c r="Q2365" s="249"/>
      <c r="R2365" s="249"/>
      <c r="S2365" s="249"/>
      <c r="T2365" s="250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51" t="s">
        <v>201</v>
      </c>
      <c r="AU2365" s="251" t="s">
        <v>85</v>
      </c>
      <c r="AV2365" s="13" t="s">
        <v>85</v>
      </c>
      <c r="AW2365" s="13" t="s">
        <v>32</v>
      </c>
      <c r="AX2365" s="13" t="s">
        <v>75</v>
      </c>
      <c r="AY2365" s="251" t="s">
        <v>192</v>
      </c>
    </row>
    <row r="2366" s="13" customFormat="1">
      <c r="A2366" s="13"/>
      <c r="B2366" s="240"/>
      <c r="C2366" s="241"/>
      <c r="D2366" s="242" t="s">
        <v>201</v>
      </c>
      <c r="E2366" s="243" t="s">
        <v>1</v>
      </c>
      <c r="F2366" s="244" t="s">
        <v>2590</v>
      </c>
      <c r="G2366" s="241"/>
      <c r="H2366" s="245">
        <v>-19.829999999999998</v>
      </c>
      <c r="I2366" s="246"/>
      <c r="J2366" s="241"/>
      <c r="K2366" s="241"/>
      <c r="L2366" s="247"/>
      <c r="M2366" s="248"/>
      <c r="N2366" s="249"/>
      <c r="O2366" s="249"/>
      <c r="P2366" s="249"/>
      <c r="Q2366" s="249"/>
      <c r="R2366" s="249"/>
      <c r="S2366" s="249"/>
      <c r="T2366" s="250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51" t="s">
        <v>201</v>
      </c>
      <c r="AU2366" s="251" t="s">
        <v>85</v>
      </c>
      <c r="AV2366" s="13" t="s">
        <v>85</v>
      </c>
      <c r="AW2366" s="13" t="s">
        <v>32</v>
      </c>
      <c r="AX2366" s="13" t="s">
        <v>75</v>
      </c>
      <c r="AY2366" s="251" t="s">
        <v>192</v>
      </c>
    </row>
    <row r="2367" s="13" customFormat="1">
      <c r="A2367" s="13"/>
      <c r="B2367" s="240"/>
      <c r="C2367" s="241"/>
      <c r="D2367" s="242" t="s">
        <v>201</v>
      </c>
      <c r="E2367" s="243" t="s">
        <v>1</v>
      </c>
      <c r="F2367" s="244" t="s">
        <v>789</v>
      </c>
      <c r="G2367" s="241"/>
      <c r="H2367" s="245">
        <v>0.63</v>
      </c>
      <c r="I2367" s="246"/>
      <c r="J2367" s="241"/>
      <c r="K2367" s="241"/>
      <c r="L2367" s="247"/>
      <c r="M2367" s="248"/>
      <c r="N2367" s="249"/>
      <c r="O2367" s="249"/>
      <c r="P2367" s="249"/>
      <c r="Q2367" s="249"/>
      <c r="R2367" s="249"/>
      <c r="S2367" s="249"/>
      <c r="T2367" s="250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1" t="s">
        <v>201</v>
      </c>
      <c r="AU2367" s="251" t="s">
        <v>85</v>
      </c>
      <c r="AV2367" s="13" t="s">
        <v>85</v>
      </c>
      <c r="AW2367" s="13" t="s">
        <v>32</v>
      </c>
      <c r="AX2367" s="13" t="s">
        <v>75</v>
      </c>
      <c r="AY2367" s="251" t="s">
        <v>192</v>
      </c>
    </row>
    <row r="2368" s="15" customFormat="1">
      <c r="A2368" s="15"/>
      <c r="B2368" s="263"/>
      <c r="C2368" s="264"/>
      <c r="D2368" s="242" t="s">
        <v>201</v>
      </c>
      <c r="E2368" s="265" t="s">
        <v>1</v>
      </c>
      <c r="F2368" s="266" t="s">
        <v>211</v>
      </c>
      <c r="G2368" s="264"/>
      <c r="H2368" s="267">
        <v>22.524999999999999</v>
      </c>
      <c r="I2368" s="268"/>
      <c r="J2368" s="264"/>
      <c r="K2368" s="264"/>
      <c r="L2368" s="269"/>
      <c r="M2368" s="270"/>
      <c r="N2368" s="271"/>
      <c r="O2368" s="271"/>
      <c r="P2368" s="271"/>
      <c r="Q2368" s="271"/>
      <c r="R2368" s="271"/>
      <c r="S2368" s="271"/>
      <c r="T2368" s="272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73" t="s">
        <v>201</v>
      </c>
      <c r="AU2368" s="273" t="s">
        <v>85</v>
      </c>
      <c r="AV2368" s="15" t="s">
        <v>212</v>
      </c>
      <c r="AW2368" s="15" t="s">
        <v>32</v>
      </c>
      <c r="AX2368" s="15" t="s">
        <v>75</v>
      </c>
      <c r="AY2368" s="273" t="s">
        <v>192</v>
      </c>
    </row>
    <row r="2369" s="16" customFormat="1">
      <c r="A2369" s="16"/>
      <c r="B2369" s="274"/>
      <c r="C2369" s="275"/>
      <c r="D2369" s="242" t="s">
        <v>201</v>
      </c>
      <c r="E2369" s="276" t="s">
        <v>1</v>
      </c>
      <c r="F2369" s="277" t="s">
        <v>790</v>
      </c>
      <c r="G2369" s="275"/>
      <c r="H2369" s="276" t="s">
        <v>1</v>
      </c>
      <c r="I2369" s="278"/>
      <c r="J2369" s="275"/>
      <c r="K2369" s="275"/>
      <c r="L2369" s="279"/>
      <c r="M2369" s="280"/>
      <c r="N2369" s="281"/>
      <c r="O2369" s="281"/>
      <c r="P2369" s="281"/>
      <c r="Q2369" s="281"/>
      <c r="R2369" s="281"/>
      <c r="S2369" s="281"/>
      <c r="T2369" s="282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T2369" s="283" t="s">
        <v>201</v>
      </c>
      <c r="AU2369" s="283" t="s">
        <v>85</v>
      </c>
      <c r="AV2369" s="16" t="s">
        <v>83</v>
      </c>
      <c r="AW2369" s="16" t="s">
        <v>32</v>
      </c>
      <c r="AX2369" s="16" t="s">
        <v>75</v>
      </c>
      <c r="AY2369" s="283" t="s">
        <v>192</v>
      </c>
    </row>
    <row r="2370" s="13" customFormat="1">
      <c r="A2370" s="13"/>
      <c r="B2370" s="240"/>
      <c r="C2370" s="241"/>
      <c r="D2370" s="242" t="s">
        <v>201</v>
      </c>
      <c r="E2370" s="243" t="s">
        <v>1</v>
      </c>
      <c r="F2370" s="244" t="s">
        <v>2591</v>
      </c>
      <c r="G2370" s="241"/>
      <c r="H2370" s="245">
        <v>47.295999999999999</v>
      </c>
      <c r="I2370" s="246"/>
      <c r="J2370" s="241"/>
      <c r="K2370" s="241"/>
      <c r="L2370" s="247"/>
      <c r="M2370" s="248"/>
      <c r="N2370" s="249"/>
      <c r="O2370" s="249"/>
      <c r="P2370" s="249"/>
      <c r="Q2370" s="249"/>
      <c r="R2370" s="249"/>
      <c r="S2370" s="249"/>
      <c r="T2370" s="250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51" t="s">
        <v>201</v>
      </c>
      <c r="AU2370" s="251" t="s">
        <v>85</v>
      </c>
      <c r="AV2370" s="13" t="s">
        <v>85</v>
      </c>
      <c r="AW2370" s="13" t="s">
        <v>32</v>
      </c>
      <c r="AX2370" s="13" t="s">
        <v>75</v>
      </c>
      <c r="AY2370" s="251" t="s">
        <v>192</v>
      </c>
    </row>
    <row r="2371" s="13" customFormat="1">
      <c r="A2371" s="13"/>
      <c r="B2371" s="240"/>
      <c r="C2371" s="241"/>
      <c r="D2371" s="242" t="s">
        <v>201</v>
      </c>
      <c r="E2371" s="243" t="s">
        <v>1</v>
      </c>
      <c r="F2371" s="244" t="s">
        <v>792</v>
      </c>
      <c r="G2371" s="241"/>
      <c r="H2371" s="245">
        <v>-5.8600000000000003</v>
      </c>
      <c r="I2371" s="246"/>
      <c r="J2371" s="241"/>
      <c r="K2371" s="241"/>
      <c r="L2371" s="247"/>
      <c r="M2371" s="248"/>
      <c r="N2371" s="249"/>
      <c r="O2371" s="249"/>
      <c r="P2371" s="249"/>
      <c r="Q2371" s="249"/>
      <c r="R2371" s="249"/>
      <c r="S2371" s="249"/>
      <c r="T2371" s="250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51" t="s">
        <v>201</v>
      </c>
      <c r="AU2371" s="251" t="s">
        <v>85</v>
      </c>
      <c r="AV2371" s="13" t="s">
        <v>85</v>
      </c>
      <c r="AW2371" s="13" t="s">
        <v>32</v>
      </c>
      <c r="AX2371" s="13" t="s">
        <v>75</v>
      </c>
      <c r="AY2371" s="251" t="s">
        <v>192</v>
      </c>
    </row>
    <row r="2372" s="13" customFormat="1">
      <c r="A2372" s="13"/>
      <c r="B2372" s="240"/>
      <c r="C2372" s="241"/>
      <c r="D2372" s="242" t="s">
        <v>201</v>
      </c>
      <c r="E2372" s="243" t="s">
        <v>1</v>
      </c>
      <c r="F2372" s="244" t="s">
        <v>793</v>
      </c>
      <c r="G2372" s="241"/>
      <c r="H2372" s="245">
        <v>1.3500000000000001</v>
      </c>
      <c r="I2372" s="246"/>
      <c r="J2372" s="241"/>
      <c r="K2372" s="241"/>
      <c r="L2372" s="247"/>
      <c r="M2372" s="248"/>
      <c r="N2372" s="249"/>
      <c r="O2372" s="249"/>
      <c r="P2372" s="249"/>
      <c r="Q2372" s="249"/>
      <c r="R2372" s="249"/>
      <c r="S2372" s="249"/>
      <c r="T2372" s="250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51" t="s">
        <v>201</v>
      </c>
      <c r="AU2372" s="251" t="s">
        <v>85</v>
      </c>
      <c r="AV2372" s="13" t="s">
        <v>85</v>
      </c>
      <c r="AW2372" s="13" t="s">
        <v>32</v>
      </c>
      <c r="AX2372" s="13" t="s">
        <v>75</v>
      </c>
      <c r="AY2372" s="251" t="s">
        <v>192</v>
      </c>
    </row>
    <row r="2373" s="15" customFormat="1">
      <c r="A2373" s="15"/>
      <c r="B2373" s="263"/>
      <c r="C2373" s="264"/>
      <c r="D2373" s="242" t="s">
        <v>201</v>
      </c>
      <c r="E2373" s="265" t="s">
        <v>1</v>
      </c>
      <c r="F2373" s="266" t="s">
        <v>211</v>
      </c>
      <c r="G2373" s="264"/>
      <c r="H2373" s="267">
        <v>42.786000000000001</v>
      </c>
      <c r="I2373" s="268"/>
      <c r="J2373" s="264"/>
      <c r="K2373" s="264"/>
      <c r="L2373" s="269"/>
      <c r="M2373" s="270"/>
      <c r="N2373" s="271"/>
      <c r="O2373" s="271"/>
      <c r="P2373" s="271"/>
      <c r="Q2373" s="271"/>
      <c r="R2373" s="271"/>
      <c r="S2373" s="271"/>
      <c r="T2373" s="272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73" t="s">
        <v>201</v>
      </c>
      <c r="AU2373" s="273" t="s">
        <v>85</v>
      </c>
      <c r="AV2373" s="15" t="s">
        <v>212</v>
      </c>
      <c r="AW2373" s="15" t="s">
        <v>32</v>
      </c>
      <c r="AX2373" s="15" t="s">
        <v>75</v>
      </c>
      <c r="AY2373" s="273" t="s">
        <v>192</v>
      </c>
    </row>
    <row r="2374" s="16" customFormat="1">
      <c r="A2374" s="16"/>
      <c r="B2374" s="274"/>
      <c r="C2374" s="275"/>
      <c r="D2374" s="242" t="s">
        <v>201</v>
      </c>
      <c r="E2374" s="276" t="s">
        <v>1</v>
      </c>
      <c r="F2374" s="277" t="s">
        <v>794</v>
      </c>
      <c r="G2374" s="275"/>
      <c r="H2374" s="276" t="s">
        <v>1</v>
      </c>
      <c r="I2374" s="278"/>
      <c r="J2374" s="275"/>
      <c r="K2374" s="275"/>
      <c r="L2374" s="279"/>
      <c r="M2374" s="280"/>
      <c r="N2374" s="281"/>
      <c r="O2374" s="281"/>
      <c r="P2374" s="281"/>
      <c r="Q2374" s="281"/>
      <c r="R2374" s="281"/>
      <c r="S2374" s="281"/>
      <c r="T2374" s="282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T2374" s="283" t="s">
        <v>201</v>
      </c>
      <c r="AU2374" s="283" t="s">
        <v>85</v>
      </c>
      <c r="AV2374" s="16" t="s">
        <v>83</v>
      </c>
      <c r="AW2374" s="16" t="s">
        <v>32</v>
      </c>
      <c r="AX2374" s="16" t="s">
        <v>75</v>
      </c>
      <c r="AY2374" s="283" t="s">
        <v>192</v>
      </c>
    </row>
    <row r="2375" s="13" customFormat="1">
      <c r="A2375" s="13"/>
      <c r="B2375" s="240"/>
      <c r="C2375" s="241"/>
      <c r="D2375" s="242" t="s">
        <v>201</v>
      </c>
      <c r="E2375" s="243" t="s">
        <v>1</v>
      </c>
      <c r="F2375" s="244" t="s">
        <v>795</v>
      </c>
      <c r="G2375" s="241"/>
      <c r="H2375" s="245">
        <v>189.625</v>
      </c>
      <c r="I2375" s="246"/>
      <c r="J2375" s="241"/>
      <c r="K2375" s="241"/>
      <c r="L2375" s="247"/>
      <c r="M2375" s="248"/>
      <c r="N2375" s="249"/>
      <c r="O2375" s="249"/>
      <c r="P2375" s="249"/>
      <c r="Q2375" s="249"/>
      <c r="R2375" s="249"/>
      <c r="S2375" s="249"/>
      <c r="T2375" s="250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51" t="s">
        <v>201</v>
      </c>
      <c r="AU2375" s="251" t="s">
        <v>85</v>
      </c>
      <c r="AV2375" s="13" t="s">
        <v>85</v>
      </c>
      <c r="AW2375" s="13" t="s">
        <v>32</v>
      </c>
      <c r="AX2375" s="13" t="s">
        <v>75</v>
      </c>
      <c r="AY2375" s="251" t="s">
        <v>192</v>
      </c>
    </row>
    <row r="2376" s="13" customFormat="1">
      <c r="A2376" s="13"/>
      <c r="B2376" s="240"/>
      <c r="C2376" s="241"/>
      <c r="D2376" s="242" t="s">
        <v>201</v>
      </c>
      <c r="E2376" s="243" t="s">
        <v>1</v>
      </c>
      <c r="F2376" s="244" t="s">
        <v>796</v>
      </c>
      <c r="G2376" s="241"/>
      <c r="H2376" s="245">
        <v>-77.189999999999998</v>
      </c>
      <c r="I2376" s="246"/>
      <c r="J2376" s="241"/>
      <c r="K2376" s="241"/>
      <c r="L2376" s="247"/>
      <c r="M2376" s="248"/>
      <c r="N2376" s="249"/>
      <c r="O2376" s="249"/>
      <c r="P2376" s="249"/>
      <c r="Q2376" s="249"/>
      <c r="R2376" s="249"/>
      <c r="S2376" s="249"/>
      <c r="T2376" s="250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51" t="s">
        <v>201</v>
      </c>
      <c r="AU2376" s="251" t="s">
        <v>85</v>
      </c>
      <c r="AV2376" s="13" t="s">
        <v>85</v>
      </c>
      <c r="AW2376" s="13" t="s">
        <v>32</v>
      </c>
      <c r="AX2376" s="13" t="s">
        <v>75</v>
      </c>
      <c r="AY2376" s="251" t="s">
        <v>192</v>
      </c>
    </row>
    <row r="2377" s="13" customFormat="1">
      <c r="A2377" s="13"/>
      <c r="B2377" s="240"/>
      <c r="C2377" s="241"/>
      <c r="D2377" s="242" t="s">
        <v>201</v>
      </c>
      <c r="E2377" s="243" t="s">
        <v>1</v>
      </c>
      <c r="F2377" s="244" t="s">
        <v>797</v>
      </c>
      <c r="G2377" s="241"/>
      <c r="H2377" s="245">
        <v>21.213999999999999</v>
      </c>
      <c r="I2377" s="246"/>
      <c r="J2377" s="241"/>
      <c r="K2377" s="241"/>
      <c r="L2377" s="247"/>
      <c r="M2377" s="248"/>
      <c r="N2377" s="249"/>
      <c r="O2377" s="249"/>
      <c r="P2377" s="249"/>
      <c r="Q2377" s="249"/>
      <c r="R2377" s="249"/>
      <c r="S2377" s="249"/>
      <c r="T2377" s="250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51" t="s">
        <v>201</v>
      </c>
      <c r="AU2377" s="251" t="s">
        <v>85</v>
      </c>
      <c r="AV2377" s="13" t="s">
        <v>85</v>
      </c>
      <c r="AW2377" s="13" t="s">
        <v>32</v>
      </c>
      <c r="AX2377" s="13" t="s">
        <v>75</v>
      </c>
      <c r="AY2377" s="251" t="s">
        <v>192</v>
      </c>
    </row>
    <row r="2378" s="15" customFormat="1">
      <c r="A2378" s="15"/>
      <c r="B2378" s="263"/>
      <c r="C2378" s="264"/>
      <c r="D2378" s="242" t="s">
        <v>201</v>
      </c>
      <c r="E2378" s="265" t="s">
        <v>1</v>
      </c>
      <c r="F2378" s="266" t="s">
        <v>211</v>
      </c>
      <c r="G2378" s="264"/>
      <c r="H2378" s="267">
        <v>133.649</v>
      </c>
      <c r="I2378" s="268"/>
      <c r="J2378" s="264"/>
      <c r="K2378" s="264"/>
      <c r="L2378" s="269"/>
      <c r="M2378" s="270"/>
      <c r="N2378" s="271"/>
      <c r="O2378" s="271"/>
      <c r="P2378" s="271"/>
      <c r="Q2378" s="271"/>
      <c r="R2378" s="271"/>
      <c r="S2378" s="271"/>
      <c r="T2378" s="272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73" t="s">
        <v>201</v>
      </c>
      <c r="AU2378" s="273" t="s">
        <v>85</v>
      </c>
      <c r="AV2378" s="15" t="s">
        <v>212</v>
      </c>
      <c r="AW2378" s="15" t="s">
        <v>32</v>
      </c>
      <c r="AX2378" s="15" t="s">
        <v>75</v>
      </c>
      <c r="AY2378" s="273" t="s">
        <v>192</v>
      </c>
    </row>
    <row r="2379" s="16" customFormat="1">
      <c r="A2379" s="16"/>
      <c r="B2379" s="274"/>
      <c r="C2379" s="275"/>
      <c r="D2379" s="242" t="s">
        <v>201</v>
      </c>
      <c r="E2379" s="276" t="s">
        <v>1</v>
      </c>
      <c r="F2379" s="277" t="s">
        <v>798</v>
      </c>
      <c r="G2379" s="275"/>
      <c r="H2379" s="276" t="s">
        <v>1</v>
      </c>
      <c r="I2379" s="278"/>
      <c r="J2379" s="275"/>
      <c r="K2379" s="275"/>
      <c r="L2379" s="279"/>
      <c r="M2379" s="280"/>
      <c r="N2379" s="281"/>
      <c r="O2379" s="281"/>
      <c r="P2379" s="281"/>
      <c r="Q2379" s="281"/>
      <c r="R2379" s="281"/>
      <c r="S2379" s="281"/>
      <c r="T2379" s="282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T2379" s="283" t="s">
        <v>201</v>
      </c>
      <c r="AU2379" s="283" t="s">
        <v>85</v>
      </c>
      <c r="AV2379" s="16" t="s">
        <v>83</v>
      </c>
      <c r="AW2379" s="16" t="s">
        <v>32</v>
      </c>
      <c r="AX2379" s="16" t="s">
        <v>75</v>
      </c>
      <c r="AY2379" s="283" t="s">
        <v>192</v>
      </c>
    </row>
    <row r="2380" s="13" customFormat="1">
      <c r="A2380" s="13"/>
      <c r="B2380" s="240"/>
      <c r="C2380" s="241"/>
      <c r="D2380" s="242" t="s">
        <v>201</v>
      </c>
      <c r="E2380" s="243" t="s">
        <v>1</v>
      </c>
      <c r="F2380" s="244" t="s">
        <v>799</v>
      </c>
      <c r="G2380" s="241"/>
      <c r="H2380" s="245">
        <v>26.521000000000001</v>
      </c>
      <c r="I2380" s="246"/>
      <c r="J2380" s="241"/>
      <c r="K2380" s="241"/>
      <c r="L2380" s="247"/>
      <c r="M2380" s="248"/>
      <c r="N2380" s="249"/>
      <c r="O2380" s="249"/>
      <c r="P2380" s="249"/>
      <c r="Q2380" s="249"/>
      <c r="R2380" s="249"/>
      <c r="S2380" s="249"/>
      <c r="T2380" s="250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51" t="s">
        <v>201</v>
      </c>
      <c r="AU2380" s="251" t="s">
        <v>85</v>
      </c>
      <c r="AV2380" s="13" t="s">
        <v>85</v>
      </c>
      <c r="AW2380" s="13" t="s">
        <v>32</v>
      </c>
      <c r="AX2380" s="13" t="s">
        <v>75</v>
      </c>
      <c r="AY2380" s="251" t="s">
        <v>192</v>
      </c>
    </row>
    <row r="2381" s="13" customFormat="1">
      <c r="A2381" s="13"/>
      <c r="B2381" s="240"/>
      <c r="C2381" s="241"/>
      <c r="D2381" s="242" t="s">
        <v>201</v>
      </c>
      <c r="E2381" s="243" t="s">
        <v>1</v>
      </c>
      <c r="F2381" s="244" t="s">
        <v>800</v>
      </c>
      <c r="G2381" s="241"/>
      <c r="H2381" s="245">
        <v>-1.47</v>
      </c>
      <c r="I2381" s="246"/>
      <c r="J2381" s="241"/>
      <c r="K2381" s="241"/>
      <c r="L2381" s="247"/>
      <c r="M2381" s="248"/>
      <c r="N2381" s="249"/>
      <c r="O2381" s="249"/>
      <c r="P2381" s="249"/>
      <c r="Q2381" s="249"/>
      <c r="R2381" s="249"/>
      <c r="S2381" s="249"/>
      <c r="T2381" s="250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51" t="s">
        <v>201</v>
      </c>
      <c r="AU2381" s="251" t="s">
        <v>85</v>
      </c>
      <c r="AV2381" s="13" t="s">
        <v>85</v>
      </c>
      <c r="AW2381" s="13" t="s">
        <v>32</v>
      </c>
      <c r="AX2381" s="13" t="s">
        <v>75</v>
      </c>
      <c r="AY2381" s="251" t="s">
        <v>192</v>
      </c>
    </row>
    <row r="2382" s="15" customFormat="1">
      <c r="A2382" s="15"/>
      <c r="B2382" s="263"/>
      <c r="C2382" s="264"/>
      <c r="D2382" s="242" t="s">
        <v>201</v>
      </c>
      <c r="E2382" s="265" t="s">
        <v>1</v>
      </c>
      <c r="F2382" s="266" t="s">
        <v>211</v>
      </c>
      <c r="G2382" s="264"/>
      <c r="H2382" s="267">
        <v>25.050999999999998</v>
      </c>
      <c r="I2382" s="268"/>
      <c r="J2382" s="264"/>
      <c r="K2382" s="264"/>
      <c r="L2382" s="269"/>
      <c r="M2382" s="270"/>
      <c r="N2382" s="271"/>
      <c r="O2382" s="271"/>
      <c r="P2382" s="271"/>
      <c r="Q2382" s="271"/>
      <c r="R2382" s="271"/>
      <c r="S2382" s="271"/>
      <c r="T2382" s="272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73" t="s">
        <v>201</v>
      </c>
      <c r="AU2382" s="273" t="s">
        <v>85</v>
      </c>
      <c r="AV2382" s="15" t="s">
        <v>212</v>
      </c>
      <c r="AW2382" s="15" t="s">
        <v>32</v>
      </c>
      <c r="AX2382" s="15" t="s">
        <v>75</v>
      </c>
      <c r="AY2382" s="273" t="s">
        <v>192</v>
      </c>
    </row>
    <row r="2383" s="16" customFormat="1">
      <c r="A2383" s="16"/>
      <c r="B2383" s="274"/>
      <c r="C2383" s="275"/>
      <c r="D2383" s="242" t="s">
        <v>201</v>
      </c>
      <c r="E2383" s="276" t="s">
        <v>1</v>
      </c>
      <c r="F2383" s="277" t="s">
        <v>801</v>
      </c>
      <c r="G2383" s="275"/>
      <c r="H2383" s="276" t="s">
        <v>1</v>
      </c>
      <c r="I2383" s="278"/>
      <c r="J2383" s="275"/>
      <c r="K2383" s="275"/>
      <c r="L2383" s="279"/>
      <c r="M2383" s="280"/>
      <c r="N2383" s="281"/>
      <c r="O2383" s="281"/>
      <c r="P2383" s="281"/>
      <c r="Q2383" s="281"/>
      <c r="R2383" s="281"/>
      <c r="S2383" s="281"/>
      <c r="T2383" s="282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T2383" s="283" t="s">
        <v>201</v>
      </c>
      <c r="AU2383" s="283" t="s">
        <v>85</v>
      </c>
      <c r="AV2383" s="16" t="s">
        <v>83</v>
      </c>
      <c r="AW2383" s="16" t="s">
        <v>32</v>
      </c>
      <c r="AX2383" s="16" t="s">
        <v>75</v>
      </c>
      <c r="AY2383" s="283" t="s">
        <v>192</v>
      </c>
    </row>
    <row r="2384" s="13" customFormat="1">
      <c r="A2384" s="13"/>
      <c r="B2384" s="240"/>
      <c r="C2384" s="241"/>
      <c r="D2384" s="242" t="s">
        <v>201</v>
      </c>
      <c r="E2384" s="243" t="s">
        <v>1</v>
      </c>
      <c r="F2384" s="244" t="s">
        <v>802</v>
      </c>
      <c r="G2384" s="241"/>
      <c r="H2384" s="245">
        <v>41.015000000000001</v>
      </c>
      <c r="I2384" s="246"/>
      <c r="J2384" s="241"/>
      <c r="K2384" s="241"/>
      <c r="L2384" s="247"/>
      <c r="M2384" s="248"/>
      <c r="N2384" s="249"/>
      <c r="O2384" s="249"/>
      <c r="P2384" s="249"/>
      <c r="Q2384" s="249"/>
      <c r="R2384" s="249"/>
      <c r="S2384" s="249"/>
      <c r="T2384" s="250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51" t="s">
        <v>201</v>
      </c>
      <c r="AU2384" s="251" t="s">
        <v>85</v>
      </c>
      <c r="AV2384" s="13" t="s">
        <v>85</v>
      </c>
      <c r="AW2384" s="13" t="s">
        <v>32</v>
      </c>
      <c r="AX2384" s="13" t="s">
        <v>75</v>
      </c>
      <c r="AY2384" s="251" t="s">
        <v>192</v>
      </c>
    </row>
    <row r="2385" s="13" customFormat="1">
      <c r="A2385" s="13"/>
      <c r="B2385" s="240"/>
      <c r="C2385" s="241"/>
      <c r="D2385" s="242" t="s">
        <v>201</v>
      </c>
      <c r="E2385" s="243" t="s">
        <v>1</v>
      </c>
      <c r="F2385" s="244" t="s">
        <v>803</v>
      </c>
      <c r="G2385" s="241"/>
      <c r="H2385" s="245">
        <v>-6.165</v>
      </c>
      <c r="I2385" s="246"/>
      <c r="J2385" s="241"/>
      <c r="K2385" s="241"/>
      <c r="L2385" s="247"/>
      <c r="M2385" s="248"/>
      <c r="N2385" s="249"/>
      <c r="O2385" s="249"/>
      <c r="P2385" s="249"/>
      <c r="Q2385" s="249"/>
      <c r="R2385" s="249"/>
      <c r="S2385" s="249"/>
      <c r="T2385" s="250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51" t="s">
        <v>201</v>
      </c>
      <c r="AU2385" s="251" t="s">
        <v>85</v>
      </c>
      <c r="AV2385" s="13" t="s">
        <v>85</v>
      </c>
      <c r="AW2385" s="13" t="s">
        <v>32</v>
      </c>
      <c r="AX2385" s="13" t="s">
        <v>75</v>
      </c>
      <c r="AY2385" s="251" t="s">
        <v>192</v>
      </c>
    </row>
    <row r="2386" s="13" customFormat="1">
      <c r="A2386" s="13"/>
      <c r="B2386" s="240"/>
      <c r="C2386" s="241"/>
      <c r="D2386" s="242" t="s">
        <v>201</v>
      </c>
      <c r="E2386" s="243" t="s">
        <v>1</v>
      </c>
      <c r="F2386" s="244" t="s">
        <v>804</v>
      </c>
      <c r="G2386" s="241"/>
      <c r="H2386" s="245">
        <v>2.0800000000000001</v>
      </c>
      <c r="I2386" s="246"/>
      <c r="J2386" s="241"/>
      <c r="K2386" s="241"/>
      <c r="L2386" s="247"/>
      <c r="M2386" s="248"/>
      <c r="N2386" s="249"/>
      <c r="O2386" s="249"/>
      <c r="P2386" s="249"/>
      <c r="Q2386" s="249"/>
      <c r="R2386" s="249"/>
      <c r="S2386" s="249"/>
      <c r="T2386" s="250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51" t="s">
        <v>201</v>
      </c>
      <c r="AU2386" s="251" t="s">
        <v>85</v>
      </c>
      <c r="AV2386" s="13" t="s">
        <v>85</v>
      </c>
      <c r="AW2386" s="13" t="s">
        <v>32</v>
      </c>
      <c r="AX2386" s="13" t="s">
        <v>75</v>
      </c>
      <c r="AY2386" s="251" t="s">
        <v>192</v>
      </c>
    </row>
    <row r="2387" s="15" customFormat="1">
      <c r="A2387" s="15"/>
      <c r="B2387" s="263"/>
      <c r="C2387" s="264"/>
      <c r="D2387" s="242" t="s">
        <v>201</v>
      </c>
      <c r="E2387" s="265" t="s">
        <v>1</v>
      </c>
      <c r="F2387" s="266" t="s">
        <v>211</v>
      </c>
      <c r="G2387" s="264"/>
      <c r="H2387" s="267">
        <v>36.93</v>
      </c>
      <c r="I2387" s="268"/>
      <c r="J2387" s="264"/>
      <c r="K2387" s="264"/>
      <c r="L2387" s="269"/>
      <c r="M2387" s="270"/>
      <c r="N2387" s="271"/>
      <c r="O2387" s="271"/>
      <c r="P2387" s="271"/>
      <c r="Q2387" s="271"/>
      <c r="R2387" s="271"/>
      <c r="S2387" s="271"/>
      <c r="T2387" s="272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73" t="s">
        <v>201</v>
      </c>
      <c r="AU2387" s="273" t="s">
        <v>85</v>
      </c>
      <c r="AV2387" s="15" t="s">
        <v>212</v>
      </c>
      <c r="AW2387" s="15" t="s">
        <v>32</v>
      </c>
      <c r="AX2387" s="15" t="s">
        <v>75</v>
      </c>
      <c r="AY2387" s="273" t="s">
        <v>192</v>
      </c>
    </row>
    <row r="2388" s="16" customFormat="1">
      <c r="A2388" s="16"/>
      <c r="B2388" s="274"/>
      <c r="C2388" s="275"/>
      <c r="D2388" s="242" t="s">
        <v>201</v>
      </c>
      <c r="E2388" s="276" t="s">
        <v>1</v>
      </c>
      <c r="F2388" s="277" t="s">
        <v>805</v>
      </c>
      <c r="G2388" s="275"/>
      <c r="H2388" s="276" t="s">
        <v>1</v>
      </c>
      <c r="I2388" s="278"/>
      <c r="J2388" s="275"/>
      <c r="K2388" s="275"/>
      <c r="L2388" s="279"/>
      <c r="M2388" s="280"/>
      <c r="N2388" s="281"/>
      <c r="O2388" s="281"/>
      <c r="P2388" s="281"/>
      <c r="Q2388" s="281"/>
      <c r="R2388" s="281"/>
      <c r="S2388" s="281"/>
      <c r="T2388" s="282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T2388" s="283" t="s">
        <v>201</v>
      </c>
      <c r="AU2388" s="283" t="s">
        <v>85</v>
      </c>
      <c r="AV2388" s="16" t="s">
        <v>83</v>
      </c>
      <c r="AW2388" s="16" t="s">
        <v>32</v>
      </c>
      <c r="AX2388" s="16" t="s">
        <v>75</v>
      </c>
      <c r="AY2388" s="283" t="s">
        <v>192</v>
      </c>
    </row>
    <row r="2389" s="13" customFormat="1">
      <c r="A2389" s="13"/>
      <c r="B2389" s="240"/>
      <c r="C2389" s="241"/>
      <c r="D2389" s="242" t="s">
        <v>201</v>
      </c>
      <c r="E2389" s="243" t="s">
        <v>1</v>
      </c>
      <c r="F2389" s="244" t="s">
        <v>2592</v>
      </c>
      <c r="G2389" s="241"/>
      <c r="H2389" s="245">
        <v>31.146000000000001</v>
      </c>
      <c r="I2389" s="246"/>
      <c r="J2389" s="241"/>
      <c r="K2389" s="241"/>
      <c r="L2389" s="247"/>
      <c r="M2389" s="248"/>
      <c r="N2389" s="249"/>
      <c r="O2389" s="249"/>
      <c r="P2389" s="249"/>
      <c r="Q2389" s="249"/>
      <c r="R2389" s="249"/>
      <c r="S2389" s="249"/>
      <c r="T2389" s="250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51" t="s">
        <v>201</v>
      </c>
      <c r="AU2389" s="251" t="s">
        <v>85</v>
      </c>
      <c r="AV2389" s="13" t="s">
        <v>85</v>
      </c>
      <c r="AW2389" s="13" t="s">
        <v>32</v>
      </c>
      <c r="AX2389" s="13" t="s">
        <v>75</v>
      </c>
      <c r="AY2389" s="251" t="s">
        <v>192</v>
      </c>
    </row>
    <row r="2390" s="13" customFormat="1">
      <c r="A2390" s="13"/>
      <c r="B2390" s="240"/>
      <c r="C2390" s="241"/>
      <c r="D2390" s="242" t="s">
        <v>201</v>
      </c>
      <c r="E2390" s="243" t="s">
        <v>1</v>
      </c>
      <c r="F2390" s="244" t="s">
        <v>807</v>
      </c>
      <c r="G2390" s="241"/>
      <c r="H2390" s="245">
        <v>-8.2400000000000002</v>
      </c>
      <c r="I2390" s="246"/>
      <c r="J2390" s="241"/>
      <c r="K2390" s="241"/>
      <c r="L2390" s="247"/>
      <c r="M2390" s="248"/>
      <c r="N2390" s="249"/>
      <c r="O2390" s="249"/>
      <c r="P2390" s="249"/>
      <c r="Q2390" s="249"/>
      <c r="R2390" s="249"/>
      <c r="S2390" s="249"/>
      <c r="T2390" s="250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51" t="s">
        <v>201</v>
      </c>
      <c r="AU2390" s="251" t="s">
        <v>85</v>
      </c>
      <c r="AV2390" s="13" t="s">
        <v>85</v>
      </c>
      <c r="AW2390" s="13" t="s">
        <v>32</v>
      </c>
      <c r="AX2390" s="13" t="s">
        <v>75</v>
      </c>
      <c r="AY2390" s="251" t="s">
        <v>192</v>
      </c>
    </row>
    <row r="2391" s="13" customFormat="1">
      <c r="A2391" s="13"/>
      <c r="B2391" s="240"/>
      <c r="C2391" s="241"/>
      <c r="D2391" s="242" t="s">
        <v>201</v>
      </c>
      <c r="E2391" s="243" t="s">
        <v>1</v>
      </c>
      <c r="F2391" s="244" t="s">
        <v>808</v>
      </c>
      <c r="G2391" s="241"/>
      <c r="H2391" s="245">
        <v>1.5900000000000001</v>
      </c>
      <c r="I2391" s="246"/>
      <c r="J2391" s="241"/>
      <c r="K2391" s="241"/>
      <c r="L2391" s="247"/>
      <c r="M2391" s="248"/>
      <c r="N2391" s="249"/>
      <c r="O2391" s="249"/>
      <c r="P2391" s="249"/>
      <c r="Q2391" s="249"/>
      <c r="R2391" s="249"/>
      <c r="S2391" s="249"/>
      <c r="T2391" s="250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51" t="s">
        <v>201</v>
      </c>
      <c r="AU2391" s="251" t="s">
        <v>85</v>
      </c>
      <c r="AV2391" s="13" t="s">
        <v>85</v>
      </c>
      <c r="AW2391" s="13" t="s">
        <v>32</v>
      </c>
      <c r="AX2391" s="13" t="s">
        <v>75</v>
      </c>
      <c r="AY2391" s="251" t="s">
        <v>192</v>
      </c>
    </row>
    <row r="2392" s="15" customFormat="1">
      <c r="A2392" s="15"/>
      <c r="B2392" s="263"/>
      <c r="C2392" s="264"/>
      <c r="D2392" s="242" t="s">
        <v>201</v>
      </c>
      <c r="E2392" s="265" t="s">
        <v>1</v>
      </c>
      <c r="F2392" s="266" t="s">
        <v>211</v>
      </c>
      <c r="G2392" s="264"/>
      <c r="H2392" s="267">
        <v>24.495999999999999</v>
      </c>
      <c r="I2392" s="268"/>
      <c r="J2392" s="264"/>
      <c r="K2392" s="264"/>
      <c r="L2392" s="269"/>
      <c r="M2392" s="270"/>
      <c r="N2392" s="271"/>
      <c r="O2392" s="271"/>
      <c r="P2392" s="271"/>
      <c r="Q2392" s="271"/>
      <c r="R2392" s="271"/>
      <c r="S2392" s="271"/>
      <c r="T2392" s="272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73" t="s">
        <v>201</v>
      </c>
      <c r="AU2392" s="273" t="s">
        <v>85</v>
      </c>
      <c r="AV2392" s="15" t="s">
        <v>212</v>
      </c>
      <c r="AW2392" s="15" t="s">
        <v>32</v>
      </c>
      <c r="AX2392" s="15" t="s">
        <v>75</v>
      </c>
      <c r="AY2392" s="273" t="s">
        <v>192</v>
      </c>
    </row>
    <row r="2393" s="16" customFormat="1">
      <c r="A2393" s="16"/>
      <c r="B2393" s="274"/>
      <c r="C2393" s="275"/>
      <c r="D2393" s="242" t="s">
        <v>201</v>
      </c>
      <c r="E2393" s="276" t="s">
        <v>1</v>
      </c>
      <c r="F2393" s="277" t="s">
        <v>809</v>
      </c>
      <c r="G2393" s="275"/>
      <c r="H2393" s="276" t="s">
        <v>1</v>
      </c>
      <c r="I2393" s="278"/>
      <c r="J2393" s="275"/>
      <c r="K2393" s="275"/>
      <c r="L2393" s="279"/>
      <c r="M2393" s="280"/>
      <c r="N2393" s="281"/>
      <c r="O2393" s="281"/>
      <c r="P2393" s="281"/>
      <c r="Q2393" s="281"/>
      <c r="R2393" s="281"/>
      <c r="S2393" s="281"/>
      <c r="T2393" s="282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T2393" s="283" t="s">
        <v>201</v>
      </c>
      <c r="AU2393" s="283" t="s">
        <v>85</v>
      </c>
      <c r="AV2393" s="16" t="s">
        <v>83</v>
      </c>
      <c r="AW2393" s="16" t="s">
        <v>32</v>
      </c>
      <c r="AX2393" s="16" t="s">
        <v>75</v>
      </c>
      <c r="AY2393" s="283" t="s">
        <v>192</v>
      </c>
    </row>
    <row r="2394" s="13" customFormat="1">
      <c r="A2394" s="13"/>
      <c r="B2394" s="240"/>
      <c r="C2394" s="241"/>
      <c r="D2394" s="242" t="s">
        <v>201</v>
      </c>
      <c r="E2394" s="243" t="s">
        <v>1</v>
      </c>
      <c r="F2394" s="244" t="s">
        <v>810</v>
      </c>
      <c r="G2394" s="241"/>
      <c r="H2394" s="245">
        <v>25.396999999999998</v>
      </c>
      <c r="I2394" s="246"/>
      <c r="J2394" s="241"/>
      <c r="K2394" s="241"/>
      <c r="L2394" s="247"/>
      <c r="M2394" s="248"/>
      <c r="N2394" s="249"/>
      <c r="O2394" s="249"/>
      <c r="P2394" s="249"/>
      <c r="Q2394" s="249"/>
      <c r="R2394" s="249"/>
      <c r="S2394" s="249"/>
      <c r="T2394" s="250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51" t="s">
        <v>201</v>
      </c>
      <c r="AU2394" s="251" t="s">
        <v>85</v>
      </c>
      <c r="AV2394" s="13" t="s">
        <v>85</v>
      </c>
      <c r="AW2394" s="13" t="s">
        <v>32</v>
      </c>
      <c r="AX2394" s="13" t="s">
        <v>75</v>
      </c>
      <c r="AY2394" s="251" t="s">
        <v>192</v>
      </c>
    </row>
    <row r="2395" s="13" customFormat="1">
      <c r="A2395" s="13"/>
      <c r="B2395" s="240"/>
      <c r="C2395" s="241"/>
      <c r="D2395" s="242" t="s">
        <v>201</v>
      </c>
      <c r="E2395" s="243" t="s">
        <v>1</v>
      </c>
      <c r="F2395" s="244" t="s">
        <v>811</v>
      </c>
      <c r="G2395" s="241"/>
      <c r="H2395" s="245">
        <v>-3.7799999999999998</v>
      </c>
      <c r="I2395" s="246"/>
      <c r="J2395" s="241"/>
      <c r="K2395" s="241"/>
      <c r="L2395" s="247"/>
      <c r="M2395" s="248"/>
      <c r="N2395" s="249"/>
      <c r="O2395" s="249"/>
      <c r="P2395" s="249"/>
      <c r="Q2395" s="249"/>
      <c r="R2395" s="249"/>
      <c r="S2395" s="249"/>
      <c r="T2395" s="250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51" t="s">
        <v>201</v>
      </c>
      <c r="AU2395" s="251" t="s">
        <v>85</v>
      </c>
      <c r="AV2395" s="13" t="s">
        <v>85</v>
      </c>
      <c r="AW2395" s="13" t="s">
        <v>32</v>
      </c>
      <c r="AX2395" s="13" t="s">
        <v>75</v>
      </c>
      <c r="AY2395" s="251" t="s">
        <v>192</v>
      </c>
    </row>
    <row r="2396" s="13" customFormat="1">
      <c r="A2396" s="13"/>
      <c r="B2396" s="240"/>
      <c r="C2396" s="241"/>
      <c r="D2396" s="242" t="s">
        <v>201</v>
      </c>
      <c r="E2396" s="243" t="s">
        <v>1</v>
      </c>
      <c r="F2396" s="244" t="s">
        <v>812</v>
      </c>
      <c r="G2396" s="241"/>
      <c r="H2396" s="245">
        <v>3.54</v>
      </c>
      <c r="I2396" s="246"/>
      <c r="J2396" s="241"/>
      <c r="K2396" s="241"/>
      <c r="L2396" s="247"/>
      <c r="M2396" s="248"/>
      <c r="N2396" s="249"/>
      <c r="O2396" s="249"/>
      <c r="P2396" s="249"/>
      <c r="Q2396" s="249"/>
      <c r="R2396" s="249"/>
      <c r="S2396" s="249"/>
      <c r="T2396" s="250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51" t="s">
        <v>201</v>
      </c>
      <c r="AU2396" s="251" t="s">
        <v>85</v>
      </c>
      <c r="AV2396" s="13" t="s">
        <v>85</v>
      </c>
      <c r="AW2396" s="13" t="s">
        <v>32</v>
      </c>
      <c r="AX2396" s="13" t="s">
        <v>75</v>
      </c>
      <c r="AY2396" s="251" t="s">
        <v>192</v>
      </c>
    </row>
    <row r="2397" s="15" customFormat="1">
      <c r="A2397" s="15"/>
      <c r="B2397" s="263"/>
      <c r="C2397" s="264"/>
      <c r="D2397" s="242" t="s">
        <v>201</v>
      </c>
      <c r="E2397" s="265" t="s">
        <v>1</v>
      </c>
      <c r="F2397" s="266" t="s">
        <v>211</v>
      </c>
      <c r="G2397" s="264"/>
      <c r="H2397" s="267">
        <v>25.157</v>
      </c>
      <c r="I2397" s="268"/>
      <c r="J2397" s="264"/>
      <c r="K2397" s="264"/>
      <c r="L2397" s="269"/>
      <c r="M2397" s="270"/>
      <c r="N2397" s="271"/>
      <c r="O2397" s="271"/>
      <c r="P2397" s="271"/>
      <c r="Q2397" s="271"/>
      <c r="R2397" s="271"/>
      <c r="S2397" s="271"/>
      <c r="T2397" s="272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T2397" s="273" t="s">
        <v>201</v>
      </c>
      <c r="AU2397" s="273" t="s">
        <v>85</v>
      </c>
      <c r="AV2397" s="15" t="s">
        <v>212</v>
      </c>
      <c r="AW2397" s="15" t="s">
        <v>32</v>
      </c>
      <c r="AX2397" s="15" t="s">
        <v>75</v>
      </c>
      <c r="AY2397" s="273" t="s">
        <v>192</v>
      </c>
    </row>
    <row r="2398" s="16" customFormat="1">
      <c r="A2398" s="16"/>
      <c r="B2398" s="274"/>
      <c r="C2398" s="275"/>
      <c r="D2398" s="242" t="s">
        <v>201</v>
      </c>
      <c r="E2398" s="276" t="s">
        <v>1</v>
      </c>
      <c r="F2398" s="277" t="s">
        <v>813</v>
      </c>
      <c r="G2398" s="275"/>
      <c r="H2398" s="276" t="s">
        <v>1</v>
      </c>
      <c r="I2398" s="278"/>
      <c r="J2398" s="275"/>
      <c r="K2398" s="275"/>
      <c r="L2398" s="279"/>
      <c r="M2398" s="280"/>
      <c r="N2398" s="281"/>
      <c r="O2398" s="281"/>
      <c r="P2398" s="281"/>
      <c r="Q2398" s="281"/>
      <c r="R2398" s="281"/>
      <c r="S2398" s="281"/>
      <c r="T2398" s="282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T2398" s="283" t="s">
        <v>201</v>
      </c>
      <c r="AU2398" s="283" t="s">
        <v>85</v>
      </c>
      <c r="AV2398" s="16" t="s">
        <v>83</v>
      </c>
      <c r="AW2398" s="16" t="s">
        <v>32</v>
      </c>
      <c r="AX2398" s="16" t="s">
        <v>75</v>
      </c>
      <c r="AY2398" s="283" t="s">
        <v>192</v>
      </c>
    </row>
    <row r="2399" s="13" customFormat="1">
      <c r="A2399" s="13"/>
      <c r="B2399" s="240"/>
      <c r="C2399" s="241"/>
      <c r="D2399" s="242" t="s">
        <v>201</v>
      </c>
      <c r="E2399" s="243" t="s">
        <v>1</v>
      </c>
      <c r="F2399" s="244" t="s">
        <v>814</v>
      </c>
      <c r="G2399" s="241"/>
      <c r="H2399" s="245">
        <v>26.943999999999999</v>
      </c>
      <c r="I2399" s="246"/>
      <c r="J2399" s="241"/>
      <c r="K2399" s="241"/>
      <c r="L2399" s="247"/>
      <c r="M2399" s="248"/>
      <c r="N2399" s="249"/>
      <c r="O2399" s="249"/>
      <c r="P2399" s="249"/>
      <c r="Q2399" s="249"/>
      <c r="R2399" s="249"/>
      <c r="S2399" s="249"/>
      <c r="T2399" s="250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51" t="s">
        <v>201</v>
      </c>
      <c r="AU2399" s="251" t="s">
        <v>85</v>
      </c>
      <c r="AV2399" s="13" t="s">
        <v>85</v>
      </c>
      <c r="AW2399" s="13" t="s">
        <v>32</v>
      </c>
      <c r="AX2399" s="13" t="s">
        <v>75</v>
      </c>
      <c r="AY2399" s="251" t="s">
        <v>192</v>
      </c>
    </row>
    <row r="2400" s="13" customFormat="1">
      <c r="A2400" s="13"/>
      <c r="B2400" s="240"/>
      <c r="C2400" s="241"/>
      <c r="D2400" s="242" t="s">
        <v>201</v>
      </c>
      <c r="E2400" s="243" t="s">
        <v>1</v>
      </c>
      <c r="F2400" s="244" t="s">
        <v>815</v>
      </c>
      <c r="G2400" s="241"/>
      <c r="H2400" s="245">
        <v>-2.3100000000000001</v>
      </c>
      <c r="I2400" s="246"/>
      <c r="J2400" s="241"/>
      <c r="K2400" s="241"/>
      <c r="L2400" s="247"/>
      <c r="M2400" s="248"/>
      <c r="N2400" s="249"/>
      <c r="O2400" s="249"/>
      <c r="P2400" s="249"/>
      <c r="Q2400" s="249"/>
      <c r="R2400" s="249"/>
      <c r="S2400" s="249"/>
      <c r="T2400" s="250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51" t="s">
        <v>201</v>
      </c>
      <c r="AU2400" s="251" t="s">
        <v>85</v>
      </c>
      <c r="AV2400" s="13" t="s">
        <v>85</v>
      </c>
      <c r="AW2400" s="13" t="s">
        <v>32</v>
      </c>
      <c r="AX2400" s="13" t="s">
        <v>75</v>
      </c>
      <c r="AY2400" s="251" t="s">
        <v>192</v>
      </c>
    </row>
    <row r="2401" s="13" customFormat="1">
      <c r="A2401" s="13"/>
      <c r="B2401" s="240"/>
      <c r="C2401" s="241"/>
      <c r="D2401" s="242" t="s">
        <v>201</v>
      </c>
      <c r="E2401" s="243" t="s">
        <v>1</v>
      </c>
      <c r="F2401" s="244" t="s">
        <v>816</v>
      </c>
      <c r="G2401" s="241"/>
      <c r="H2401" s="245">
        <v>1.8300000000000001</v>
      </c>
      <c r="I2401" s="246"/>
      <c r="J2401" s="241"/>
      <c r="K2401" s="241"/>
      <c r="L2401" s="247"/>
      <c r="M2401" s="248"/>
      <c r="N2401" s="249"/>
      <c r="O2401" s="249"/>
      <c r="P2401" s="249"/>
      <c r="Q2401" s="249"/>
      <c r="R2401" s="249"/>
      <c r="S2401" s="249"/>
      <c r="T2401" s="250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51" t="s">
        <v>201</v>
      </c>
      <c r="AU2401" s="251" t="s">
        <v>85</v>
      </c>
      <c r="AV2401" s="13" t="s">
        <v>85</v>
      </c>
      <c r="AW2401" s="13" t="s">
        <v>32</v>
      </c>
      <c r="AX2401" s="13" t="s">
        <v>75</v>
      </c>
      <c r="AY2401" s="251" t="s">
        <v>192</v>
      </c>
    </row>
    <row r="2402" s="15" customFormat="1">
      <c r="A2402" s="15"/>
      <c r="B2402" s="263"/>
      <c r="C2402" s="264"/>
      <c r="D2402" s="242" t="s">
        <v>201</v>
      </c>
      <c r="E2402" s="265" t="s">
        <v>1</v>
      </c>
      <c r="F2402" s="266" t="s">
        <v>211</v>
      </c>
      <c r="G2402" s="264"/>
      <c r="H2402" s="267">
        <v>26.463999999999999</v>
      </c>
      <c r="I2402" s="268"/>
      <c r="J2402" s="264"/>
      <c r="K2402" s="264"/>
      <c r="L2402" s="269"/>
      <c r="M2402" s="270"/>
      <c r="N2402" s="271"/>
      <c r="O2402" s="271"/>
      <c r="P2402" s="271"/>
      <c r="Q2402" s="271"/>
      <c r="R2402" s="271"/>
      <c r="S2402" s="271"/>
      <c r="T2402" s="272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73" t="s">
        <v>201</v>
      </c>
      <c r="AU2402" s="273" t="s">
        <v>85</v>
      </c>
      <c r="AV2402" s="15" t="s">
        <v>212</v>
      </c>
      <c r="AW2402" s="15" t="s">
        <v>32</v>
      </c>
      <c r="AX2402" s="15" t="s">
        <v>75</v>
      </c>
      <c r="AY2402" s="273" t="s">
        <v>192</v>
      </c>
    </row>
    <row r="2403" s="16" customFormat="1">
      <c r="A2403" s="16"/>
      <c r="B2403" s="274"/>
      <c r="C2403" s="275"/>
      <c r="D2403" s="242" t="s">
        <v>201</v>
      </c>
      <c r="E2403" s="276" t="s">
        <v>1</v>
      </c>
      <c r="F2403" s="277" t="s">
        <v>817</v>
      </c>
      <c r="G2403" s="275"/>
      <c r="H2403" s="276" t="s">
        <v>1</v>
      </c>
      <c r="I2403" s="278"/>
      <c r="J2403" s="275"/>
      <c r="K2403" s="275"/>
      <c r="L2403" s="279"/>
      <c r="M2403" s="280"/>
      <c r="N2403" s="281"/>
      <c r="O2403" s="281"/>
      <c r="P2403" s="281"/>
      <c r="Q2403" s="281"/>
      <c r="R2403" s="281"/>
      <c r="S2403" s="281"/>
      <c r="T2403" s="282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T2403" s="283" t="s">
        <v>201</v>
      </c>
      <c r="AU2403" s="283" t="s">
        <v>85</v>
      </c>
      <c r="AV2403" s="16" t="s">
        <v>83</v>
      </c>
      <c r="AW2403" s="16" t="s">
        <v>32</v>
      </c>
      <c r="AX2403" s="16" t="s">
        <v>75</v>
      </c>
      <c r="AY2403" s="283" t="s">
        <v>192</v>
      </c>
    </row>
    <row r="2404" s="13" customFormat="1">
      <c r="A2404" s="13"/>
      <c r="B2404" s="240"/>
      <c r="C2404" s="241"/>
      <c r="D2404" s="242" t="s">
        <v>201</v>
      </c>
      <c r="E2404" s="243" t="s">
        <v>1</v>
      </c>
      <c r="F2404" s="244" t="s">
        <v>2593</v>
      </c>
      <c r="G2404" s="241"/>
      <c r="H2404" s="245">
        <v>34.012999999999998</v>
      </c>
      <c r="I2404" s="246"/>
      <c r="J2404" s="241"/>
      <c r="K2404" s="241"/>
      <c r="L2404" s="247"/>
      <c r="M2404" s="248"/>
      <c r="N2404" s="249"/>
      <c r="O2404" s="249"/>
      <c r="P2404" s="249"/>
      <c r="Q2404" s="249"/>
      <c r="R2404" s="249"/>
      <c r="S2404" s="249"/>
      <c r="T2404" s="250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51" t="s">
        <v>201</v>
      </c>
      <c r="AU2404" s="251" t="s">
        <v>85</v>
      </c>
      <c r="AV2404" s="13" t="s">
        <v>85</v>
      </c>
      <c r="AW2404" s="13" t="s">
        <v>32</v>
      </c>
      <c r="AX2404" s="13" t="s">
        <v>75</v>
      </c>
      <c r="AY2404" s="251" t="s">
        <v>192</v>
      </c>
    </row>
    <row r="2405" s="13" customFormat="1">
      <c r="A2405" s="13"/>
      <c r="B2405" s="240"/>
      <c r="C2405" s="241"/>
      <c r="D2405" s="242" t="s">
        <v>201</v>
      </c>
      <c r="E2405" s="243" t="s">
        <v>1</v>
      </c>
      <c r="F2405" s="244" t="s">
        <v>815</v>
      </c>
      <c r="G2405" s="241"/>
      <c r="H2405" s="245">
        <v>-2.3100000000000001</v>
      </c>
      <c r="I2405" s="246"/>
      <c r="J2405" s="241"/>
      <c r="K2405" s="241"/>
      <c r="L2405" s="247"/>
      <c r="M2405" s="248"/>
      <c r="N2405" s="249"/>
      <c r="O2405" s="249"/>
      <c r="P2405" s="249"/>
      <c r="Q2405" s="249"/>
      <c r="R2405" s="249"/>
      <c r="S2405" s="249"/>
      <c r="T2405" s="250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51" t="s">
        <v>201</v>
      </c>
      <c r="AU2405" s="251" t="s">
        <v>85</v>
      </c>
      <c r="AV2405" s="13" t="s">
        <v>85</v>
      </c>
      <c r="AW2405" s="13" t="s">
        <v>32</v>
      </c>
      <c r="AX2405" s="13" t="s">
        <v>75</v>
      </c>
      <c r="AY2405" s="251" t="s">
        <v>192</v>
      </c>
    </row>
    <row r="2406" s="13" customFormat="1">
      <c r="A2406" s="13"/>
      <c r="B2406" s="240"/>
      <c r="C2406" s="241"/>
      <c r="D2406" s="242" t="s">
        <v>201</v>
      </c>
      <c r="E2406" s="243" t="s">
        <v>1</v>
      </c>
      <c r="F2406" s="244" t="s">
        <v>808</v>
      </c>
      <c r="G2406" s="241"/>
      <c r="H2406" s="245">
        <v>1.5900000000000001</v>
      </c>
      <c r="I2406" s="246"/>
      <c r="J2406" s="241"/>
      <c r="K2406" s="241"/>
      <c r="L2406" s="247"/>
      <c r="M2406" s="248"/>
      <c r="N2406" s="249"/>
      <c r="O2406" s="249"/>
      <c r="P2406" s="249"/>
      <c r="Q2406" s="249"/>
      <c r="R2406" s="249"/>
      <c r="S2406" s="249"/>
      <c r="T2406" s="250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51" t="s">
        <v>201</v>
      </c>
      <c r="AU2406" s="251" t="s">
        <v>85</v>
      </c>
      <c r="AV2406" s="13" t="s">
        <v>85</v>
      </c>
      <c r="AW2406" s="13" t="s">
        <v>32</v>
      </c>
      <c r="AX2406" s="13" t="s">
        <v>75</v>
      </c>
      <c r="AY2406" s="251" t="s">
        <v>192</v>
      </c>
    </row>
    <row r="2407" s="13" customFormat="1">
      <c r="A2407" s="13"/>
      <c r="B2407" s="240"/>
      <c r="C2407" s="241"/>
      <c r="D2407" s="242" t="s">
        <v>201</v>
      </c>
      <c r="E2407" s="243" t="s">
        <v>1</v>
      </c>
      <c r="F2407" s="244" t="s">
        <v>2594</v>
      </c>
      <c r="G2407" s="241"/>
      <c r="H2407" s="245">
        <v>8.25</v>
      </c>
      <c r="I2407" s="246"/>
      <c r="J2407" s="241"/>
      <c r="K2407" s="241"/>
      <c r="L2407" s="247"/>
      <c r="M2407" s="248"/>
      <c r="N2407" s="249"/>
      <c r="O2407" s="249"/>
      <c r="P2407" s="249"/>
      <c r="Q2407" s="249"/>
      <c r="R2407" s="249"/>
      <c r="S2407" s="249"/>
      <c r="T2407" s="250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51" t="s">
        <v>201</v>
      </c>
      <c r="AU2407" s="251" t="s">
        <v>85</v>
      </c>
      <c r="AV2407" s="13" t="s">
        <v>85</v>
      </c>
      <c r="AW2407" s="13" t="s">
        <v>32</v>
      </c>
      <c r="AX2407" s="13" t="s">
        <v>75</v>
      </c>
      <c r="AY2407" s="251" t="s">
        <v>192</v>
      </c>
    </row>
    <row r="2408" s="15" customFormat="1">
      <c r="A2408" s="15"/>
      <c r="B2408" s="263"/>
      <c r="C2408" s="264"/>
      <c r="D2408" s="242" t="s">
        <v>201</v>
      </c>
      <c r="E2408" s="265" t="s">
        <v>1</v>
      </c>
      <c r="F2408" s="266" t="s">
        <v>211</v>
      </c>
      <c r="G2408" s="264"/>
      <c r="H2408" s="267">
        <v>41.542999999999999</v>
      </c>
      <c r="I2408" s="268"/>
      <c r="J2408" s="264"/>
      <c r="K2408" s="264"/>
      <c r="L2408" s="269"/>
      <c r="M2408" s="270"/>
      <c r="N2408" s="271"/>
      <c r="O2408" s="271"/>
      <c r="P2408" s="271"/>
      <c r="Q2408" s="271"/>
      <c r="R2408" s="271"/>
      <c r="S2408" s="271"/>
      <c r="T2408" s="272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T2408" s="273" t="s">
        <v>201</v>
      </c>
      <c r="AU2408" s="273" t="s">
        <v>85</v>
      </c>
      <c r="AV2408" s="15" t="s">
        <v>212</v>
      </c>
      <c r="AW2408" s="15" t="s">
        <v>32</v>
      </c>
      <c r="AX2408" s="15" t="s">
        <v>75</v>
      </c>
      <c r="AY2408" s="273" t="s">
        <v>192</v>
      </c>
    </row>
    <row r="2409" s="13" customFormat="1">
      <c r="A2409" s="13"/>
      <c r="B2409" s="240"/>
      <c r="C2409" s="241"/>
      <c r="D2409" s="242" t="s">
        <v>201</v>
      </c>
      <c r="E2409" s="243" t="s">
        <v>1</v>
      </c>
      <c r="F2409" s="244" t="s">
        <v>2595</v>
      </c>
      <c r="G2409" s="241"/>
      <c r="H2409" s="245">
        <v>-93.853999999999999</v>
      </c>
      <c r="I2409" s="246"/>
      <c r="J2409" s="241"/>
      <c r="K2409" s="241"/>
      <c r="L2409" s="247"/>
      <c r="M2409" s="248"/>
      <c r="N2409" s="249"/>
      <c r="O2409" s="249"/>
      <c r="P2409" s="249"/>
      <c r="Q2409" s="249"/>
      <c r="R2409" s="249"/>
      <c r="S2409" s="249"/>
      <c r="T2409" s="250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51" t="s">
        <v>201</v>
      </c>
      <c r="AU2409" s="251" t="s">
        <v>85</v>
      </c>
      <c r="AV2409" s="13" t="s">
        <v>85</v>
      </c>
      <c r="AW2409" s="13" t="s">
        <v>32</v>
      </c>
      <c r="AX2409" s="13" t="s">
        <v>75</v>
      </c>
      <c r="AY2409" s="251" t="s">
        <v>192</v>
      </c>
    </row>
    <row r="2410" s="15" customFormat="1">
      <c r="A2410" s="15"/>
      <c r="B2410" s="263"/>
      <c r="C2410" s="264"/>
      <c r="D2410" s="242" t="s">
        <v>201</v>
      </c>
      <c r="E2410" s="265" t="s">
        <v>1</v>
      </c>
      <c r="F2410" s="266" t="s">
        <v>211</v>
      </c>
      <c r="G2410" s="264"/>
      <c r="H2410" s="267">
        <v>-93.853999999999999</v>
      </c>
      <c r="I2410" s="268"/>
      <c r="J2410" s="264"/>
      <c r="K2410" s="264"/>
      <c r="L2410" s="269"/>
      <c r="M2410" s="270"/>
      <c r="N2410" s="271"/>
      <c r="O2410" s="271"/>
      <c r="P2410" s="271"/>
      <c r="Q2410" s="271"/>
      <c r="R2410" s="271"/>
      <c r="S2410" s="271"/>
      <c r="T2410" s="272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73" t="s">
        <v>201</v>
      </c>
      <c r="AU2410" s="273" t="s">
        <v>85</v>
      </c>
      <c r="AV2410" s="15" t="s">
        <v>212</v>
      </c>
      <c r="AW2410" s="15" t="s">
        <v>32</v>
      </c>
      <c r="AX2410" s="15" t="s">
        <v>75</v>
      </c>
      <c r="AY2410" s="273" t="s">
        <v>192</v>
      </c>
    </row>
    <row r="2411" s="14" customFormat="1">
      <c r="A2411" s="14"/>
      <c r="B2411" s="252"/>
      <c r="C2411" s="253"/>
      <c r="D2411" s="242" t="s">
        <v>201</v>
      </c>
      <c r="E2411" s="254" t="s">
        <v>1</v>
      </c>
      <c r="F2411" s="255" t="s">
        <v>204</v>
      </c>
      <c r="G2411" s="253"/>
      <c r="H2411" s="256">
        <v>665.01300000000003</v>
      </c>
      <c r="I2411" s="257"/>
      <c r="J2411" s="253"/>
      <c r="K2411" s="253"/>
      <c r="L2411" s="258"/>
      <c r="M2411" s="259"/>
      <c r="N2411" s="260"/>
      <c r="O2411" s="260"/>
      <c r="P2411" s="260"/>
      <c r="Q2411" s="260"/>
      <c r="R2411" s="260"/>
      <c r="S2411" s="260"/>
      <c r="T2411" s="261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62" t="s">
        <v>201</v>
      </c>
      <c r="AU2411" s="262" t="s">
        <v>85</v>
      </c>
      <c r="AV2411" s="14" t="s">
        <v>199</v>
      </c>
      <c r="AW2411" s="14" t="s">
        <v>32</v>
      </c>
      <c r="AX2411" s="14" t="s">
        <v>83</v>
      </c>
      <c r="AY2411" s="262" t="s">
        <v>192</v>
      </c>
    </row>
    <row r="2412" s="2" customFormat="1" ht="24.15" customHeight="1">
      <c r="A2412" s="39"/>
      <c r="B2412" s="40"/>
      <c r="C2412" s="227" t="s">
        <v>2596</v>
      </c>
      <c r="D2412" s="227" t="s">
        <v>194</v>
      </c>
      <c r="E2412" s="228" t="s">
        <v>2597</v>
      </c>
      <c r="F2412" s="229" t="s">
        <v>2598</v>
      </c>
      <c r="G2412" s="230" t="s">
        <v>197</v>
      </c>
      <c r="H2412" s="231">
        <v>268.99000000000001</v>
      </c>
      <c r="I2412" s="232"/>
      <c r="J2412" s="233">
        <f>ROUND(I2412*H2412,2)</f>
        <v>0</v>
      </c>
      <c r="K2412" s="229" t="s">
        <v>198</v>
      </c>
      <c r="L2412" s="45"/>
      <c r="M2412" s="234" t="s">
        <v>1</v>
      </c>
      <c r="N2412" s="235" t="s">
        <v>40</v>
      </c>
      <c r="O2412" s="92"/>
      <c r="P2412" s="236">
        <f>O2412*H2412</f>
        <v>0</v>
      </c>
      <c r="Q2412" s="236">
        <v>1.0000000000000001E-05</v>
      </c>
      <c r="R2412" s="236">
        <f>Q2412*H2412</f>
        <v>0.0026899000000000003</v>
      </c>
      <c r="S2412" s="236">
        <v>0</v>
      </c>
      <c r="T2412" s="237">
        <f>S2412*H2412</f>
        <v>0</v>
      </c>
      <c r="U2412" s="39"/>
      <c r="V2412" s="39"/>
      <c r="W2412" s="39"/>
      <c r="X2412" s="39"/>
      <c r="Y2412" s="39"/>
      <c r="Z2412" s="39"/>
      <c r="AA2412" s="39"/>
      <c r="AB2412" s="39"/>
      <c r="AC2412" s="39"/>
      <c r="AD2412" s="39"/>
      <c r="AE2412" s="39"/>
      <c r="AR2412" s="238" t="s">
        <v>297</v>
      </c>
      <c r="AT2412" s="238" t="s">
        <v>194</v>
      </c>
      <c r="AU2412" s="238" t="s">
        <v>85</v>
      </c>
      <c r="AY2412" s="18" t="s">
        <v>192</v>
      </c>
      <c r="BE2412" s="239">
        <f>IF(N2412="základní",J2412,0)</f>
        <v>0</v>
      </c>
      <c r="BF2412" s="239">
        <f>IF(N2412="snížená",J2412,0)</f>
        <v>0</v>
      </c>
      <c r="BG2412" s="239">
        <f>IF(N2412="zákl. přenesená",J2412,0)</f>
        <v>0</v>
      </c>
      <c r="BH2412" s="239">
        <f>IF(N2412="sníž. přenesená",J2412,0)</f>
        <v>0</v>
      </c>
      <c r="BI2412" s="239">
        <f>IF(N2412="nulová",J2412,0)</f>
        <v>0</v>
      </c>
      <c r="BJ2412" s="18" t="s">
        <v>83</v>
      </c>
      <c r="BK2412" s="239">
        <f>ROUND(I2412*H2412,2)</f>
        <v>0</v>
      </c>
      <c r="BL2412" s="18" t="s">
        <v>297</v>
      </c>
      <c r="BM2412" s="238" t="s">
        <v>2599</v>
      </c>
    </row>
    <row r="2413" s="13" customFormat="1">
      <c r="A2413" s="13"/>
      <c r="B2413" s="240"/>
      <c r="C2413" s="241"/>
      <c r="D2413" s="242" t="s">
        <v>201</v>
      </c>
      <c r="E2413" s="243" t="s">
        <v>1</v>
      </c>
      <c r="F2413" s="244" t="s">
        <v>2600</v>
      </c>
      <c r="G2413" s="241"/>
      <c r="H2413" s="245">
        <v>268.99000000000001</v>
      </c>
      <c r="I2413" s="246"/>
      <c r="J2413" s="241"/>
      <c r="K2413" s="241"/>
      <c r="L2413" s="247"/>
      <c r="M2413" s="248"/>
      <c r="N2413" s="249"/>
      <c r="O2413" s="249"/>
      <c r="P2413" s="249"/>
      <c r="Q2413" s="249"/>
      <c r="R2413" s="249"/>
      <c r="S2413" s="249"/>
      <c r="T2413" s="250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51" t="s">
        <v>201</v>
      </c>
      <c r="AU2413" s="251" t="s">
        <v>85</v>
      </c>
      <c r="AV2413" s="13" t="s">
        <v>85</v>
      </c>
      <c r="AW2413" s="13" t="s">
        <v>32</v>
      </c>
      <c r="AX2413" s="13" t="s">
        <v>83</v>
      </c>
      <c r="AY2413" s="251" t="s">
        <v>192</v>
      </c>
    </row>
    <row r="2414" s="2" customFormat="1" ht="33" customHeight="1">
      <c r="A2414" s="39"/>
      <c r="B2414" s="40"/>
      <c r="C2414" s="227" t="s">
        <v>2601</v>
      </c>
      <c r="D2414" s="227" t="s">
        <v>194</v>
      </c>
      <c r="E2414" s="228" t="s">
        <v>2602</v>
      </c>
      <c r="F2414" s="229" t="s">
        <v>2603</v>
      </c>
      <c r="G2414" s="230" t="s">
        <v>197</v>
      </c>
      <c r="H2414" s="231">
        <v>665.01300000000003</v>
      </c>
      <c r="I2414" s="232"/>
      <c r="J2414" s="233">
        <f>ROUND(I2414*H2414,2)</f>
        <v>0</v>
      </c>
      <c r="K2414" s="229" t="s">
        <v>198</v>
      </c>
      <c r="L2414" s="45"/>
      <c r="M2414" s="234" t="s">
        <v>1</v>
      </c>
      <c r="N2414" s="235" t="s">
        <v>40</v>
      </c>
      <c r="O2414" s="92"/>
      <c r="P2414" s="236">
        <f>O2414*H2414</f>
        <v>0</v>
      </c>
      <c r="Q2414" s="236">
        <v>0.00029</v>
      </c>
      <c r="R2414" s="236">
        <f>Q2414*H2414</f>
        <v>0.19285377000000001</v>
      </c>
      <c r="S2414" s="236">
        <v>0</v>
      </c>
      <c r="T2414" s="237">
        <f>S2414*H2414</f>
        <v>0</v>
      </c>
      <c r="U2414" s="39"/>
      <c r="V2414" s="39"/>
      <c r="W2414" s="39"/>
      <c r="X2414" s="39"/>
      <c r="Y2414" s="39"/>
      <c r="Z2414" s="39"/>
      <c r="AA2414" s="39"/>
      <c r="AB2414" s="39"/>
      <c r="AC2414" s="39"/>
      <c r="AD2414" s="39"/>
      <c r="AE2414" s="39"/>
      <c r="AR2414" s="238" t="s">
        <v>297</v>
      </c>
      <c r="AT2414" s="238" t="s">
        <v>194</v>
      </c>
      <c r="AU2414" s="238" t="s">
        <v>85</v>
      </c>
      <c r="AY2414" s="18" t="s">
        <v>192</v>
      </c>
      <c r="BE2414" s="239">
        <f>IF(N2414="základní",J2414,0)</f>
        <v>0</v>
      </c>
      <c r="BF2414" s="239">
        <f>IF(N2414="snížená",J2414,0)</f>
        <v>0</v>
      </c>
      <c r="BG2414" s="239">
        <f>IF(N2414="zákl. přenesená",J2414,0)</f>
        <v>0</v>
      </c>
      <c r="BH2414" s="239">
        <f>IF(N2414="sníž. přenesená",J2414,0)</f>
        <v>0</v>
      </c>
      <c r="BI2414" s="239">
        <f>IF(N2414="nulová",J2414,0)</f>
        <v>0</v>
      </c>
      <c r="BJ2414" s="18" t="s">
        <v>83</v>
      </c>
      <c r="BK2414" s="239">
        <f>ROUND(I2414*H2414,2)</f>
        <v>0</v>
      </c>
      <c r="BL2414" s="18" t="s">
        <v>297</v>
      </c>
      <c r="BM2414" s="238" t="s">
        <v>2604</v>
      </c>
    </row>
    <row r="2415" s="13" customFormat="1">
      <c r="A2415" s="13"/>
      <c r="B2415" s="240"/>
      <c r="C2415" s="241"/>
      <c r="D2415" s="242" t="s">
        <v>201</v>
      </c>
      <c r="E2415" s="243" t="s">
        <v>1</v>
      </c>
      <c r="F2415" s="244" t="s">
        <v>1708</v>
      </c>
      <c r="G2415" s="241"/>
      <c r="H2415" s="245">
        <v>6.5199999999999996</v>
      </c>
      <c r="I2415" s="246"/>
      <c r="J2415" s="241"/>
      <c r="K2415" s="241"/>
      <c r="L2415" s="247"/>
      <c r="M2415" s="248"/>
      <c r="N2415" s="249"/>
      <c r="O2415" s="249"/>
      <c r="P2415" s="249"/>
      <c r="Q2415" s="249"/>
      <c r="R2415" s="249"/>
      <c r="S2415" s="249"/>
      <c r="T2415" s="250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51" t="s">
        <v>201</v>
      </c>
      <c r="AU2415" s="251" t="s">
        <v>85</v>
      </c>
      <c r="AV2415" s="13" t="s">
        <v>85</v>
      </c>
      <c r="AW2415" s="13" t="s">
        <v>32</v>
      </c>
      <c r="AX2415" s="13" t="s">
        <v>75</v>
      </c>
      <c r="AY2415" s="251" t="s">
        <v>192</v>
      </c>
    </row>
    <row r="2416" s="13" customFormat="1">
      <c r="A2416" s="13"/>
      <c r="B2416" s="240"/>
      <c r="C2416" s="241"/>
      <c r="D2416" s="242" t="s">
        <v>201</v>
      </c>
      <c r="E2416" s="243" t="s">
        <v>1</v>
      </c>
      <c r="F2416" s="244" t="s">
        <v>2587</v>
      </c>
      <c r="G2416" s="241"/>
      <c r="H2416" s="245">
        <v>146.72</v>
      </c>
      <c r="I2416" s="246"/>
      <c r="J2416" s="241"/>
      <c r="K2416" s="241"/>
      <c r="L2416" s="247"/>
      <c r="M2416" s="248"/>
      <c r="N2416" s="249"/>
      <c r="O2416" s="249"/>
      <c r="P2416" s="249"/>
      <c r="Q2416" s="249"/>
      <c r="R2416" s="249"/>
      <c r="S2416" s="249"/>
      <c r="T2416" s="250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51" t="s">
        <v>201</v>
      </c>
      <c r="AU2416" s="251" t="s">
        <v>85</v>
      </c>
      <c r="AV2416" s="13" t="s">
        <v>85</v>
      </c>
      <c r="AW2416" s="13" t="s">
        <v>32</v>
      </c>
      <c r="AX2416" s="13" t="s">
        <v>75</v>
      </c>
      <c r="AY2416" s="251" t="s">
        <v>192</v>
      </c>
    </row>
    <row r="2417" s="15" customFormat="1">
      <c r="A2417" s="15"/>
      <c r="B2417" s="263"/>
      <c r="C2417" s="264"/>
      <c r="D2417" s="242" t="s">
        <v>201</v>
      </c>
      <c r="E2417" s="265" t="s">
        <v>1</v>
      </c>
      <c r="F2417" s="266" t="s">
        <v>211</v>
      </c>
      <c r="G2417" s="264"/>
      <c r="H2417" s="267">
        <v>153.24000000000001</v>
      </c>
      <c r="I2417" s="268"/>
      <c r="J2417" s="264"/>
      <c r="K2417" s="264"/>
      <c r="L2417" s="269"/>
      <c r="M2417" s="270"/>
      <c r="N2417" s="271"/>
      <c r="O2417" s="271"/>
      <c r="P2417" s="271"/>
      <c r="Q2417" s="271"/>
      <c r="R2417" s="271"/>
      <c r="S2417" s="271"/>
      <c r="T2417" s="272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73" t="s">
        <v>201</v>
      </c>
      <c r="AU2417" s="273" t="s">
        <v>85</v>
      </c>
      <c r="AV2417" s="15" t="s">
        <v>212</v>
      </c>
      <c r="AW2417" s="15" t="s">
        <v>32</v>
      </c>
      <c r="AX2417" s="15" t="s">
        <v>75</v>
      </c>
      <c r="AY2417" s="273" t="s">
        <v>192</v>
      </c>
    </row>
    <row r="2418" s="13" customFormat="1">
      <c r="A2418" s="13"/>
      <c r="B2418" s="240"/>
      <c r="C2418" s="241"/>
      <c r="D2418" s="242" t="s">
        <v>201</v>
      </c>
      <c r="E2418" s="243" t="s">
        <v>1</v>
      </c>
      <c r="F2418" s="244" t="s">
        <v>1758</v>
      </c>
      <c r="G2418" s="241"/>
      <c r="H2418" s="245">
        <v>12.48</v>
      </c>
      <c r="I2418" s="246"/>
      <c r="J2418" s="241"/>
      <c r="K2418" s="241"/>
      <c r="L2418" s="247"/>
      <c r="M2418" s="248"/>
      <c r="N2418" s="249"/>
      <c r="O2418" s="249"/>
      <c r="P2418" s="249"/>
      <c r="Q2418" s="249"/>
      <c r="R2418" s="249"/>
      <c r="S2418" s="249"/>
      <c r="T2418" s="250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51" t="s">
        <v>201</v>
      </c>
      <c r="AU2418" s="251" t="s">
        <v>85</v>
      </c>
      <c r="AV2418" s="13" t="s">
        <v>85</v>
      </c>
      <c r="AW2418" s="13" t="s">
        <v>32</v>
      </c>
      <c r="AX2418" s="13" t="s">
        <v>75</v>
      </c>
      <c r="AY2418" s="251" t="s">
        <v>192</v>
      </c>
    </row>
    <row r="2419" s="15" customFormat="1">
      <c r="A2419" s="15"/>
      <c r="B2419" s="263"/>
      <c r="C2419" s="264"/>
      <c r="D2419" s="242" t="s">
        <v>201</v>
      </c>
      <c r="E2419" s="265" t="s">
        <v>1</v>
      </c>
      <c r="F2419" s="266" t="s">
        <v>211</v>
      </c>
      <c r="G2419" s="264"/>
      <c r="H2419" s="267">
        <v>12.48</v>
      </c>
      <c r="I2419" s="268"/>
      <c r="J2419" s="264"/>
      <c r="K2419" s="264"/>
      <c r="L2419" s="269"/>
      <c r="M2419" s="270"/>
      <c r="N2419" s="271"/>
      <c r="O2419" s="271"/>
      <c r="P2419" s="271"/>
      <c r="Q2419" s="271"/>
      <c r="R2419" s="271"/>
      <c r="S2419" s="271"/>
      <c r="T2419" s="272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T2419" s="273" t="s">
        <v>201</v>
      </c>
      <c r="AU2419" s="273" t="s">
        <v>85</v>
      </c>
      <c r="AV2419" s="15" t="s">
        <v>212</v>
      </c>
      <c r="AW2419" s="15" t="s">
        <v>32</v>
      </c>
      <c r="AX2419" s="15" t="s">
        <v>75</v>
      </c>
      <c r="AY2419" s="273" t="s">
        <v>192</v>
      </c>
    </row>
    <row r="2420" s="13" customFormat="1">
      <c r="A2420" s="13"/>
      <c r="B2420" s="240"/>
      <c r="C2420" s="241"/>
      <c r="D2420" s="242" t="s">
        <v>201</v>
      </c>
      <c r="E2420" s="243" t="s">
        <v>1</v>
      </c>
      <c r="F2420" s="244" t="s">
        <v>756</v>
      </c>
      <c r="G2420" s="241"/>
      <c r="H2420" s="245">
        <v>9.8599999999999994</v>
      </c>
      <c r="I2420" s="246"/>
      <c r="J2420" s="241"/>
      <c r="K2420" s="241"/>
      <c r="L2420" s="247"/>
      <c r="M2420" s="248"/>
      <c r="N2420" s="249"/>
      <c r="O2420" s="249"/>
      <c r="P2420" s="249"/>
      <c r="Q2420" s="249"/>
      <c r="R2420" s="249"/>
      <c r="S2420" s="249"/>
      <c r="T2420" s="250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51" t="s">
        <v>201</v>
      </c>
      <c r="AU2420" s="251" t="s">
        <v>85</v>
      </c>
      <c r="AV2420" s="13" t="s">
        <v>85</v>
      </c>
      <c r="AW2420" s="13" t="s">
        <v>32</v>
      </c>
      <c r="AX2420" s="13" t="s">
        <v>75</v>
      </c>
      <c r="AY2420" s="251" t="s">
        <v>192</v>
      </c>
    </row>
    <row r="2421" s="13" customFormat="1">
      <c r="A2421" s="13"/>
      <c r="B2421" s="240"/>
      <c r="C2421" s="241"/>
      <c r="D2421" s="242" t="s">
        <v>201</v>
      </c>
      <c r="E2421" s="243" t="s">
        <v>1</v>
      </c>
      <c r="F2421" s="244" t="s">
        <v>757</v>
      </c>
      <c r="G2421" s="241"/>
      <c r="H2421" s="245">
        <v>31.32</v>
      </c>
      <c r="I2421" s="246"/>
      <c r="J2421" s="241"/>
      <c r="K2421" s="241"/>
      <c r="L2421" s="247"/>
      <c r="M2421" s="248"/>
      <c r="N2421" s="249"/>
      <c r="O2421" s="249"/>
      <c r="P2421" s="249"/>
      <c r="Q2421" s="249"/>
      <c r="R2421" s="249"/>
      <c r="S2421" s="249"/>
      <c r="T2421" s="250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51" t="s">
        <v>201</v>
      </c>
      <c r="AU2421" s="251" t="s">
        <v>85</v>
      </c>
      <c r="AV2421" s="13" t="s">
        <v>85</v>
      </c>
      <c r="AW2421" s="13" t="s">
        <v>32</v>
      </c>
      <c r="AX2421" s="13" t="s">
        <v>75</v>
      </c>
      <c r="AY2421" s="251" t="s">
        <v>192</v>
      </c>
    </row>
    <row r="2422" s="13" customFormat="1">
      <c r="A2422" s="13"/>
      <c r="B2422" s="240"/>
      <c r="C2422" s="241"/>
      <c r="D2422" s="242" t="s">
        <v>201</v>
      </c>
      <c r="E2422" s="243" t="s">
        <v>1</v>
      </c>
      <c r="F2422" s="244" t="s">
        <v>758</v>
      </c>
      <c r="G2422" s="241"/>
      <c r="H2422" s="245">
        <v>6.2000000000000002</v>
      </c>
      <c r="I2422" s="246"/>
      <c r="J2422" s="241"/>
      <c r="K2422" s="241"/>
      <c r="L2422" s="247"/>
      <c r="M2422" s="248"/>
      <c r="N2422" s="249"/>
      <c r="O2422" s="249"/>
      <c r="P2422" s="249"/>
      <c r="Q2422" s="249"/>
      <c r="R2422" s="249"/>
      <c r="S2422" s="249"/>
      <c r="T2422" s="250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51" t="s">
        <v>201</v>
      </c>
      <c r="AU2422" s="251" t="s">
        <v>85</v>
      </c>
      <c r="AV2422" s="13" t="s">
        <v>85</v>
      </c>
      <c r="AW2422" s="13" t="s">
        <v>32</v>
      </c>
      <c r="AX2422" s="13" t="s">
        <v>75</v>
      </c>
      <c r="AY2422" s="251" t="s">
        <v>192</v>
      </c>
    </row>
    <row r="2423" s="13" customFormat="1">
      <c r="A2423" s="13"/>
      <c r="B2423" s="240"/>
      <c r="C2423" s="241"/>
      <c r="D2423" s="242" t="s">
        <v>201</v>
      </c>
      <c r="E2423" s="243" t="s">
        <v>1</v>
      </c>
      <c r="F2423" s="244" t="s">
        <v>759</v>
      </c>
      <c r="G2423" s="241"/>
      <c r="H2423" s="245">
        <v>2.21</v>
      </c>
      <c r="I2423" s="246"/>
      <c r="J2423" s="241"/>
      <c r="K2423" s="241"/>
      <c r="L2423" s="247"/>
      <c r="M2423" s="248"/>
      <c r="N2423" s="249"/>
      <c r="O2423" s="249"/>
      <c r="P2423" s="249"/>
      <c r="Q2423" s="249"/>
      <c r="R2423" s="249"/>
      <c r="S2423" s="249"/>
      <c r="T2423" s="250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51" t="s">
        <v>201</v>
      </c>
      <c r="AU2423" s="251" t="s">
        <v>85</v>
      </c>
      <c r="AV2423" s="13" t="s">
        <v>85</v>
      </c>
      <c r="AW2423" s="13" t="s">
        <v>32</v>
      </c>
      <c r="AX2423" s="13" t="s">
        <v>75</v>
      </c>
      <c r="AY2423" s="251" t="s">
        <v>192</v>
      </c>
    </row>
    <row r="2424" s="13" customFormat="1">
      <c r="A2424" s="13"/>
      <c r="B2424" s="240"/>
      <c r="C2424" s="241"/>
      <c r="D2424" s="242" t="s">
        <v>201</v>
      </c>
      <c r="E2424" s="243" t="s">
        <v>1</v>
      </c>
      <c r="F2424" s="244" t="s">
        <v>760</v>
      </c>
      <c r="G2424" s="241"/>
      <c r="H2424" s="245">
        <v>3.1899999999999999</v>
      </c>
      <c r="I2424" s="246"/>
      <c r="J2424" s="241"/>
      <c r="K2424" s="241"/>
      <c r="L2424" s="247"/>
      <c r="M2424" s="248"/>
      <c r="N2424" s="249"/>
      <c r="O2424" s="249"/>
      <c r="P2424" s="249"/>
      <c r="Q2424" s="249"/>
      <c r="R2424" s="249"/>
      <c r="S2424" s="249"/>
      <c r="T2424" s="250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51" t="s">
        <v>201</v>
      </c>
      <c r="AU2424" s="251" t="s">
        <v>85</v>
      </c>
      <c r="AV2424" s="13" t="s">
        <v>85</v>
      </c>
      <c r="AW2424" s="13" t="s">
        <v>32</v>
      </c>
      <c r="AX2424" s="13" t="s">
        <v>75</v>
      </c>
      <c r="AY2424" s="251" t="s">
        <v>192</v>
      </c>
    </row>
    <row r="2425" s="15" customFormat="1">
      <c r="A2425" s="15"/>
      <c r="B2425" s="263"/>
      <c r="C2425" s="264"/>
      <c r="D2425" s="242" t="s">
        <v>201</v>
      </c>
      <c r="E2425" s="265" t="s">
        <v>1</v>
      </c>
      <c r="F2425" s="266" t="s">
        <v>211</v>
      </c>
      <c r="G2425" s="264"/>
      <c r="H2425" s="267">
        <v>52.780000000000001</v>
      </c>
      <c r="I2425" s="268"/>
      <c r="J2425" s="264"/>
      <c r="K2425" s="264"/>
      <c r="L2425" s="269"/>
      <c r="M2425" s="270"/>
      <c r="N2425" s="271"/>
      <c r="O2425" s="271"/>
      <c r="P2425" s="271"/>
      <c r="Q2425" s="271"/>
      <c r="R2425" s="271"/>
      <c r="S2425" s="271"/>
      <c r="T2425" s="272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73" t="s">
        <v>201</v>
      </c>
      <c r="AU2425" s="273" t="s">
        <v>85</v>
      </c>
      <c r="AV2425" s="15" t="s">
        <v>212</v>
      </c>
      <c r="AW2425" s="15" t="s">
        <v>32</v>
      </c>
      <c r="AX2425" s="15" t="s">
        <v>75</v>
      </c>
      <c r="AY2425" s="273" t="s">
        <v>192</v>
      </c>
    </row>
    <row r="2426" s="16" customFormat="1">
      <c r="A2426" s="16"/>
      <c r="B2426" s="274"/>
      <c r="C2426" s="275"/>
      <c r="D2426" s="242" t="s">
        <v>201</v>
      </c>
      <c r="E2426" s="276" t="s">
        <v>1</v>
      </c>
      <c r="F2426" s="277" t="s">
        <v>765</v>
      </c>
      <c r="G2426" s="275"/>
      <c r="H2426" s="276" t="s">
        <v>1</v>
      </c>
      <c r="I2426" s="278"/>
      <c r="J2426" s="275"/>
      <c r="K2426" s="275"/>
      <c r="L2426" s="279"/>
      <c r="M2426" s="280"/>
      <c r="N2426" s="281"/>
      <c r="O2426" s="281"/>
      <c r="P2426" s="281"/>
      <c r="Q2426" s="281"/>
      <c r="R2426" s="281"/>
      <c r="S2426" s="281"/>
      <c r="T2426" s="282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T2426" s="283" t="s">
        <v>201</v>
      </c>
      <c r="AU2426" s="283" t="s">
        <v>85</v>
      </c>
      <c r="AV2426" s="16" t="s">
        <v>83</v>
      </c>
      <c r="AW2426" s="16" t="s">
        <v>32</v>
      </c>
      <c r="AX2426" s="16" t="s">
        <v>75</v>
      </c>
      <c r="AY2426" s="283" t="s">
        <v>192</v>
      </c>
    </row>
    <row r="2427" s="13" customFormat="1">
      <c r="A2427" s="13"/>
      <c r="B2427" s="240"/>
      <c r="C2427" s="241"/>
      <c r="D2427" s="242" t="s">
        <v>201</v>
      </c>
      <c r="E2427" s="243" t="s">
        <v>1</v>
      </c>
      <c r="F2427" s="244" t="s">
        <v>766</v>
      </c>
      <c r="G2427" s="241"/>
      <c r="H2427" s="245">
        <v>31.876999999999999</v>
      </c>
      <c r="I2427" s="246"/>
      <c r="J2427" s="241"/>
      <c r="K2427" s="241"/>
      <c r="L2427" s="247"/>
      <c r="M2427" s="248"/>
      <c r="N2427" s="249"/>
      <c r="O2427" s="249"/>
      <c r="P2427" s="249"/>
      <c r="Q2427" s="249"/>
      <c r="R2427" s="249"/>
      <c r="S2427" s="249"/>
      <c r="T2427" s="250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51" t="s">
        <v>201</v>
      </c>
      <c r="AU2427" s="251" t="s">
        <v>85</v>
      </c>
      <c r="AV2427" s="13" t="s">
        <v>85</v>
      </c>
      <c r="AW2427" s="13" t="s">
        <v>32</v>
      </c>
      <c r="AX2427" s="13" t="s">
        <v>75</v>
      </c>
      <c r="AY2427" s="251" t="s">
        <v>192</v>
      </c>
    </row>
    <row r="2428" s="13" customFormat="1">
      <c r="A2428" s="13"/>
      <c r="B2428" s="240"/>
      <c r="C2428" s="241"/>
      <c r="D2428" s="242" t="s">
        <v>201</v>
      </c>
      <c r="E2428" s="243" t="s">
        <v>1</v>
      </c>
      <c r="F2428" s="244" t="s">
        <v>767</v>
      </c>
      <c r="G2428" s="241"/>
      <c r="H2428" s="245">
        <v>-8.4000000000000004</v>
      </c>
      <c r="I2428" s="246"/>
      <c r="J2428" s="241"/>
      <c r="K2428" s="241"/>
      <c r="L2428" s="247"/>
      <c r="M2428" s="248"/>
      <c r="N2428" s="249"/>
      <c r="O2428" s="249"/>
      <c r="P2428" s="249"/>
      <c r="Q2428" s="249"/>
      <c r="R2428" s="249"/>
      <c r="S2428" s="249"/>
      <c r="T2428" s="250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51" t="s">
        <v>201</v>
      </c>
      <c r="AU2428" s="251" t="s">
        <v>85</v>
      </c>
      <c r="AV2428" s="13" t="s">
        <v>85</v>
      </c>
      <c r="AW2428" s="13" t="s">
        <v>32</v>
      </c>
      <c r="AX2428" s="13" t="s">
        <v>75</v>
      </c>
      <c r="AY2428" s="251" t="s">
        <v>192</v>
      </c>
    </row>
    <row r="2429" s="13" customFormat="1">
      <c r="A2429" s="13"/>
      <c r="B2429" s="240"/>
      <c r="C2429" s="241"/>
      <c r="D2429" s="242" t="s">
        <v>201</v>
      </c>
      <c r="E2429" s="243" t="s">
        <v>1</v>
      </c>
      <c r="F2429" s="244" t="s">
        <v>768</v>
      </c>
      <c r="G2429" s="241"/>
      <c r="H2429" s="245">
        <v>1.5900000000000001</v>
      </c>
      <c r="I2429" s="246"/>
      <c r="J2429" s="241"/>
      <c r="K2429" s="241"/>
      <c r="L2429" s="247"/>
      <c r="M2429" s="248"/>
      <c r="N2429" s="249"/>
      <c r="O2429" s="249"/>
      <c r="P2429" s="249"/>
      <c r="Q2429" s="249"/>
      <c r="R2429" s="249"/>
      <c r="S2429" s="249"/>
      <c r="T2429" s="250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51" t="s">
        <v>201</v>
      </c>
      <c r="AU2429" s="251" t="s">
        <v>85</v>
      </c>
      <c r="AV2429" s="13" t="s">
        <v>85</v>
      </c>
      <c r="AW2429" s="13" t="s">
        <v>32</v>
      </c>
      <c r="AX2429" s="13" t="s">
        <v>75</v>
      </c>
      <c r="AY2429" s="251" t="s">
        <v>192</v>
      </c>
    </row>
    <row r="2430" s="15" customFormat="1">
      <c r="A2430" s="15"/>
      <c r="B2430" s="263"/>
      <c r="C2430" s="264"/>
      <c r="D2430" s="242" t="s">
        <v>201</v>
      </c>
      <c r="E2430" s="265" t="s">
        <v>1</v>
      </c>
      <c r="F2430" s="266" t="s">
        <v>211</v>
      </c>
      <c r="G2430" s="264"/>
      <c r="H2430" s="267">
        <v>25.067</v>
      </c>
      <c r="I2430" s="268"/>
      <c r="J2430" s="264"/>
      <c r="K2430" s="264"/>
      <c r="L2430" s="269"/>
      <c r="M2430" s="270"/>
      <c r="N2430" s="271"/>
      <c r="O2430" s="271"/>
      <c r="P2430" s="271"/>
      <c r="Q2430" s="271"/>
      <c r="R2430" s="271"/>
      <c r="S2430" s="271"/>
      <c r="T2430" s="272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73" t="s">
        <v>201</v>
      </c>
      <c r="AU2430" s="273" t="s">
        <v>85</v>
      </c>
      <c r="AV2430" s="15" t="s">
        <v>212</v>
      </c>
      <c r="AW2430" s="15" t="s">
        <v>32</v>
      </c>
      <c r="AX2430" s="15" t="s">
        <v>75</v>
      </c>
      <c r="AY2430" s="273" t="s">
        <v>192</v>
      </c>
    </row>
    <row r="2431" s="16" customFormat="1">
      <c r="A2431" s="16"/>
      <c r="B2431" s="274"/>
      <c r="C2431" s="275"/>
      <c r="D2431" s="242" t="s">
        <v>201</v>
      </c>
      <c r="E2431" s="276" t="s">
        <v>1</v>
      </c>
      <c r="F2431" s="277" t="s">
        <v>769</v>
      </c>
      <c r="G2431" s="275"/>
      <c r="H2431" s="276" t="s">
        <v>1</v>
      </c>
      <c r="I2431" s="278"/>
      <c r="J2431" s="275"/>
      <c r="K2431" s="275"/>
      <c r="L2431" s="279"/>
      <c r="M2431" s="280"/>
      <c r="N2431" s="281"/>
      <c r="O2431" s="281"/>
      <c r="P2431" s="281"/>
      <c r="Q2431" s="281"/>
      <c r="R2431" s="281"/>
      <c r="S2431" s="281"/>
      <c r="T2431" s="282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T2431" s="283" t="s">
        <v>201</v>
      </c>
      <c r="AU2431" s="283" t="s">
        <v>85</v>
      </c>
      <c r="AV2431" s="16" t="s">
        <v>83</v>
      </c>
      <c r="AW2431" s="16" t="s">
        <v>32</v>
      </c>
      <c r="AX2431" s="16" t="s">
        <v>75</v>
      </c>
      <c r="AY2431" s="283" t="s">
        <v>192</v>
      </c>
    </row>
    <row r="2432" s="13" customFormat="1">
      <c r="A2432" s="13"/>
      <c r="B2432" s="240"/>
      <c r="C2432" s="241"/>
      <c r="D2432" s="242" t="s">
        <v>201</v>
      </c>
      <c r="E2432" s="243" t="s">
        <v>1</v>
      </c>
      <c r="F2432" s="244" t="s">
        <v>770</v>
      </c>
      <c r="G2432" s="241"/>
      <c r="H2432" s="245">
        <v>56.182000000000002</v>
      </c>
      <c r="I2432" s="246"/>
      <c r="J2432" s="241"/>
      <c r="K2432" s="241"/>
      <c r="L2432" s="247"/>
      <c r="M2432" s="248"/>
      <c r="N2432" s="249"/>
      <c r="O2432" s="249"/>
      <c r="P2432" s="249"/>
      <c r="Q2432" s="249"/>
      <c r="R2432" s="249"/>
      <c r="S2432" s="249"/>
      <c r="T2432" s="250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51" t="s">
        <v>201</v>
      </c>
      <c r="AU2432" s="251" t="s">
        <v>85</v>
      </c>
      <c r="AV2432" s="13" t="s">
        <v>85</v>
      </c>
      <c r="AW2432" s="13" t="s">
        <v>32</v>
      </c>
      <c r="AX2432" s="13" t="s">
        <v>75</v>
      </c>
      <c r="AY2432" s="251" t="s">
        <v>192</v>
      </c>
    </row>
    <row r="2433" s="13" customFormat="1">
      <c r="A2433" s="13"/>
      <c r="B2433" s="240"/>
      <c r="C2433" s="241"/>
      <c r="D2433" s="242" t="s">
        <v>201</v>
      </c>
      <c r="E2433" s="243" t="s">
        <v>1</v>
      </c>
      <c r="F2433" s="244" t="s">
        <v>771</v>
      </c>
      <c r="G2433" s="241"/>
      <c r="H2433" s="245">
        <v>-12.6</v>
      </c>
      <c r="I2433" s="246"/>
      <c r="J2433" s="241"/>
      <c r="K2433" s="241"/>
      <c r="L2433" s="247"/>
      <c r="M2433" s="248"/>
      <c r="N2433" s="249"/>
      <c r="O2433" s="249"/>
      <c r="P2433" s="249"/>
      <c r="Q2433" s="249"/>
      <c r="R2433" s="249"/>
      <c r="S2433" s="249"/>
      <c r="T2433" s="250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51" t="s">
        <v>201</v>
      </c>
      <c r="AU2433" s="251" t="s">
        <v>85</v>
      </c>
      <c r="AV2433" s="13" t="s">
        <v>85</v>
      </c>
      <c r="AW2433" s="13" t="s">
        <v>32</v>
      </c>
      <c r="AX2433" s="13" t="s">
        <v>75</v>
      </c>
      <c r="AY2433" s="251" t="s">
        <v>192</v>
      </c>
    </row>
    <row r="2434" s="15" customFormat="1">
      <c r="A2434" s="15"/>
      <c r="B2434" s="263"/>
      <c r="C2434" s="264"/>
      <c r="D2434" s="242" t="s">
        <v>201</v>
      </c>
      <c r="E2434" s="265" t="s">
        <v>1</v>
      </c>
      <c r="F2434" s="266" t="s">
        <v>211</v>
      </c>
      <c r="G2434" s="264"/>
      <c r="H2434" s="267">
        <v>43.582000000000001</v>
      </c>
      <c r="I2434" s="268"/>
      <c r="J2434" s="264"/>
      <c r="K2434" s="264"/>
      <c r="L2434" s="269"/>
      <c r="M2434" s="270"/>
      <c r="N2434" s="271"/>
      <c r="O2434" s="271"/>
      <c r="P2434" s="271"/>
      <c r="Q2434" s="271"/>
      <c r="R2434" s="271"/>
      <c r="S2434" s="271"/>
      <c r="T2434" s="272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73" t="s">
        <v>201</v>
      </c>
      <c r="AU2434" s="273" t="s">
        <v>85</v>
      </c>
      <c r="AV2434" s="15" t="s">
        <v>212</v>
      </c>
      <c r="AW2434" s="15" t="s">
        <v>32</v>
      </c>
      <c r="AX2434" s="15" t="s">
        <v>75</v>
      </c>
      <c r="AY2434" s="273" t="s">
        <v>192</v>
      </c>
    </row>
    <row r="2435" s="16" customFormat="1">
      <c r="A2435" s="16"/>
      <c r="B2435" s="274"/>
      <c r="C2435" s="275"/>
      <c r="D2435" s="242" t="s">
        <v>201</v>
      </c>
      <c r="E2435" s="276" t="s">
        <v>1</v>
      </c>
      <c r="F2435" s="277" t="s">
        <v>772</v>
      </c>
      <c r="G2435" s="275"/>
      <c r="H2435" s="276" t="s">
        <v>1</v>
      </c>
      <c r="I2435" s="278"/>
      <c r="J2435" s="275"/>
      <c r="K2435" s="275"/>
      <c r="L2435" s="279"/>
      <c r="M2435" s="280"/>
      <c r="N2435" s="281"/>
      <c r="O2435" s="281"/>
      <c r="P2435" s="281"/>
      <c r="Q2435" s="281"/>
      <c r="R2435" s="281"/>
      <c r="S2435" s="281"/>
      <c r="T2435" s="282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T2435" s="283" t="s">
        <v>201</v>
      </c>
      <c r="AU2435" s="283" t="s">
        <v>85</v>
      </c>
      <c r="AV2435" s="16" t="s">
        <v>83</v>
      </c>
      <c r="AW2435" s="16" t="s">
        <v>32</v>
      </c>
      <c r="AX2435" s="16" t="s">
        <v>75</v>
      </c>
      <c r="AY2435" s="283" t="s">
        <v>192</v>
      </c>
    </row>
    <row r="2436" s="13" customFormat="1">
      <c r="A2436" s="13"/>
      <c r="B2436" s="240"/>
      <c r="C2436" s="241"/>
      <c r="D2436" s="242" t="s">
        <v>201</v>
      </c>
      <c r="E2436" s="243" t="s">
        <v>1</v>
      </c>
      <c r="F2436" s="244" t="s">
        <v>773</v>
      </c>
      <c r="G2436" s="241"/>
      <c r="H2436" s="245">
        <v>30.102</v>
      </c>
      <c r="I2436" s="246"/>
      <c r="J2436" s="241"/>
      <c r="K2436" s="241"/>
      <c r="L2436" s="247"/>
      <c r="M2436" s="248"/>
      <c r="N2436" s="249"/>
      <c r="O2436" s="249"/>
      <c r="P2436" s="249"/>
      <c r="Q2436" s="249"/>
      <c r="R2436" s="249"/>
      <c r="S2436" s="249"/>
      <c r="T2436" s="250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51" t="s">
        <v>201</v>
      </c>
      <c r="AU2436" s="251" t="s">
        <v>85</v>
      </c>
      <c r="AV2436" s="13" t="s">
        <v>85</v>
      </c>
      <c r="AW2436" s="13" t="s">
        <v>32</v>
      </c>
      <c r="AX2436" s="13" t="s">
        <v>75</v>
      </c>
      <c r="AY2436" s="251" t="s">
        <v>192</v>
      </c>
    </row>
    <row r="2437" s="13" customFormat="1">
      <c r="A2437" s="13"/>
      <c r="B2437" s="240"/>
      <c r="C2437" s="241"/>
      <c r="D2437" s="242" t="s">
        <v>201</v>
      </c>
      <c r="E2437" s="243" t="s">
        <v>1</v>
      </c>
      <c r="F2437" s="244" t="s">
        <v>774</v>
      </c>
      <c r="G2437" s="241"/>
      <c r="H2437" s="245">
        <v>-6.0300000000000002</v>
      </c>
      <c r="I2437" s="246"/>
      <c r="J2437" s="241"/>
      <c r="K2437" s="241"/>
      <c r="L2437" s="247"/>
      <c r="M2437" s="248"/>
      <c r="N2437" s="249"/>
      <c r="O2437" s="249"/>
      <c r="P2437" s="249"/>
      <c r="Q2437" s="249"/>
      <c r="R2437" s="249"/>
      <c r="S2437" s="249"/>
      <c r="T2437" s="250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51" t="s">
        <v>201</v>
      </c>
      <c r="AU2437" s="251" t="s">
        <v>85</v>
      </c>
      <c r="AV2437" s="13" t="s">
        <v>85</v>
      </c>
      <c r="AW2437" s="13" t="s">
        <v>32</v>
      </c>
      <c r="AX2437" s="13" t="s">
        <v>75</v>
      </c>
      <c r="AY2437" s="251" t="s">
        <v>192</v>
      </c>
    </row>
    <row r="2438" s="13" customFormat="1">
      <c r="A2438" s="13"/>
      <c r="B2438" s="240"/>
      <c r="C2438" s="241"/>
      <c r="D2438" s="242" t="s">
        <v>201</v>
      </c>
      <c r="E2438" s="243" t="s">
        <v>1</v>
      </c>
      <c r="F2438" s="244" t="s">
        <v>775</v>
      </c>
      <c r="G2438" s="241"/>
      <c r="H2438" s="245">
        <v>0.95999999999999996</v>
      </c>
      <c r="I2438" s="246"/>
      <c r="J2438" s="241"/>
      <c r="K2438" s="241"/>
      <c r="L2438" s="247"/>
      <c r="M2438" s="248"/>
      <c r="N2438" s="249"/>
      <c r="O2438" s="249"/>
      <c r="P2438" s="249"/>
      <c r="Q2438" s="249"/>
      <c r="R2438" s="249"/>
      <c r="S2438" s="249"/>
      <c r="T2438" s="250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51" t="s">
        <v>201</v>
      </c>
      <c r="AU2438" s="251" t="s">
        <v>85</v>
      </c>
      <c r="AV2438" s="13" t="s">
        <v>85</v>
      </c>
      <c r="AW2438" s="13" t="s">
        <v>32</v>
      </c>
      <c r="AX2438" s="13" t="s">
        <v>75</v>
      </c>
      <c r="AY2438" s="251" t="s">
        <v>192</v>
      </c>
    </row>
    <row r="2439" s="15" customFormat="1">
      <c r="A2439" s="15"/>
      <c r="B2439" s="263"/>
      <c r="C2439" s="264"/>
      <c r="D2439" s="242" t="s">
        <v>201</v>
      </c>
      <c r="E2439" s="265" t="s">
        <v>1</v>
      </c>
      <c r="F2439" s="266" t="s">
        <v>211</v>
      </c>
      <c r="G2439" s="264"/>
      <c r="H2439" s="267">
        <v>25.032</v>
      </c>
      <c r="I2439" s="268"/>
      <c r="J2439" s="264"/>
      <c r="K2439" s="264"/>
      <c r="L2439" s="269"/>
      <c r="M2439" s="270"/>
      <c r="N2439" s="271"/>
      <c r="O2439" s="271"/>
      <c r="P2439" s="271"/>
      <c r="Q2439" s="271"/>
      <c r="R2439" s="271"/>
      <c r="S2439" s="271"/>
      <c r="T2439" s="272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T2439" s="273" t="s">
        <v>201</v>
      </c>
      <c r="AU2439" s="273" t="s">
        <v>85</v>
      </c>
      <c r="AV2439" s="15" t="s">
        <v>212</v>
      </c>
      <c r="AW2439" s="15" t="s">
        <v>32</v>
      </c>
      <c r="AX2439" s="15" t="s">
        <v>75</v>
      </c>
      <c r="AY2439" s="273" t="s">
        <v>192</v>
      </c>
    </row>
    <row r="2440" s="16" customFormat="1">
      <c r="A2440" s="16"/>
      <c r="B2440" s="274"/>
      <c r="C2440" s="275"/>
      <c r="D2440" s="242" t="s">
        <v>201</v>
      </c>
      <c r="E2440" s="276" t="s">
        <v>1</v>
      </c>
      <c r="F2440" s="277" t="s">
        <v>776</v>
      </c>
      <c r="G2440" s="275"/>
      <c r="H2440" s="276" t="s">
        <v>1</v>
      </c>
      <c r="I2440" s="278"/>
      <c r="J2440" s="275"/>
      <c r="K2440" s="275"/>
      <c r="L2440" s="279"/>
      <c r="M2440" s="280"/>
      <c r="N2440" s="281"/>
      <c r="O2440" s="281"/>
      <c r="P2440" s="281"/>
      <c r="Q2440" s="281"/>
      <c r="R2440" s="281"/>
      <c r="S2440" s="281"/>
      <c r="T2440" s="282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T2440" s="283" t="s">
        <v>201</v>
      </c>
      <c r="AU2440" s="283" t="s">
        <v>85</v>
      </c>
      <c r="AV2440" s="16" t="s">
        <v>83</v>
      </c>
      <c r="AW2440" s="16" t="s">
        <v>32</v>
      </c>
      <c r="AX2440" s="16" t="s">
        <v>75</v>
      </c>
      <c r="AY2440" s="283" t="s">
        <v>192</v>
      </c>
    </row>
    <row r="2441" s="13" customFormat="1">
      <c r="A2441" s="13"/>
      <c r="B2441" s="240"/>
      <c r="C2441" s="241"/>
      <c r="D2441" s="242" t="s">
        <v>201</v>
      </c>
      <c r="E2441" s="243" t="s">
        <v>1</v>
      </c>
      <c r="F2441" s="244" t="s">
        <v>777</v>
      </c>
      <c r="G2441" s="241"/>
      <c r="H2441" s="245">
        <v>27.245999999999999</v>
      </c>
      <c r="I2441" s="246"/>
      <c r="J2441" s="241"/>
      <c r="K2441" s="241"/>
      <c r="L2441" s="247"/>
      <c r="M2441" s="248"/>
      <c r="N2441" s="249"/>
      <c r="O2441" s="249"/>
      <c r="P2441" s="249"/>
      <c r="Q2441" s="249"/>
      <c r="R2441" s="249"/>
      <c r="S2441" s="249"/>
      <c r="T2441" s="250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51" t="s">
        <v>201</v>
      </c>
      <c r="AU2441" s="251" t="s">
        <v>85</v>
      </c>
      <c r="AV2441" s="13" t="s">
        <v>85</v>
      </c>
      <c r="AW2441" s="13" t="s">
        <v>32</v>
      </c>
      <c r="AX2441" s="13" t="s">
        <v>75</v>
      </c>
      <c r="AY2441" s="251" t="s">
        <v>192</v>
      </c>
    </row>
    <row r="2442" s="13" customFormat="1">
      <c r="A2442" s="13"/>
      <c r="B2442" s="240"/>
      <c r="C2442" s="241"/>
      <c r="D2442" s="242" t="s">
        <v>201</v>
      </c>
      <c r="E2442" s="243" t="s">
        <v>1</v>
      </c>
      <c r="F2442" s="244" t="s">
        <v>778</v>
      </c>
      <c r="G2442" s="241"/>
      <c r="H2442" s="245">
        <v>-1.6799999999999999</v>
      </c>
      <c r="I2442" s="246"/>
      <c r="J2442" s="241"/>
      <c r="K2442" s="241"/>
      <c r="L2442" s="247"/>
      <c r="M2442" s="248"/>
      <c r="N2442" s="249"/>
      <c r="O2442" s="249"/>
      <c r="P2442" s="249"/>
      <c r="Q2442" s="249"/>
      <c r="R2442" s="249"/>
      <c r="S2442" s="249"/>
      <c r="T2442" s="250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51" t="s">
        <v>201</v>
      </c>
      <c r="AU2442" s="251" t="s">
        <v>85</v>
      </c>
      <c r="AV2442" s="13" t="s">
        <v>85</v>
      </c>
      <c r="AW2442" s="13" t="s">
        <v>32</v>
      </c>
      <c r="AX2442" s="13" t="s">
        <v>75</v>
      </c>
      <c r="AY2442" s="251" t="s">
        <v>192</v>
      </c>
    </row>
    <row r="2443" s="15" customFormat="1">
      <c r="A2443" s="15"/>
      <c r="B2443" s="263"/>
      <c r="C2443" s="264"/>
      <c r="D2443" s="242" t="s">
        <v>201</v>
      </c>
      <c r="E2443" s="265" t="s">
        <v>1</v>
      </c>
      <c r="F2443" s="266" t="s">
        <v>211</v>
      </c>
      <c r="G2443" s="264"/>
      <c r="H2443" s="267">
        <v>25.565999999999999</v>
      </c>
      <c r="I2443" s="268"/>
      <c r="J2443" s="264"/>
      <c r="K2443" s="264"/>
      <c r="L2443" s="269"/>
      <c r="M2443" s="270"/>
      <c r="N2443" s="271"/>
      <c r="O2443" s="271"/>
      <c r="P2443" s="271"/>
      <c r="Q2443" s="271"/>
      <c r="R2443" s="271"/>
      <c r="S2443" s="271"/>
      <c r="T2443" s="272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T2443" s="273" t="s">
        <v>201</v>
      </c>
      <c r="AU2443" s="273" t="s">
        <v>85</v>
      </c>
      <c r="AV2443" s="15" t="s">
        <v>212</v>
      </c>
      <c r="AW2443" s="15" t="s">
        <v>32</v>
      </c>
      <c r="AX2443" s="15" t="s">
        <v>75</v>
      </c>
      <c r="AY2443" s="273" t="s">
        <v>192</v>
      </c>
    </row>
    <row r="2444" s="13" customFormat="1">
      <c r="A2444" s="13"/>
      <c r="B2444" s="240"/>
      <c r="C2444" s="241"/>
      <c r="D2444" s="242" t="s">
        <v>201</v>
      </c>
      <c r="E2444" s="243" t="s">
        <v>1</v>
      </c>
      <c r="F2444" s="244" t="s">
        <v>2588</v>
      </c>
      <c r="G2444" s="241"/>
      <c r="H2444" s="245">
        <v>22.898</v>
      </c>
      <c r="I2444" s="246"/>
      <c r="J2444" s="241"/>
      <c r="K2444" s="241"/>
      <c r="L2444" s="247"/>
      <c r="M2444" s="248"/>
      <c r="N2444" s="249"/>
      <c r="O2444" s="249"/>
      <c r="P2444" s="249"/>
      <c r="Q2444" s="249"/>
      <c r="R2444" s="249"/>
      <c r="S2444" s="249"/>
      <c r="T2444" s="250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51" t="s">
        <v>201</v>
      </c>
      <c r="AU2444" s="251" t="s">
        <v>85</v>
      </c>
      <c r="AV2444" s="13" t="s">
        <v>85</v>
      </c>
      <c r="AW2444" s="13" t="s">
        <v>32</v>
      </c>
      <c r="AX2444" s="13" t="s">
        <v>75</v>
      </c>
      <c r="AY2444" s="251" t="s">
        <v>192</v>
      </c>
    </row>
    <row r="2445" s="13" customFormat="1">
      <c r="A2445" s="13"/>
      <c r="B2445" s="240"/>
      <c r="C2445" s="241"/>
      <c r="D2445" s="242" t="s">
        <v>201</v>
      </c>
      <c r="E2445" s="243" t="s">
        <v>1</v>
      </c>
      <c r="F2445" s="244" t="s">
        <v>780</v>
      </c>
      <c r="G2445" s="241"/>
      <c r="H2445" s="245">
        <v>-2.0699999999999998</v>
      </c>
      <c r="I2445" s="246"/>
      <c r="J2445" s="241"/>
      <c r="K2445" s="241"/>
      <c r="L2445" s="247"/>
      <c r="M2445" s="248"/>
      <c r="N2445" s="249"/>
      <c r="O2445" s="249"/>
      <c r="P2445" s="249"/>
      <c r="Q2445" s="249"/>
      <c r="R2445" s="249"/>
      <c r="S2445" s="249"/>
      <c r="T2445" s="250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51" t="s">
        <v>201</v>
      </c>
      <c r="AU2445" s="251" t="s">
        <v>85</v>
      </c>
      <c r="AV2445" s="13" t="s">
        <v>85</v>
      </c>
      <c r="AW2445" s="13" t="s">
        <v>32</v>
      </c>
      <c r="AX2445" s="13" t="s">
        <v>75</v>
      </c>
      <c r="AY2445" s="251" t="s">
        <v>192</v>
      </c>
    </row>
    <row r="2446" s="13" customFormat="1">
      <c r="A2446" s="13"/>
      <c r="B2446" s="240"/>
      <c r="C2446" s="241"/>
      <c r="D2446" s="242" t="s">
        <v>201</v>
      </c>
      <c r="E2446" s="243" t="s">
        <v>1</v>
      </c>
      <c r="F2446" s="244" t="s">
        <v>781</v>
      </c>
      <c r="G2446" s="241"/>
      <c r="H2446" s="245">
        <v>0.66000000000000003</v>
      </c>
      <c r="I2446" s="246"/>
      <c r="J2446" s="241"/>
      <c r="K2446" s="241"/>
      <c r="L2446" s="247"/>
      <c r="M2446" s="248"/>
      <c r="N2446" s="249"/>
      <c r="O2446" s="249"/>
      <c r="P2446" s="249"/>
      <c r="Q2446" s="249"/>
      <c r="R2446" s="249"/>
      <c r="S2446" s="249"/>
      <c r="T2446" s="250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51" t="s">
        <v>201</v>
      </c>
      <c r="AU2446" s="251" t="s">
        <v>85</v>
      </c>
      <c r="AV2446" s="13" t="s">
        <v>85</v>
      </c>
      <c r="AW2446" s="13" t="s">
        <v>32</v>
      </c>
      <c r="AX2446" s="13" t="s">
        <v>75</v>
      </c>
      <c r="AY2446" s="251" t="s">
        <v>192</v>
      </c>
    </row>
    <row r="2447" s="15" customFormat="1">
      <c r="A2447" s="15"/>
      <c r="B2447" s="263"/>
      <c r="C2447" s="264"/>
      <c r="D2447" s="242" t="s">
        <v>201</v>
      </c>
      <c r="E2447" s="265" t="s">
        <v>1</v>
      </c>
      <c r="F2447" s="266" t="s">
        <v>211</v>
      </c>
      <c r="G2447" s="264"/>
      <c r="H2447" s="267">
        <v>21.488</v>
      </c>
      <c r="I2447" s="268"/>
      <c r="J2447" s="264"/>
      <c r="K2447" s="264"/>
      <c r="L2447" s="269"/>
      <c r="M2447" s="270"/>
      <c r="N2447" s="271"/>
      <c r="O2447" s="271"/>
      <c r="P2447" s="271"/>
      <c r="Q2447" s="271"/>
      <c r="R2447" s="271"/>
      <c r="S2447" s="271"/>
      <c r="T2447" s="272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73" t="s">
        <v>201</v>
      </c>
      <c r="AU2447" s="273" t="s">
        <v>85</v>
      </c>
      <c r="AV2447" s="15" t="s">
        <v>212</v>
      </c>
      <c r="AW2447" s="15" t="s">
        <v>32</v>
      </c>
      <c r="AX2447" s="15" t="s">
        <v>75</v>
      </c>
      <c r="AY2447" s="273" t="s">
        <v>192</v>
      </c>
    </row>
    <row r="2448" s="16" customFormat="1">
      <c r="A2448" s="16"/>
      <c r="B2448" s="274"/>
      <c r="C2448" s="275"/>
      <c r="D2448" s="242" t="s">
        <v>201</v>
      </c>
      <c r="E2448" s="276" t="s">
        <v>1</v>
      </c>
      <c r="F2448" s="277" t="s">
        <v>782</v>
      </c>
      <c r="G2448" s="275"/>
      <c r="H2448" s="276" t="s">
        <v>1</v>
      </c>
      <c r="I2448" s="278"/>
      <c r="J2448" s="275"/>
      <c r="K2448" s="275"/>
      <c r="L2448" s="279"/>
      <c r="M2448" s="280"/>
      <c r="N2448" s="281"/>
      <c r="O2448" s="281"/>
      <c r="P2448" s="281"/>
      <c r="Q2448" s="281"/>
      <c r="R2448" s="281"/>
      <c r="S2448" s="281"/>
      <c r="T2448" s="282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T2448" s="283" t="s">
        <v>201</v>
      </c>
      <c r="AU2448" s="283" t="s">
        <v>85</v>
      </c>
      <c r="AV2448" s="16" t="s">
        <v>83</v>
      </c>
      <c r="AW2448" s="16" t="s">
        <v>32</v>
      </c>
      <c r="AX2448" s="16" t="s">
        <v>75</v>
      </c>
      <c r="AY2448" s="283" t="s">
        <v>192</v>
      </c>
    </row>
    <row r="2449" s="13" customFormat="1">
      <c r="A2449" s="13"/>
      <c r="B2449" s="240"/>
      <c r="C2449" s="241"/>
      <c r="D2449" s="242" t="s">
        <v>201</v>
      </c>
      <c r="E2449" s="243" t="s">
        <v>1</v>
      </c>
      <c r="F2449" s="244" t="s">
        <v>783</v>
      </c>
      <c r="G2449" s="241"/>
      <c r="H2449" s="245">
        <v>23.911000000000001</v>
      </c>
      <c r="I2449" s="246"/>
      <c r="J2449" s="241"/>
      <c r="K2449" s="241"/>
      <c r="L2449" s="247"/>
      <c r="M2449" s="248"/>
      <c r="N2449" s="249"/>
      <c r="O2449" s="249"/>
      <c r="P2449" s="249"/>
      <c r="Q2449" s="249"/>
      <c r="R2449" s="249"/>
      <c r="S2449" s="249"/>
      <c r="T2449" s="250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51" t="s">
        <v>201</v>
      </c>
      <c r="AU2449" s="251" t="s">
        <v>85</v>
      </c>
      <c r="AV2449" s="13" t="s">
        <v>85</v>
      </c>
      <c r="AW2449" s="13" t="s">
        <v>32</v>
      </c>
      <c r="AX2449" s="13" t="s">
        <v>75</v>
      </c>
      <c r="AY2449" s="251" t="s">
        <v>192</v>
      </c>
    </row>
    <row r="2450" s="13" customFormat="1">
      <c r="A2450" s="13"/>
      <c r="B2450" s="240"/>
      <c r="C2450" s="241"/>
      <c r="D2450" s="242" t="s">
        <v>201</v>
      </c>
      <c r="E2450" s="243" t="s">
        <v>1</v>
      </c>
      <c r="F2450" s="244" t="s">
        <v>784</v>
      </c>
      <c r="G2450" s="241"/>
      <c r="H2450" s="245">
        <v>-4.4100000000000001</v>
      </c>
      <c r="I2450" s="246"/>
      <c r="J2450" s="241"/>
      <c r="K2450" s="241"/>
      <c r="L2450" s="247"/>
      <c r="M2450" s="248"/>
      <c r="N2450" s="249"/>
      <c r="O2450" s="249"/>
      <c r="P2450" s="249"/>
      <c r="Q2450" s="249"/>
      <c r="R2450" s="249"/>
      <c r="S2450" s="249"/>
      <c r="T2450" s="250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51" t="s">
        <v>201</v>
      </c>
      <c r="AU2450" s="251" t="s">
        <v>85</v>
      </c>
      <c r="AV2450" s="13" t="s">
        <v>85</v>
      </c>
      <c r="AW2450" s="13" t="s">
        <v>32</v>
      </c>
      <c r="AX2450" s="13" t="s">
        <v>75</v>
      </c>
      <c r="AY2450" s="251" t="s">
        <v>192</v>
      </c>
    </row>
    <row r="2451" s="13" customFormat="1">
      <c r="A2451" s="13"/>
      <c r="B2451" s="240"/>
      <c r="C2451" s="241"/>
      <c r="D2451" s="242" t="s">
        <v>201</v>
      </c>
      <c r="E2451" s="243" t="s">
        <v>1</v>
      </c>
      <c r="F2451" s="244" t="s">
        <v>785</v>
      </c>
      <c r="G2451" s="241"/>
      <c r="H2451" s="245">
        <v>1.53</v>
      </c>
      <c r="I2451" s="246"/>
      <c r="J2451" s="241"/>
      <c r="K2451" s="241"/>
      <c r="L2451" s="247"/>
      <c r="M2451" s="248"/>
      <c r="N2451" s="249"/>
      <c r="O2451" s="249"/>
      <c r="P2451" s="249"/>
      <c r="Q2451" s="249"/>
      <c r="R2451" s="249"/>
      <c r="S2451" s="249"/>
      <c r="T2451" s="250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51" t="s">
        <v>201</v>
      </c>
      <c r="AU2451" s="251" t="s">
        <v>85</v>
      </c>
      <c r="AV2451" s="13" t="s">
        <v>85</v>
      </c>
      <c r="AW2451" s="13" t="s">
        <v>32</v>
      </c>
      <c r="AX2451" s="13" t="s">
        <v>75</v>
      </c>
      <c r="AY2451" s="251" t="s">
        <v>192</v>
      </c>
    </row>
    <row r="2452" s="15" customFormat="1">
      <c r="A2452" s="15"/>
      <c r="B2452" s="263"/>
      <c r="C2452" s="264"/>
      <c r="D2452" s="242" t="s">
        <v>201</v>
      </c>
      <c r="E2452" s="265" t="s">
        <v>1</v>
      </c>
      <c r="F2452" s="266" t="s">
        <v>211</v>
      </c>
      <c r="G2452" s="264"/>
      <c r="H2452" s="267">
        <v>21.030999999999999</v>
      </c>
      <c r="I2452" s="268"/>
      <c r="J2452" s="264"/>
      <c r="K2452" s="264"/>
      <c r="L2452" s="269"/>
      <c r="M2452" s="270"/>
      <c r="N2452" s="271"/>
      <c r="O2452" s="271"/>
      <c r="P2452" s="271"/>
      <c r="Q2452" s="271"/>
      <c r="R2452" s="271"/>
      <c r="S2452" s="271"/>
      <c r="T2452" s="272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73" t="s">
        <v>201</v>
      </c>
      <c r="AU2452" s="273" t="s">
        <v>85</v>
      </c>
      <c r="AV2452" s="15" t="s">
        <v>212</v>
      </c>
      <c r="AW2452" s="15" t="s">
        <v>32</v>
      </c>
      <c r="AX2452" s="15" t="s">
        <v>75</v>
      </c>
      <c r="AY2452" s="273" t="s">
        <v>192</v>
      </c>
    </row>
    <row r="2453" s="16" customFormat="1">
      <c r="A2453" s="16"/>
      <c r="B2453" s="274"/>
      <c r="C2453" s="275"/>
      <c r="D2453" s="242" t="s">
        <v>201</v>
      </c>
      <c r="E2453" s="276" t="s">
        <v>1</v>
      </c>
      <c r="F2453" s="277" t="s">
        <v>786</v>
      </c>
      <c r="G2453" s="275"/>
      <c r="H2453" s="276" t="s">
        <v>1</v>
      </c>
      <c r="I2453" s="278"/>
      <c r="J2453" s="275"/>
      <c r="K2453" s="275"/>
      <c r="L2453" s="279"/>
      <c r="M2453" s="280"/>
      <c r="N2453" s="281"/>
      <c r="O2453" s="281"/>
      <c r="P2453" s="281"/>
      <c r="Q2453" s="281"/>
      <c r="R2453" s="281"/>
      <c r="S2453" s="281"/>
      <c r="T2453" s="282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T2453" s="283" t="s">
        <v>201</v>
      </c>
      <c r="AU2453" s="283" t="s">
        <v>85</v>
      </c>
      <c r="AV2453" s="16" t="s">
        <v>83</v>
      </c>
      <c r="AW2453" s="16" t="s">
        <v>32</v>
      </c>
      <c r="AX2453" s="16" t="s">
        <v>75</v>
      </c>
      <c r="AY2453" s="283" t="s">
        <v>192</v>
      </c>
    </row>
    <row r="2454" s="13" customFormat="1">
      <c r="A2454" s="13"/>
      <c r="B2454" s="240"/>
      <c r="C2454" s="241"/>
      <c r="D2454" s="242" t="s">
        <v>201</v>
      </c>
      <c r="E2454" s="243" t="s">
        <v>1</v>
      </c>
      <c r="F2454" s="244" t="s">
        <v>2589</v>
      </c>
      <c r="G2454" s="241"/>
      <c r="H2454" s="245">
        <v>41.725000000000001</v>
      </c>
      <c r="I2454" s="246"/>
      <c r="J2454" s="241"/>
      <c r="K2454" s="241"/>
      <c r="L2454" s="247"/>
      <c r="M2454" s="248"/>
      <c r="N2454" s="249"/>
      <c r="O2454" s="249"/>
      <c r="P2454" s="249"/>
      <c r="Q2454" s="249"/>
      <c r="R2454" s="249"/>
      <c r="S2454" s="249"/>
      <c r="T2454" s="250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51" t="s">
        <v>201</v>
      </c>
      <c r="AU2454" s="251" t="s">
        <v>85</v>
      </c>
      <c r="AV2454" s="13" t="s">
        <v>85</v>
      </c>
      <c r="AW2454" s="13" t="s">
        <v>32</v>
      </c>
      <c r="AX2454" s="13" t="s">
        <v>75</v>
      </c>
      <c r="AY2454" s="251" t="s">
        <v>192</v>
      </c>
    </row>
    <row r="2455" s="13" customFormat="1">
      <c r="A2455" s="13"/>
      <c r="B2455" s="240"/>
      <c r="C2455" s="241"/>
      <c r="D2455" s="242" t="s">
        <v>201</v>
      </c>
      <c r="E2455" s="243" t="s">
        <v>1</v>
      </c>
      <c r="F2455" s="244" t="s">
        <v>2590</v>
      </c>
      <c r="G2455" s="241"/>
      <c r="H2455" s="245">
        <v>-19.829999999999998</v>
      </c>
      <c r="I2455" s="246"/>
      <c r="J2455" s="241"/>
      <c r="K2455" s="241"/>
      <c r="L2455" s="247"/>
      <c r="M2455" s="248"/>
      <c r="N2455" s="249"/>
      <c r="O2455" s="249"/>
      <c r="P2455" s="249"/>
      <c r="Q2455" s="249"/>
      <c r="R2455" s="249"/>
      <c r="S2455" s="249"/>
      <c r="T2455" s="250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51" t="s">
        <v>201</v>
      </c>
      <c r="AU2455" s="251" t="s">
        <v>85</v>
      </c>
      <c r="AV2455" s="13" t="s">
        <v>85</v>
      </c>
      <c r="AW2455" s="13" t="s">
        <v>32</v>
      </c>
      <c r="AX2455" s="13" t="s">
        <v>75</v>
      </c>
      <c r="AY2455" s="251" t="s">
        <v>192</v>
      </c>
    </row>
    <row r="2456" s="13" customFormat="1">
      <c r="A2456" s="13"/>
      <c r="B2456" s="240"/>
      <c r="C2456" s="241"/>
      <c r="D2456" s="242" t="s">
        <v>201</v>
      </c>
      <c r="E2456" s="243" t="s">
        <v>1</v>
      </c>
      <c r="F2456" s="244" t="s">
        <v>789</v>
      </c>
      <c r="G2456" s="241"/>
      <c r="H2456" s="245">
        <v>0.63</v>
      </c>
      <c r="I2456" s="246"/>
      <c r="J2456" s="241"/>
      <c r="K2456" s="241"/>
      <c r="L2456" s="247"/>
      <c r="M2456" s="248"/>
      <c r="N2456" s="249"/>
      <c r="O2456" s="249"/>
      <c r="P2456" s="249"/>
      <c r="Q2456" s="249"/>
      <c r="R2456" s="249"/>
      <c r="S2456" s="249"/>
      <c r="T2456" s="250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51" t="s">
        <v>201</v>
      </c>
      <c r="AU2456" s="251" t="s">
        <v>85</v>
      </c>
      <c r="AV2456" s="13" t="s">
        <v>85</v>
      </c>
      <c r="AW2456" s="13" t="s">
        <v>32</v>
      </c>
      <c r="AX2456" s="13" t="s">
        <v>75</v>
      </c>
      <c r="AY2456" s="251" t="s">
        <v>192</v>
      </c>
    </row>
    <row r="2457" s="15" customFormat="1">
      <c r="A2457" s="15"/>
      <c r="B2457" s="263"/>
      <c r="C2457" s="264"/>
      <c r="D2457" s="242" t="s">
        <v>201</v>
      </c>
      <c r="E2457" s="265" t="s">
        <v>1</v>
      </c>
      <c r="F2457" s="266" t="s">
        <v>211</v>
      </c>
      <c r="G2457" s="264"/>
      <c r="H2457" s="267">
        <v>22.524999999999999</v>
      </c>
      <c r="I2457" s="268"/>
      <c r="J2457" s="264"/>
      <c r="K2457" s="264"/>
      <c r="L2457" s="269"/>
      <c r="M2457" s="270"/>
      <c r="N2457" s="271"/>
      <c r="O2457" s="271"/>
      <c r="P2457" s="271"/>
      <c r="Q2457" s="271"/>
      <c r="R2457" s="271"/>
      <c r="S2457" s="271"/>
      <c r="T2457" s="272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73" t="s">
        <v>201</v>
      </c>
      <c r="AU2457" s="273" t="s">
        <v>85</v>
      </c>
      <c r="AV2457" s="15" t="s">
        <v>212</v>
      </c>
      <c r="AW2457" s="15" t="s">
        <v>32</v>
      </c>
      <c r="AX2457" s="15" t="s">
        <v>75</v>
      </c>
      <c r="AY2457" s="273" t="s">
        <v>192</v>
      </c>
    </row>
    <row r="2458" s="16" customFormat="1">
      <c r="A2458" s="16"/>
      <c r="B2458" s="274"/>
      <c r="C2458" s="275"/>
      <c r="D2458" s="242" t="s">
        <v>201</v>
      </c>
      <c r="E2458" s="276" t="s">
        <v>1</v>
      </c>
      <c r="F2458" s="277" t="s">
        <v>790</v>
      </c>
      <c r="G2458" s="275"/>
      <c r="H2458" s="276" t="s">
        <v>1</v>
      </c>
      <c r="I2458" s="278"/>
      <c r="J2458" s="275"/>
      <c r="K2458" s="275"/>
      <c r="L2458" s="279"/>
      <c r="M2458" s="280"/>
      <c r="N2458" s="281"/>
      <c r="O2458" s="281"/>
      <c r="P2458" s="281"/>
      <c r="Q2458" s="281"/>
      <c r="R2458" s="281"/>
      <c r="S2458" s="281"/>
      <c r="T2458" s="282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T2458" s="283" t="s">
        <v>201</v>
      </c>
      <c r="AU2458" s="283" t="s">
        <v>85</v>
      </c>
      <c r="AV2458" s="16" t="s">
        <v>83</v>
      </c>
      <c r="AW2458" s="16" t="s">
        <v>32</v>
      </c>
      <c r="AX2458" s="16" t="s">
        <v>75</v>
      </c>
      <c r="AY2458" s="283" t="s">
        <v>192</v>
      </c>
    </row>
    <row r="2459" s="13" customFormat="1">
      <c r="A2459" s="13"/>
      <c r="B2459" s="240"/>
      <c r="C2459" s="241"/>
      <c r="D2459" s="242" t="s">
        <v>201</v>
      </c>
      <c r="E2459" s="243" t="s">
        <v>1</v>
      </c>
      <c r="F2459" s="244" t="s">
        <v>2591</v>
      </c>
      <c r="G2459" s="241"/>
      <c r="H2459" s="245">
        <v>47.295999999999999</v>
      </c>
      <c r="I2459" s="246"/>
      <c r="J2459" s="241"/>
      <c r="K2459" s="241"/>
      <c r="L2459" s="247"/>
      <c r="M2459" s="248"/>
      <c r="N2459" s="249"/>
      <c r="O2459" s="249"/>
      <c r="P2459" s="249"/>
      <c r="Q2459" s="249"/>
      <c r="R2459" s="249"/>
      <c r="S2459" s="249"/>
      <c r="T2459" s="250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51" t="s">
        <v>201</v>
      </c>
      <c r="AU2459" s="251" t="s">
        <v>85</v>
      </c>
      <c r="AV2459" s="13" t="s">
        <v>85</v>
      </c>
      <c r="AW2459" s="13" t="s">
        <v>32</v>
      </c>
      <c r="AX2459" s="13" t="s">
        <v>75</v>
      </c>
      <c r="AY2459" s="251" t="s">
        <v>192</v>
      </c>
    </row>
    <row r="2460" s="13" customFormat="1">
      <c r="A2460" s="13"/>
      <c r="B2460" s="240"/>
      <c r="C2460" s="241"/>
      <c r="D2460" s="242" t="s">
        <v>201</v>
      </c>
      <c r="E2460" s="243" t="s">
        <v>1</v>
      </c>
      <c r="F2460" s="244" t="s">
        <v>792</v>
      </c>
      <c r="G2460" s="241"/>
      <c r="H2460" s="245">
        <v>-5.8600000000000003</v>
      </c>
      <c r="I2460" s="246"/>
      <c r="J2460" s="241"/>
      <c r="K2460" s="241"/>
      <c r="L2460" s="247"/>
      <c r="M2460" s="248"/>
      <c r="N2460" s="249"/>
      <c r="O2460" s="249"/>
      <c r="P2460" s="249"/>
      <c r="Q2460" s="249"/>
      <c r="R2460" s="249"/>
      <c r="S2460" s="249"/>
      <c r="T2460" s="250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51" t="s">
        <v>201</v>
      </c>
      <c r="AU2460" s="251" t="s">
        <v>85</v>
      </c>
      <c r="AV2460" s="13" t="s">
        <v>85</v>
      </c>
      <c r="AW2460" s="13" t="s">
        <v>32</v>
      </c>
      <c r="AX2460" s="13" t="s">
        <v>75</v>
      </c>
      <c r="AY2460" s="251" t="s">
        <v>192</v>
      </c>
    </row>
    <row r="2461" s="13" customFormat="1">
      <c r="A2461" s="13"/>
      <c r="B2461" s="240"/>
      <c r="C2461" s="241"/>
      <c r="D2461" s="242" t="s">
        <v>201</v>
      </c>
      <c r="E2461" s="243" t="s">
        <v>1</v>
      </c>
      <c r="F2461" s="244" t="s">
        <v>793</v>
      </c>
      <c r="G2461" s="241"/>
      <c r="H2461" s="245">
        <v>1.3500000000000001</v>
      </c>
      <c r="I2461" s="246"/>
      <c r="J2461" s="241"/>
      <c r="K2461" s="241"/>
      <c r="L2461" s="247"/>
      <c r="M2461" s="248"/>
      <c r="N2461" s="249"/>
      <c r="O2461" s="249"/>
      <c r="P2461" s="249"/>
      <c r="Q2461" s="249"/>
      <c r="R2461" s="249"/>
      <c r="S2461" s="249"/>
      <c r="T2461" s="250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51" t="s">
        <v>201</v>
      </c>
      <c r="AU2461" s="251" t="s">
        <v>85</v>
      </c>
      <c r="AV2461" s="13" t="s">
        <v>85</v>
      </c>
      <c r="AW2461" s="13" t="s">
        <v>32</v>
      </c>
      <c r="AX2461" s="13" t="s">
        <v>75</v>
      </c>
      <c r="AY2461" s="251" t="s">
        <v>192</v>
      </c>
    </row>
    <row r="2462" s="15" customFormat="1">
      <c r="A2462" s="15"/>
      <c r="B2462" s="263"/>
      <c r="C2462" s="264"/>
      <c r="D2462" s="242" t="s">
        <v>201</v>
      </c>
      <c r="E2462" s="265" t="s">
        <v>1</v>
      </c>
      <c r="F2462" s="266" t="s">
        <v>211</v>
      </c>
      <c r="G2462" s="264"/>
      <c r="H2462" s="267">
        <v>42.786000000000001</v>
      </c>
      <c r="I2462" s="268"/>
      <c r="J2462" s="264"/>
      <c r="K2462" s="264"/>
      <c r="L2462" s="269"/>
      <c r="M2462" s="270"/>
      <c r="N2462" s="271"/>
      <c r="O2462" s="271"/>
      <c r="P2462" s="271"/>
      <c r="Q2462" s="271"/>
      <c r="R2462" s="271"/>
      <c r="S2462" s="271"/>
      <c r="T2462" s="272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73" t="s">
        <v>201</v>
      </c>
      <c r="AU2462" s="273" t="s">
        <v>85</v>
      </c>
      <c r="AV2462" s="15" t="s">
        <v>212</v>
      </c>
      <c r="AW2462" s="15" t="s">
        <v>32</v>
      </c>
      <c r="AX2462" s="15" t="s">
        <v>75</v>
      </c>
      <c r="AY2462" s="273" t="s">
        <v>192</v>
      </c>
    </row>
    <row r="2463" s="16" customFormat="1">
      <c r="A2463" s="16"/>
      <c r="B2463" s="274"/>
      <c r="C2463" s="275"/>
      <c r="D2463" s="242" t="s">
        <v>201</v>
      </c>
      <c r="E2463" s="276" t="s">
        <v>1</v>
      </c>
      <c r="F2463" s="277" t="s">
        <v>794</v>
      </c>
      <c r="G2463" s="275"/>
      <c r="H2463" s="276" t="s">
        <v>1</v>
      </c>
      <c r="I2463" s="278"/>
      <c r="J2463" s="275"/>
      <c r="K2463" s="275"/>
      <c r="L2463" s="279"/>
      <c r="M2463" s="280"/>
      <c r="N2463" s="281"/>
      <c r="O2463" s="281"/>
      <c r="P2463" s="281"/>
      <c r="Q2463" s="281"/>
      <c r="R2463" s="281"/>
      <c r="S2463" s="281"/>
      <c r="T2463" s="282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T2463" s="283" t="s">
        <v>201</v>
      </c>
      <c r="AU2463" s="283" t="s">
        <v>85</v>
      </c>
      <c r="AV2463" s="16" t="s">
        <v>83</v>
      </c>
      <c r="AW2463" s="16" t="s">
        <v>32</v>
      </c>
      <c r="AX2463" s="16" t="s">
        <v>75</v>
      </c>
      <c r="AY2463" s="283" t="s">
        <v>192</v>
      </c>
    </row>
    <row r="2464" s="13" customFormat="1">
      <c r="A2464" s="13"/>
      <c r="B2464" s="240"/>
      <c r="C2464" s="241"/>
      <c r="D2464" s="242" t="s">
        <v>201</v>
      </c>
      <c r="E2464" s="243" t="s">
        <v>1</v>
      </c>
      <c r="F2464" s="244" t="s">
        <v>795</v>
      </c>
      <c r="G2464" s="241"/>
      <c r="H2464" s="245">
        <v>189.625</v>
      </c>
      <c r="I2464" s="246"/>
      <c r="J2464" s="241"/>
      <c r="K2464" s="241"/>
      <c r="L2464" s="247"/>
      <c r="M2464" s="248"/>
      <c r="N2464" s="249"/>
      <c r="O2464" s="249"/>
      <c r="P2464" s="249"/>
      <c r="Q2464" s="249"/>
      <c r="R2464" s="249"/>
      <c r="S2464" s="249"/>
      <c r="T2464" s="250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51" t="s">
        <v>201</v>
      </c>
      <c r="AU2464" s="251" t="s">
        <v>85</v>
      </c>
      <c r="AV2464" s="13" t="s">
        <v>85</v>
      </c>
      <c r="AW2464" s="13" t="s">
        <v>32</v>
      </c>
      <c r="AX2464" s="13" t="s">
        <v>75</v>
      </c>
      <c r="AY2464" s="251" t="s">
        <v>192</v>
      </c>
    </row>
    <row r="2465" s="13" customFormat="1">
      <c r="A2465" s="13"/>
      <c r="B2465" s="240"/>
      <c r="C2465" s="241"/>
      <c r="D2465" s="242" t="s">
        <v>201</v>
      </c>
      <c r="E2465" s="243" t="s">
        <v>1</v>
      </c>
      <c r="F2465" s="244" t="s">
        <v>796</v>
      </c>
      <c r="G2465" s="241"/>
      <c r="H2465" s="245">
        <v>-77.189999999999998</v>
      </c>
      <c r="I2465" s="246"/>
      <c r="J2465" s="241"/>
      <c r="K2465" s="241"/>
      <c r="L2465" s="247"/>
      <c r="M2465" s="248"/>
      <c r="N2465" s="249"/>
      <c r="O2465" s="249"/>
      <c r="P2465" s="249"/>
      <c r="Q2465" s="249"/>
      <c r="R2465" s="249"/>
      <c r="S2465" s="249"/>
      <c r="T2465" s="250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51" t="s">
        <v>201</v>
      </c>
      <c r="AU2465" s="251" t="s">
        <v>85</v>
      </c>
      <c r="AV2465" s="13" t="s">
        <v>85</v>
      </c>
      <c r="AW2465" s="13" t="s">
        <v>32</v>
      </c>
      <c r="AX2465" s="13" t="s">
        <v>75</v>
      </c>
      <c r="AY2465" s="251" t="s">
        <v>192</v>
      </c>
    </row>
    <row r="2466" s="13" customFormat="1">
      <c r="A2466" s="13"/>
      <c r="B2466" s="240"/>
      <c r="C2466" s="241"/>
      <c r="D2466" s="242" t="s">
        <v>201</v>
      </c>
      <c r="E2466" s="243" t="s">
        <v>1</v>
      </c>
      <c r="F2466" s="244" t="s">
        <v>797</v>
      </c>
      <c r="G2466" s="241"/>
      <c r="H2466" s="245">
        <v>21.213999999999999</v>
      </c>
      <c r="I2466" s="246"/>
      <c r="J2466" s="241"/>
      <c r="K2466" s="241"/>
      <c r="L2466" s="247"/>
      <c r="M2466" s="248"/>
      <c r="N2466" s="249"/>
      <c r="O2466" s="249"/>
      <c r="P2466" s="249"/>
      <c r="Q2466" s="249"/>
      <c r="R2466" s="249"/>
      <c r="S2466" s="249"/>
      <c r="T2466" s="250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51" t="s">
        <v>201</v>
      </c>
      <c r="AU2466" s="251" t="s">
        <v>85</v>
      </c>
      <c r="AV2466" s="13" t="s">
        <v>85</v>
      </c>
      <c r="AW2466" s="13" t="s">
        <v>32</v>
      </c>
      <c r="AX2466" s="13" t="s">
        <v>75</v>
      </c>
      <c r="AY2466" s="251" t="s">
        <v>192</v>
      </c>
    </row>
    <row r="2467" s="15" customFormat="1">
      <c r="A2467" s="15"/>
      <c r="B2467" s="263"/>
      <c r="C2467" s="264"/>
      <c r="D2467" s="242" t="s">
        <v>201</v>
      </c>
      <c r="E2467" s="265" t="s">
        <v>1</v>
      </c>
      <c r="F2467" s="266" t="s">
        <v>211</v>
      </c>
      <c r="G2467" s="264"/>
      <c r="H2467" s="267">
        <v>133.649</v>
      </c>
      <c r="I2467" s="268"/>
      <c r="J2467" s="264"/>
      <c r="K2467" s="264"/>
      <c r="L2467" s="269"/>
      <c r="M2467" s="270"/>
      <c r="N2467" s="271"/>
      <c r="O2467" s="271"/>
      <c r="P2467" s="271"/>
      <c r="Q2467" s="271"/>
      <c r="R2467" s="271"/>
      <c r="S2467" s="271"/>
      <c r="T2467" s="272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T2467" s="273" t="s">
        <v>201</v>
      </c>
      <c r="AU2467" s="273" t="s">
        <v>85</v>
      </c>
      <c r="AV2467" s="15" t="s">
        <v>212</v>
      </c>
      <c r="AW2467" s="15" t="s">
        <v>32</v>
      </c>
      <c r="AX2467" s="15" t="s">
        <v>75</v>
      </c>
      <c r="AY2467" s="273" t="s">
        <v>192</v>
      </c>
    </row>
    <row r="2468" s="16" customFormat="1">
      <c r="A2468" s="16"/>
      <c r="B2468" s="274"/>
      <c r="C2468" s="275"/>
      <c r="D2468" s="242" t="s">
        <v>201</v>
      </c>
      <c r="E2468" s="276" t="s">
        <v>1</v>
      </c>
      <c r="F2468" s="277" t="s">
        <v>798</v>
      </c>
      <c r="G2468" s="275"/>
      <c r="H2468" s="276" t="s">
        <v>1</v>
      </c>
      <c r="I2468" s="278"/>
      <c r="J2468" s="275"/>
      <c r="K2468" s="275"/>
      <c r="L2468" s="279"/>
      <c r="M2468" s="280"/>
      <c r="N2468" s="281"/>
      <c r="O2468" s="281"/>
      <c r="P2468" s="281"/>
      <c r="Q2468" s="281"/>
      <c r="R2468" s="281"/>
      <c r="S2468" s="281"/>
      <c r="T2468" s="282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T2468" s="283" t="s">
        <v>201</v>
      </c>
      <c r="AU2468" s="283" t="s">
        <v>85</v>
      </c>
      <c r="AV2468" s="16" t="s">
        <v>83</v>
      </c>
      <c r="AW2468" s="16" t="s">
        <v>32</v>
      </c>
      <c r="AX2468" s="16" t="s">
        <v>75</v>
      </c>
      <c r="AY2468" s="283" t="s">
        <v>192</v>
      </c>
    </row>
    <row r="2469" s="13" customFormat="1">
      <c r="A2469" s="13"/>
      <c r="B2469" s="240"/>
      <c r="C2469" s="241"/>
      <c r="D2469" s="242" t="s">
        <v>201</v>
      </c>
      <c r="E2469" s="243" t="s">
        <v>1</v>
      </c>
      <c r="F2469" s="244" t="s">
        <v>799</v>
      </c>
      <c r="G2469" s="241"/>
      <c r="H2469" s="245">
        <v>26.521000000000001</v>
      </c>
      <c r="I2469" s="246"/>
      <c r="J2469" s="241"/>
      <c r="K2469" s="241"/>
      <c r="L2469" s="247"/>
      <c r="M2469" s="248"/>
      <c r="N2469" s="249"/>
      <c r="O2469" s="249"/>
      <c r="P2469" s="249"/>
      <c r="Q2469" s="249"/>
      <c r="R2469" s="249"/>
      <c r="S2469" s="249"/>
      <c r="T2469" s="250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51" t="s">
        <v>201</v>
      </c>
      <c r="AU2469" s="251" t="s">
        <v>85</v>
      </c>
      <c r="AV2469" s="13" t="s">
        <v>85</v>
      </c>
      <c r="AW2469" s="13" t="s">
        <v>32</v>
      </c>
      <c r="AX2469" s="13" t="s">
        <v>75</v>
      </c>
      <c r="AY2469" s="251" t="s">
        <v>192</v>
      </c>
    </row>
    <row r="2470" s="13" customFormat="1">
      <c r="A2470" s="13"/>
      <c r="B2470" s="240"/>
      <c r="C2470" s="241"/>
      <c r="D2470" s="242" t="s">
        <v>201</v>
      </c>
      <c r="E2470" s="243" t="s">
        <v>1</v>
      </c>
      <c r="F2470" s="244" t="s">
        <v>800</v>
      </c>
      <c r="G2470" s="241"/>
      <c r="H2470" s="245">
        <v>-1.47</v>
      </c>
      <c r="I2470" s="246"/>
      <c r="J2470" s="241"/>
      <c r="K2470" s="241"/>
      <c r="L2470" s="247"/>
      <c r="M2470" s="248"/>
      <c r="N2470" s="249"/>
      <c r="O2470" s="249"/>
      <c r="P2470" s="249"/>
      <c r="Q2470" s="249"/>
      <c r="R2470" s="249"/>
      <c r="S2470" s="249"/>
      <c r="T2470" s="250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51" t="s">
        <v>201</v>
      </c>
      <c r="AU2470" s="251" t="s">
        <v>85</v>
      </c>
      <c r="AV2470" s="13" t="s">
        <v>85</v>
      </c>
      <c r="AW2470" s="13" t="s">
        <v>32</v>
      </c>
      <c r="AX2470" s="13" t="s">
        <v>75</v>
      </c>
      <c r="AY2470" s="251" t="s">
        <v>192</v>
      </c>
    </row>
    <row r="2471" s="15" customFormat="1">
      <c r="A2471" s="15"/>
      <c r="B2471" s="263"/>
      <c r="C2471" s="264"/>
      <c r="D2471" s="242" t="s">
        <v>201</v>
      </c>
      <c r="E2471" s="265" t="s">
        <v>1</v>
      </c>
      <c r="F2471" s="266" t="s">
        <v>211</v>
      </c>
      <c r="G2471" s="264"/>
      <c r="H2471" s="267">
        <v>25.050999999999998</v>
      </c>
      <c r="I2471" s="268"/>
      <c r="J2471" s="264"/>
      <c r="K2471" s="264"/>
      <c r="L2471" s="269"/>
      <c r="M2471" s="270"/>
      <c r="N2471" s="271"/>
      <c r="O2471" s="271"/>
      <c r="P2471" s="271"/>
      <c r="Q2471" s="271"/>
      <c r="R2471" s="271"/>
      <c r="S2471" s="271"/>
      <c r="T2471" s="272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T2471" s="273" t="s">
        <v>201</v>
      </c>
      <c r="AU2471" s="273" t="s">
        <v>85</v>
      </c>
      <c r="AV2471" s="15" t="s">
        <v>212</v>
      </c>
      <c r="AW2471" s="15" t="s">
        <v>32</v>
      </c>
      <c r="AX2471" s="15" t="s">
        <v>75</v>
      </c>
      <c r="AY2471" s="273" t="s">
        <v>192</v>
      </c>
    </row>
    <row r="2472" s="16" customFormat="1">
      <c r="A2472" s="16"/>
      <c r="B2472" s="274"/>
      <c r="C2472" s="275"/>
      <c r="D2472" s="242" t="s">
        <v>201</v>
      </c>
      <c r="E2472" s="276" t="s">
        <v>1</v>
      </c>
      <c r="F2472" s="277" t="s">
        <v>801</v>
      </c>
      <c r="G2472" s="275"/>
      <c r="H2472" s="276" t="s">
        <v>1</v>
      </c>
      <c r="I2472" s="278"/>
      <c r="J2472" s="275"/>
      <c r="K2472" s="275"/>
      <c r="L2472" s="279"/>
      <c r="M2472" s="280"/>
      <c r="N2472" s="281"/>
      <c r="O2472" s="281"/>
      <c r="P2472" s="281"/>
      <c r="Q2472" s="281"/>
      <c r="R2472" s="281"/>
      <c r="S2472" s="281"/>
      <c r="T2472" s="282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T2472" s="283" t="s">
        <v>201</v>
      </c>
      <c r="AU2472" s="283" t="s">
        <v>85</v>
      </c>
      <c r="AV2472" s="16" t="s">
        <v>83</v>
      </c>
      <c r="AW2472" s="16" t="s">
        <v>32</v>
      </c>
      <c r="AX2472" s="16" t="s">
        <v>75</v>
      </c>
      <c r="AY2472" s="283" t="s">
        <v>192</v>
      </c>
    </row>
    <row r="2473" s="13" customFormat="1">
      <c r="A2473" s="13"/>
      <c r="B2473" s="240"/>
      <c r="C2473" s="241"/>
      <c r="D2473" s="242" t="s">
        <v>201</v>
      </c>
      <c r="E2473" s="243" t="s">
        <v>1</v>
      </c>
      <c r="F2473" s="244" t="s">
        <v>802</v>
      </c>
      <c r="G2473" s="241"/>
      <c r="H2473" s="245">
        <v>41.015000000000001</v>
      </c>
      <c r="I2473" s="246"/>
      <c r="J2473" s="241"/>
      <c r="K2473" s="241"/>
      <c r="L2473" s="247"/>
      <c r="M2473" s="248"/>
      <c r="N2473" s="249"/>
      <c r="O2473" s="249"/>
      <c r="P2473" s="249"/>
      <c r="Q2473" s="249"/>
      <c r="R2473" s="249"/>
      <c r="S2473" s="249"/>
      <c r="T2473" s="250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51" t="s">
        <v>201</v>
      </c>
      <c r="AU2473" s="251" t="s">
        <v>85</v>
      </c>
      <c r="AV2473" s="13" t="s">
        <v>85</v>
      </c>
      <c r="AW2473" s="13" t="s">
        <v>32</v>
      </c>
      <c r="AX2473" s="13" t="s">
        <v>75</v>
      </c>
      <c r="AY2473" s="251" t="s">
        <v>192</v>
      </c>
    </row>
    <row r="2474" s="13" customFormat="1">
      <c r="A2474" s="13"/>
      <c r="B2474" s="240"/>
      <c r="C2474" s="241"/>
      <c r="D2474" s="242" t="s">
        <v>201</v>
      </c>
      <c r="E2474" s="243" t="s">
        <v>1</v>
      </c>
      <c r="F2474" s="244" t="s">
        <v>803</v>
      </c>
      <c r="G2474" s="241"/>
      <c r="H2474" s="245">
        <v>-6.165</v>
      </c>
      <c r="I2474" s="246"/>
      <c r="J2474" s="241"/>
      <c r="K2474" s="241"/>
      <c r="L2474" s="247"/>
      <c r="M2474" s="248"/>
      <c r="N2474" s="249"/>
      <c r="O2474" s="249"/>
      <c r="P2474" s="249"/>
      <c r="Q2474" s="249"/>
      <c r="R2474" s="249"/>
      <c r="S2474" s="249"/>
      <c r="T2474" s="250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51" t="s">
        <v>201</v>
      </c>
      <c r="AU2474" s="251" t="s">
        <v>85</v>
      </c>
      <c r="AV2474" s="13" t="s">
        <v>85</v>
      </c>
      <c r="AW2474" s="13" t="s">
        <v>32</v>
      </c>
      <c r="AX2474" s="13" t="s">
        <v>75</v>
      </c>
      <c r="AY2474" s="251" t="s">
        <v>192</v>
      </c>
    </row>
    <row r="2475" s="13" customFormat="1">
      <c r="A2475" s="13"/>
      <c r="B2475" s="240"/>
      <c r="C2475" s="241"/>
      <c r="D2475" s="242" t="s">
        <v>201</v>
      </c>
      <c r="E2475" s="243" t="s">
        <v>1</v>
      </c>
      <c r="F2475" s="244" t="s">
        <v>804</v>
      </c>
      <c r="G2475" s="241"/>
      <c r="H2475" s="245">
        <v>2.0800000000000001</v>
      </c>
      <c r="I2475" s="246"/>
      <c r="J2475" s="241"/>
      <c r="K2475" s="241"/>
      <c r="L2475" s="247"/>
      <c r="M2475" s="248"/>
      <c r="N2475" s="249"/>
      <c r="O2475" s="249"/>
      <c r="P2475" s="249"/>
      <c r="Q2475" s="249"/>
      <c r="R2475" s="249"/>
      <c r="S2475" s="249"/>
      <c r="T2475" s="250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51" t="s">
        <v>201</v>
      </c>
      <c r="AU2475" s="251" t="s">
        <v>85</v>
      </c>
      <c r="AV2475" s="13" t="s">
        <v>85</v>
      </c>
      <c r="AW2475" s="13" t="s">
        <v>32</v>
      </c>
      <c r="AX2475" s="13" t="s">
        <v>75</v>
      </c>
      <c r="AY2475" s="251" t="s">
        <v>192</v>
      </c>
    </row>
    <row r="2476" s="15" customFormat="1">
      <c r="A2476" s="15"/>
      <c r="B2476" s="263"/>
      <c r="C2476" s="264"/>
      <c r="D2476" s="242" t="s">
        <v>201</v>
      </c>
      <c r="E2476" s="265" t="s">
        <v>1</v>
      </c>
      <c r="F2476" s="266" t="s">
        <v>211</v>
      </c>
      <c r="G2476" s="264"/>
      <c r="H2476" s="267">
        <v>36.93</v>
      </c>
      <c r="I2476" s="268"/>
      <c r="J2476" s="264"/>
      <c r="K2476" s="264"/>
      <c r="L2476" s="269"/>
      <c r="M2476" s="270"/>
      <c r="N2476" s="271"/>
      <c r="O2476" s="271"/>
      <c r="P2476" s="271"/>
      <c r="Q2476" s="271"/>
      <c r="R2476" s="271"/>
      <c r="S2476" s="271"/>
      <c r="T2476" s="272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T2476" s="273" t="s">
        <v>201</v>
      </c>
      <c r="AU2476" s="273" t="s">
        <v>85</v>
      </c>
      <c r="AV2476" s="15" t="s">
        <v>212</v>
      </c>
      <c r="AW2476" s="15" t="s">
        <v>32</v>
      </c>
      <c r="AX2476" s="15" t="s">
        <v>75</v>
      </c>
      <c r="AY2476" s="273" t="s">
        <v>192</v>
      </c>
    </row>
    <row r="2477" s="16" customFormat="1">
      <c r="A2477" s="16"/>
      <c r="B2477" s="274"/>
      <c r="C2477" s="275"/>
      <c r="D2477" s="242" t="s">
        <v>201</v>
      </c>
      <c r="E2477" s="276" t="s">
        <v>1</v>
      </c>
      <c r="F2477" s="277" t="s">
        <v>805</v>
      </c>
      <c r="G2477" s="275"/>
      <c r="H2477" s="276" t="s">
        <v>1</v>
      </c>
      <c r="I2477" s="278"/>
      <c r="J2477" s="275"/>
      <c r="K2477" s="275"/>
      <c r="L2477" s="279"/>
      <c r="M2477" s="280"/>
      <c r="N2477" s="281"/>
      <c r="O2477" s="281"/>
      <c r="P2477" s="281"/>
      <c r="Q2477" s="281"/>
      <c r="R2477" s="281"/>
      <c r="S2477" s="281"/>
      <c r="T2477" s="282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T2477" s="283" t="s">
        <v>201</v>
      </c>
      <c r="AU2477" s="283" t="s">
        <v>85</v>
      </c>
      <c r="AV2477" s="16" t="s">
        <v>83</v>
      </c>
      <c r="AW2477" s="16" t="s">
        <v>32</v>
      </c>
      <c r="AX2477" s="16" t="s">
        <v>75</v>
      </c>
      <c r="AY2477" s="283" t="s">
        <v>192</v>
      </c>
    </row>
    <row r="2478" s="13" customFormat="1">
      <c r="A2478" s="13"/>
      <c r="B2478" s="240"/>
      <c r="C2478" s="241"/>
      <c r="D2478" s="242" t="s">
        <v>201</v>
      </c>
      <c r="E2478" s="243" t="s">
        <v>1</v>
      </c>
      <c r="F2478" s="244" t="s">
        <v>2592</v>
      </c>
      <c r="G2478" s="241"/>
      <c r="H2478" s="245">
        <v>31.146000000000001</v>
      </c>
      <c r="I2478" s="246"/>
      <c r="J2478" s="241"/>
      <c r="K2478" s="241"/>
      <c r="L2478" s="247"/>
      <c r="M2478" s="248"/>
      <c r="N2478" s="249"/>
      <c r="O2478" s="249"/>
      <c r="P2478" s="249"/>
      <c r="Q2478" s="249"/>
      <c r="R2478" s="249"/>
      <c r="S2478" s="249"/>
      <c r="T2478" s="250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51" t="s">
        <v>201</v>
      </c>
      <c r="AU2478" s="251" t="s">
        <v>85</v>
      </c>
      <c r="AV2478" s="13" t="s">
        <v>85</v>
      </c>
      <c r="AW2478" s="13" t="s">
        <v>32</v>
      </c>
      <c r="AX2478" s="13" t="s">
        <v>75</v>
      </c>
      <c r="AY2478" s="251" t="s">
        <v>192</v>
      </c>
    </row>
    <row r="2479" s="13" customFormat="1">
      <c r="A2479" s="13"/>
      <c r="B2479" s="240"/>
      <c r="C2479" s="241"/>
      <c r="D2479" s="242" t="s">
        <v>201</v>
      </c>
      <c r="E2479" s="243" t="s">
        <v>1</v>
      </c>
      <c r="F2479" s="244" t="s">
        <v>807</v>
      </c>
      <c r="G2479" s="241"/>
      <c r="H2479" s="245">
        <v>-8.2400000000000002</v>
      </c>
      <c r="I2479" s="246"/>
      <c r="J2479" s="241"/>
      <c r="K2479" s="241"/>
      <c r="L2479" s="247"/>
      <c r="M2479" s="248"/>
      <c r="N2479" s="249"/>
      <c r="O2479" s="249"/>
      <c r="P2479" s="249"/>
      <c r="Q2479" s="249"/>
      <c r="R2479" s="249"/>
      <c r="S2479" s="249"/>
      <c r="T2479" s="250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51" t="s">
        <v>201</v>
      </c>
      <c r="AU2479" s="251" t="s">
        <v>85</v>
      </c>
      <c r="AV2479" s="13" t="s">
        <v>85</v>
      </c>
      <c r="AW2479" s="13" t="s">
        <v>32</v>
      </c>
      <c r="AX2479" s="13" t="s">
        <v>75</v>
      </c>
      <c r="AY2479" s="251" t="s">
        <v>192</v>
      </c>
    </row>
    <row r="2480" s="13" customFormat="1">
      <c r="A2480" s="13"/>
      <c r="B2480" s="240"/>
      <c r="C2480" s="241"/>
      <c r="D2480" s="242" t="s">
        <v>201</v>
      </c>
      <c r="E2480" s="243" t="s">
        <v>1</v>
      </c>
      <c r="F2480" s="244" t="s">
        <v>808</v>
      </c>
      <c r="G2480" s="241"/>
      <c r="H2480" s="245">
        <v>1.5900000000000001</v>
      </c>
      <c r="I2480" s="246"/>
      <c r="J2480" s="241"/>
      <c r="K2480" s="241"/>
      <c r="L2480" s="247"/>
      <c r="M2480" s="248"/>
      <c r="N2480" s="249"/>
      <c r="O2480" s="249"/>
      <c r="P2480" s="249"/>
      <c r="Q2480" s="249"/>
      <c r="R2480" s="249"/>
      <c r="S2480" s="249"/>
      <c r="T2480" s="250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51" t="s">
        <v>201</v>
      </c>
      <c r="AU2480" s="251" t="s">
        <v>85</v>
      </c>
      <c r="AV2480" s="13" t="s">
        <v>85</v>
      </c>
      <c r="AW2480" s="13" t="s">
        <v>32</v>
      </c>
      <c r="AX2480" s="13" t="s">
        <v>75</v>
      </c>
      <c r="AY2480" s="251" t="s">
        <v>192</v>
      </c>
    </row>
    <row r="2481" s="15" customFormat="1">
      <c r="A2481" s="15"/>
      <c r="B2481" s="263"/>
      <c r="C2481" s="264"/>
      <c r="D2481" s="242" t="s">
        <v>201</v>
      </c>
      <c r="E2481" s="265" t="s">
        <v>1</v>
      </c>
      <c r="F2481" s="266" t="s">
        <v>211</v>
      </c>
      <c r="G2481" s="264"/>
      <c r="H2481" s="267">
        <v>24.495999999999999</v>
      </c>
      <c r="I2481" s="268"/>
      <c r="J2481" s="264"/>
      <c r="K2481" s="264"/>
      <c r="L2481" s="269"/>
      <c r="M2481" s="270"/>
      <c r="N2481" s="271"/>
      <c r="O2481" s="271"/>
      <c r="P2481" s="271"/>
      <c r="Q2481" s="271"/>
      <c r="R2481" s="271"/>
      <c r="S2481" s="271"/>
      <c r="T2481" s="272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T2481" s="273" t="s">
        <v>201</v>
      </c>
      <c r="AU2481" s="273" t="s">
        <v>85</v>
      </c>
      <c r="AV2481" s="15" t="s">
        <v>212</v>
      </c>
      <c r="AW2481" s="15" t="s">
        <v>32</v>
      </c>
      <c r="AX2481" s="15" t="s">
        <v>75</v>
      </c>
      <c r="AY2481" s="273" t="s">
        <v>192</v>
      </c>
    </row>
    <row r="2482" s="16" customFormat="1">
      <c r="A2482" s="16"/>
      <c r="B2482" s="274"/>
      <c r="C2482" s="275"/>
      <c r="D2482" s="242" t="s">
        <v>201</v>
      </c>
      <c r="E2482" s="276" t="s">
        <v>1</v>
      </c>
      <c r="F2482" s="277" t="s">
        <v>809</v>
      </c>
      <c r="G2482" s="275"/>
      <c r="H2482" s="276" t="s">
        <v>1</v>
      </c>
      <c r="I2482" s="278"/>
      <c r="J2482" s="275"/>
      <c r="K2482" s="275"/>
      <c r="L2482" s="279"/>
      <c r="M2482" s="280"/>
      <c r="N2482" s="281"/>
      <c r="O2482" s="281"/>
      <c r="P2482" s="281"/>
      <c r="Q2482" s="281"/>
      <c r="R2482" s="281"/>
      <c r="S2482" s="281"/>
      <c r="T2482" s="282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T2482" s="283" t="s">
        <v>201</v>
      </c>
      <c r="AU2482" s="283" t="s">
        <v>85</v>
      </c>
      <c r="AV2482" s="16" t="s">
        <v>83</v>
      </c>
      <c r="AW2482" s="16" t="s">
        <v>32</v>
      </c>
      <c r="AX2482" s="16" t="s">
        <v>75</v>
      </c>
      <c r="AY2482" s="283" t="s">
        <v>192</v>
      </c>
    </row>
    <row r="2483" s="13" customFormat="1">
      <c r="A2483" s="13"/>
      <c r="B2483" s="240"/>
      <c r="C2483" s="241"/>
      <c r="D2483" s="242" t="s">
        <v>201</v>
      </c>
      <c r="E2483" s="243" t="s">
        <v>1</v>
      </c>
      <c r="F2483" s="244" t="s">
        <v>810</v>
      </c>
      <c r="G2483" s="241"/>
      <c r="H2483" s="245">
        <v>25.396999999999998</v>
      </c>
      <c r="I2483" s="246"/>
      <c r="J2483" s="241"/>
      <c r="K2483" s="241"/>
      <c r="L2483" s="247"/>
      <c r="M2483" s="248"/>
      <c r="N2483" s="249"/>
      <c r="O2483" s="249"/>
      <c r="P2483" s="249"/>
      <c r="Q2483" s="249"/>
      <c r="R2483" s="249"/>
      <c r="S2483" s="249"/>
      <c r="T2483" s="250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51" t="s">
        <v>201</v>
      </c>
      <c r="AU2483" s="251" t="s">
        <v>85</v>
      </c>
      <c r="AV2483" s="13" t="s">
        <v>85</v>
      </c>
      <c r="AW2483" s="13" t="s">
        <v>32</v>
      </c>
      <c r="AX2483" s="13" t="s">
        <v>75</v>
      </c>
      <c r="AY2483" s="251" t="s">
        <v>192</v>
      </c>
    </row>
    <row r="2484" s="13" customFormat="1">
      <c r="A2484" s="13"/>
      <c r="B2484" s="240"/>
      <c r="C2484" s="241"/>
      <c r="D2484" s="242" t="s">
        <v>201</v>
      </c>
      <c r="E2484" s="243" t="s">
        <v>1</v>
      </c>
      <c r="F2484" s="244" t="s">
        <v>811</v>
      </c>
      <c r="G2484" s="241"/>
      <c r="H2484" s="245">
        <v>-3.7799999999999998</v>
      </c>
      <c r="I2484" s="246"/>
      <c r="J2484" s="241"/>
      <c r="K2484" s="241"/>
      <c r="L2484" s="247"/>
      <c r="M2484" s="248"/>
      <c r="N2484" s="249"/>
      <c r="O2484" s="249"/>
      <c r="P2484" s="249"/>
      <c r="Q2484" s="249"/>
      <c r="R2484" s="249"/>
      <c r="S2484" s="249"/>
      <c r="T2484" s="250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51" t="s">
        <v>201</v>
      </c>
      <c r="AU2484" s="251" t="s">
        <v>85</v>
      </c>
      <c r="AV2484" s="13" t="s">
        <v>85</v>
      </c>
      <c r="AW2484" s="13" t="s">
        <v>32</v>
      </c>
      <c r="AX2484" s="13" t="s">
        <v>75</v>
      </c>
      <c r="AY2484" s="251" t="s">
        <v>192</v>
      </c>
    </row>
    <row r="2485" s="13" customFormat="1">
      <c r="A2485" s="13"/>
      <c r="B2485" s="240"/>
      <c r="C2485" s="241"/>
      <c r="D2485" s="242" t="s">
        <v>201</v>
      </c>
      <c r="E2485" s="243" t="s">
        <v>1</v>
      </c>
      <c r="F2485" s="244" t="s">
        <v>812</v>
      </c>
      <c r="G2485" s="241"/>
      <c r="H2485" s="245">
        <v>3.54</v>
      </c>
      <c r="I2485" s="246"/>
      <c r="J2485" s="241"/>
      <c r="K2485" s="241"/>
      <c r="L2485" s="247"/>
      <c r="M2485" s="248"/>
      <c r="N2485" s="249"/>
      <c r="O2485" s="249"/>
      <c r="P2485" s="249"/>
      <c r="Q2485" s="249"/>
      <c r="R2485" s="249"/>
      <c r="S2485" s="249"/>
      <c r="T2485" s="250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51" t="s">
        <v>201</v>
      </c>
      <c r="AU2485" s="251" t="s">
        <v>85</v>
      </c>
      <c r="AV2485" s="13" t="s">
        <v>85</v>
      </c>
      <c r="AW2485" s="13" t="s">
        <v>32</v>
      </c>
      <c r="AX2485" s="13" t="s">
        <v>75</v>
      </c>
      <c r="AY2485" s="251" t="s">
        <v>192</v>
      </c>
    </row>
    <row r="2486" s="15" customFormat="1">
      <c r="A2486" s="15"/>
      <c r="B2486" s="263"/>
      <c r="C2486" s="264"/>
      <c r="D2486" s="242" t="s">
        <v>201</v>
      </c>
      <c r="E2486" s="265" t="s">
        <v>1</v>
      </c>
      <c r="F2486" s="266" t="s">
        <v>211</v>
      </c>
      <c r="G2486" s="264"/>
      <c r="H2486" s="267">
        <v>25.157</v>
      </c>
      <c r="I2486" s="268"/>
      <c r="J2486" s="264"/>
      <c r="K2486" s="264"/>
      <c r="L2486" s="269"/>
      <c r="M2486" s="270"/>
      <c r="N2486" s="271"/>
      <c r="O2486" s="271"/>
      <c r="P2486" s="271"/>
      <c r="Q2486" s="271"/>
      <c r="R2486" s="271"/>
      <c r="S2486" s="271"/>
      <c r="T2486" s="272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T2486" s="273" t="s">
        <v>201</v>
      </c>
      <c r="AU2486" s="273" t="s">
        <v>85</v>
      </c>
      <c r="AV2486" s="15" t="s">
        <v>212</v>
      </c>
      <c r="AW2486" s="15" t="s">
        <v>32</v>
      </c>
      <c r="AX2486" s="15" t="s">
        <v>75</v>
      </c>
      <c r="AY2486" s="273" t="s">
        <v>192</v>
      </c>
    </row>
    <row r="2487" s="16" customFormat="1">
      <c r="A2487" s="16"/>
      <c r="B2487" s="274"/>
      <c r="C2487" s="275"/>
      <c r="D2487" s="242" t="s">
        <v>201</v>
      </c>
      <c r="E2487" s="276" t="s">
        <v>1</v>
      </c>
      <c r="F2487" s="277" t="s">
        <v>813</v>
      </c>
      <c r="G2487" s="275"/>
      <c r="H2487" s="276" t="s">
        <v>1</v>
      </c>
      <c r="I2487" s="278"/>
      <c r="J2487" s="275"/>
      <c r="K2487" s="275"/>
      <c r="L2487" s="279"/>
      <c r="M2487" s="280"/>
      <c r="N2487" s="281"/>
      <c r="O2487" s="281"/>
      <c r="P2487" s="281"/>
      <c r="Q2487" s="281"/>
      <c r="R2487" s="281"/>
      <c r="S2487" s="281"/>
      <c r="T2487" s="282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T2487" s="283" t="s">
        <v>201</v>
      </c>
      <c r="AU2487" s="283" t="s">
        <v>85</v>
      </c>
      <c r="AV2487" s="16" t="s">
        <v>83</v>
      </c>
      <c r="AW2487" s="16" t="s">
        <v>32</v>
      </c>
      <c r="AX2487" s="16" t="s">
        <v>75</v>
      </c>
      <c r="AY2487" s="283" t="s">
        <v>192</v>
      </c>
    </row>
    <row r="2488" s="13" customFormat="1">
      <c r="A2488" s="13"/>
      <c r="B2488" s="240"/>
      <c r="C2488" s="241"/>
      <c r="D2488" s="242" t="s">
        <v>201</v>
      </c>
      <c r="E2488" s="243" t="s">
        <v>1</v>
      </c>
      <c r="F2488" s="244" t="s">
        <v>814</v>
      </c>
      <c r="G2488" s="241"/>
      <c r="H2488" s="245">
        <v>26.943999999999999</v>
      </c>
      <c r="I2488" s="246"/>
      <c r="J2488" s="241"/>
      <c r="K2488" s="241"/>
      <c r="L2488" s="247"/>
      <c r="M2488" s="248"/>
      <c r="N2488" s="249"/>
      <c r="O2488" s="249"/>
      <c r="P2488" s="249"/>
      <c r="Q2488" s="249"/>
      <c r="R2488" s="249"/>
      <c r="S2488" s="249"/>
      <c r="T2488" s="250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51" t="s">
        <v>201</v>
      </c>
      <c r="AU2488" s="251" t="s">
        <v>85</v>
      </c>
      <c r="AV2488" s="13" t="s">
        <v>85</v>
      </c>
      <c r="AW2488" s="13" t="s">
        <v>32</v>
      </c>
      <c r="AX2488" s="13" t="s">
        <v>75</v>
      </c>
      <c r="AY2488" s="251" t="s">
        <v>192</v>
      </c>
    </row>
    <row r="2489" s="13" customFormat="1">
      <c r="A2489" s="13"/>
      <c r="B2489" s="240"/>
      <c r="C2489" s="241"/>
      <c r="D2489" s="242" t="s">
        <v>201</v>
      </c>
      <c r="E2489" s="243" t="s">
        <v>1</v>
      </c>
      <c r="F2489" s="244" t="s">
        <v>815</v>
      </c>
      <c r="G2489" s="241"/>
      <c r="H2489" s="245">
        <v>-2.3100000000000001</v>
      </c>
      <c r="I2489" s="246"/>
      <c r="J2489" s="241"/>
      <c r="K2489" s="241"/>
      <c r="L2489" s="247"/>
      <c r="M2489" s="248"/>
      <c r="N2489" s="249"/>
      <c r="O2489" s="249"/>
      <c r="P2489" s="249"/>
      <c r="Q2489" s="249"/>
      <c r="R2489" s="249"/>
      <c r="S2489" s="249"/>
      <c r="T2489" s="250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51" t="s">
        <v>201</v>
      </c>
      <c r="AU2489" s="251" t="s">
        <v>85</v>
      </c>
      <c r="AV2489" s="13" t="s">
        <v>85</v>
      </c>
      <c r="AW2489" s="13" t="s">
        <v>32</v>
      </c>
      <c r="AX2489" s="13" t="s">
        <v>75</v>
      </c>
      <c r="AY2489" s="251" t="s">
        <v>192</v>
      </c>
    </row>
    <row r="2490" s="13" customFormat="1">
      <c r="A2490" s="13"/>
      <c r="B2490" s="240"/>
      <c r="C2490" s="241"/>
      <c r="D2490" s="242" t="s">
        <v>201</v>
      </c>
      <c r="E2490" s="243" t="s">
        <v>1</v>
      </c>
      <c r="F2490" s="244" t="s">
        <v>816</v>
      </c>
      <c r="G2490" s="241"/>
      <c r="H2490" s="245">
        <v>1.8300000000000001</v>
      </c>
      <c r="I2490" s="246"/>
      <c r="J2490" s="241"/>
      <c r="K2490" s="241"/>
      <c r="L2490" s="247"/>
      <c r="M2490" s="248"/>
      <c r="N2490" s="249"/>
      <c r="O2490" s="249"/>
      <c r="P2490" s="249"/>
      <c r="Q2490" s="249"/>
      <c r="R2490" s="249"/>
      <c r="S2490" s="249"/>
      <c r="T2490" s="250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51" t="s">
        <v>201</v>
      </c>
      <c r="AU2490" s="251" t="s">
        <v>85</v>
      </c>
      <c r="AV2490" s="13" t="s">
        <v>85</v>
      </c>
      <c r="AW2490" s="13" t="s">
        <v>32</v>
      </c>
      <c r="AX2490" s="13" t="s">
        <v>75</v>
      </c>
      <c r="AY2490" s="251" t="s">
        <v>192</v>
      </c>
    </row>
    <row r="2491" s="15" customFormat="1">
      <c r="A2491" s="15"/>
      <c r="B2491" s="263"/>
      <c r="C2491" s="264"/>
      <c r="D2491" s="242" t="s">
        <v>201</v>
      </c>
      <c r="E2491" s="265" t="s">
        <v>1</v>
      </c>
      <c r="F2491" s="266" t="s">
        <v>211</v>
      </c>
      <c r="G2491" s="264"/>
      <c r="H2491" s="267">
        <v>26.463999999999999</v>
      </c>
      <c r="I2491" s="268"/>
      <c r="J2491" s="264"/>
      <c r="K2491" s="264"/>
      <c r="L2491" s="269"/>
      <c r="M2491" s="270"/>
      <c r="N2491" s="271"/>
      <c r="O2491" s="271"/>
      <c r="P2491" s="271"/>
      <c r="Q2491" s="271"/>
      <c r="R2491" s="271"/>
      <c r="S2491" s="271"/>
      <c r="T2491" s="272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73" t="s">
        <v>201</v>
      </c>
      <c r="AU2491" s="273" t="s">
        <v>85</v>
      </c>
      <c r="AV2491" s="15" t="s">
        <v>212</v>
      </c>
      <c r="AW2491" s="15" t="s">
        <v>32</v>
      </c>
      <c r="AX2491" s="15" t="s">
        <v>75</v>
      </c>
      <c r="AY2491" s="273" t="s">
        <v>192</v>
      </c>
    </row>
    <row r="2492" s="16" customFormat="1">
      <c r="A2492" s="16"/>
      <c r="B2492" s="274"/>
      <c r="C2492" s="275"/>
      <c r="D2492" s="242" t="s">
        <v>201</v>
      </c>
      <c r="E2492" s="276" t="s">
        <v>1</v>
      </c>
      <c r="F2492" s="277" t="s">
        <v>817</v>
      </c>
      <c r="G2492" s="275"/>
      <c r="H2492" s="276" t="s">
        <v>1</v>
      </c>
      <c r="I2492" s="278"/>
      <c r="J2492" s="275"/>
      <c r="K2492" s="275"/>
      <c r="L2492" s="279"/>
      <c r="M2492" s="280"/>
      <c r="N2492" s="281"/>
      <c r="O2492" s="281"/>
      <c r="P2492" s="281"/>
      <c r="Q2492" s="281"/>
      <c r="R2492" s="281"/>
      <c r="S2492" s="281"/>
      <c r="T2492" s="282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T2492" s="283" t="s">
        <v>201</v>
      </c>
      <c r="AU2492" s="283" t="s">
        <v>85</v>
      </c>
      <c r="AV2492" s="16" t="s">
        <v>83</v>
      </c>
      <c r="AW2492" s="16" t="s">
        <v>32</v>
      </c>
      <c r="AX2492" s="16" t="s">
        <v>75</v>
      </c>
      <c r="AY2492" s="283" t="s">
        <v>192</v>
      </c>
    </row>
    <row r="2493" s="13" customFormat="1">
      <c r="A2493" s="13"/>
      <c r="B2493" s="240"/>
      <c r="C2493" s="241"/>
      <c r="D2493" s="242" t="s">
        <v>201</v>
      </c>
      <c r="E2493" s="243" t="s">
        <v>1</v>
      </c>
      <c r="F2493" s="244" t="s">
        <v>2593</v>
      </c>
      <c r="G2493" s="241"/>
      <c r="H2493" s="245">
        <v>34.012999999999998</v>
      </c>
      <c r="I2493" s="246"/>
      <c r="J2493" s="241"/>
      <c r="K2493" s="241"/>
      <c r="L2493" s="247"/>
      <c r="M2493" s="248"/>
      <c r="N2493" s="249"/>
      <c r="O2493" s="249"/>
      <c r="P2493" s="249"/>
      <c r="Q2493" s="249"/>
      <c r="R2493" s="249"/>
      <c r="S2493" s="249"/>
      <c r="T2493" s="250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51" t="s">
        <v>201</v>
      </c>
      <c r="AU2493" s="251" t="s">
        <v>85</v>
      </c>
      <c r="AV2493" s="13" t="s">
        <v>85</v>
      </c>
      <c r="AW2493" s="13" t="s">
        <v>32</v>
      </c>
      <c r="AX2493" s="13" t="s">
        <v>75</v>
      </c>
      <c r="AY2493" s="251" t="s">
        <v>192</v>
      </c>
    </row>
    <row r="2494" s="13" customFormat="1">
      <c r="A2494" s="13"/>
      <c r="B2494" s="240"/>
      <c r="C2494" s="241"/>
      <c r="D2494" s="242" t="s">
        <v>201</v>
      </c>
      <c r="E2494" s="243" t="s">
        <v>1</v>
      </c>
      <c r="F2494" s="244" t="s">
        <v>815</v>
      </c>
      <c r="G2494" s="241"/>
      <c r="H2494" s="245">
        <v>-2.3100000000000001</v>
      </c>
      <c r="I2494" s="246"/>
      <c r="J2494" s="241"/>
      <c r="K2494" s="241"/>
      <c r="L2494" s="247"/>
      <c r="M2494" s="248"/>
      <c r="N2494" s="249"/>
      <c r="O2494" s="249"/>
      <c r="P2494" s="249"/>
      <c r="Q2494" s="249"/>
      <c r="R2494" s="249"/>
      <c r="S2494" s="249"/>
      <c r="T2494" s="250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51" t="s">
        <v>201</v>
      </c>
      <c r="AU2494" s="251" t="s">
        <v>85</v>
      </c>
      <c r="AV2494" s="13" t="s">
        <v>85</v>
      </c>
      <c r="AW2494" s="13" t="s">
        <v>32</v>
      </c>
      <c r="AX2494" s="13" t="s">
        <v>75</v>
      </c>
      <c r="AY2494" s="251" t="s">
        <v>192</v>
      </c>
    </row>
    <row r="2495" s="13" customFormat="1">
      <c r="A2495" s="13"/>
      <c r="B2495" s="240"/>
      <c r="C2495" s="241"/>
      <c r="D2495" s="242" t="s">
        <v>201</v>
      </c>
      <c r="E2495" s="243" t="s">
        <v>1</v>
      </c>
      <c r="F2495" s="244" t="s">
        <v>808</v>
      </c>
      <c r="G2495" s="241"/>
      <c r="H2495" s="245">
        <v>1.5900000000000001</v>
      </c>
      <c r="I2495" s="246"/>
      <c r="J2495" s="241"/>
      <c r="K2495" s="241"/>
      <c r="L2495" s="247"/>
      <c r="M2495" s="248"/>
      <c r="N2495" s="249"/>
      <c r="O2495" s="249"/>
      <c r="P2495" s="249"/>
      <c r="Q2495" s="249"/>
      <c r="R2495" s="249"/>
      <c r="S2495" s="249"/>
      <c r="T2495" s="250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51" t="s">
        <v>201</v>
      </c>
      <c r="AU2495" s="251" t="s">
        <v>85</v>
      </c>
      <c r="AV2495" s="13" t="s">
        <v>85</v>
      </c>
      <c r="AW2495" s="13" t="s">
        <v>32</v>
      </c>
      <c r="AX2495" s="13" t="s">
        <v>75</v>
      </c>
      <c r="AY2495" s="251" t="s">
        <v>192</v>
      </c>
    </row>
    <row r="2496" s="13" customFormat="1">
      <c r="A2496" s="13"/>
      <c r="B2496" s="240"/>
      <c r="C2496" s="241"/>
      <c r="D2496" s="242" t="s">
        <v>201</v>
      </c>
      <c r="E2496" s="243" t="s">
        <v>1</v>
      </c>
      <c r="F2496" s="244" t="s">
        <v>2594</v>
      </c>
      <c r="G2496" s="241"/>
      <c r="H2496" s="245">
        <v>8.25</v>
      </c>
      <c r="I2496" s="246"/>
      <c r="J2496" s="241"/>
      <c r="K2496" s="241"/>
      <c r="L2496" s="247"/>
      <c r="M2496" s="248"/>
      <c r="N2496" s="249"/>
      <c r="O2496" s="249"/>
      <c r="P2496" s="249"/>
      <c r="Q2496" s="249"/>
      <c r="R2496" s="249"/>
      <c r="S2496" s="249"/>
      <c r="T2496" s="250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51" t="s">
        <v>201</v>
      </c>
      <c r="AU2496" s="251" t="s">
        <v>85</v>
      </c>
      <c r="AV2496" s="13" t="s">
        <v>85</v>
      </c>
      <c r="AW2496" s="13" t="s">
        <v>32</v>
      </c>
      <c r="AX2496" s="13" t="s">
        <v>75</v>
      </c>
      <c r="AY2496" s="251" t="s">
        <v>192</v>
      </c>
    </row>
    <row r="2497" s="15" customFormat="1">
      <c r="A2497" s="15"/>
      <c r="B2497" s="263"/>
      <c r="C2497" s="264"/>
      <c r="D2497" s="242" t="s">
        <v>201</v>
      </c>
      <c r="E2497" s="265" t="s">
        <v>1</v>
      </c>
      <c r="F2497" s="266" t="s">
        <v>211</v>
      </c>
      <c r="G2497" s="264"/>
      <c r="H2497" s="267">
        <v>41.542999999999999</v>
      </c>
      <c r="I2497" s="268"/>
      <c r="J2497" s="264"/>
      <c r="K2497" s="264"/>
      <c r="L2497" s="269"/>
      <c r="M2497" s="270"/>
      <c r="N2497" s="271"/>
      <c r="O2497" s="271"/>
      <c r="P2497" s="271"/>
      <c r="Q2497" s="271"/>
      <c r="R2497" s="271"/>
      <c r="S2497" s="271"/>
      <c r="T2497" s="272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T2497" s="273" t="s">
        <v>201</v>
      </c>
      <c r="AU2497" s="273" t="s">
        <v>85</v>
      </c>
      <c r="AV2497" s="15" t="s">
        <v>212</v>
      </c>
      <c r="AW2497" s="15" t="s">
        <v>32</v>
      </c>
      <c r="AX2497" s="15" t="s">
        <v>75</v>
      </c>
      <c r="AY2497" s="273" t="s">
        <v>192</v>
      </c>
    </row>
    <row r="2498" s="13" customFormat="1">
      <c r="A2498" s="13"/>
      <c r="B2498" s="240"/>
      <c r="C2498" s="241"/>
      <c r="D2498" s="242" t="s">
        <v>201</v>
      </c>
      <c r="E2498" s="243" t="s">
        <v>1</v>
      </c>
      <c r="F2498" s="244" t="s">
        <v>2595</v>
      </c>
      <c r="G2498" s="241"/>
      <c r="H2498" s="245">
        <v>-93.853999999999999</v>
      </c>
      <c r="I2498" s="246"/>
      <c r="J2498" s="241"/>
      <c r="K2498" s="241"/>
      <c r="L2498" s="247"/>
      <c r="M2498" s="248"/>
      <c r="N2498" s="249"/>
      <c r="O2498" s="249"/>
      <c r="P2498" s="249"/>
      <c r="Q2498" s="249"/>
      <c r="R2498" s="249"/>
      <c r="S2498" s="249"/>
      <c r="T2498" s="250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51" t="s">
        <v>201</v>
      </c>
      <c r="AU2498" s="251" t="s">
        <v>85</v>
      </c>
      <c r="AV2498" s="13" t="s">
        <v>85</v>
      </c>
      <c r="AW2498" s="13" t="s">
        <v>32</v>
      </c>
      <c r="AX2498" s="13" t="s">
        <v>75</v>
      </c>
      <c r="AY2498" s="251" t="s">
        <v>192</v>
      </c>
    </row>
    <row r="2499" s="15" customFormat="1">
      <c r="A2499" s="15"/>
      <c r="B2499" s="263"/>
      <c r="C2499" s="264"/>
      <c r="D2499" s="242" t="s">
        <v>201</v>
      </c>
      <c r="E2499" s="265" t="s">
        <v>1</v>
      </c>
      <c r="F2499" s="266" t="s">
        <v>211</v>
      </c>
      <c r="G2499" s="264"/>
      <c r="H2499" s="267">
        <v>-93.853999999999999</v>
      </c>
      <c r="I2499" s="268"/>
      <c r="J2499" s="264"/>
      <c r="K2499" s="264"/>
      <c r="L2499" s="269"/>
      <c r="M2499" s="270"/>
      <c r="N2499" s="271"/>
      <c r="O2499" s="271"/>
      <c r="P2499" s="271"/>
      <c r="Q2499" s="271"/>
      <c r="R2499" s="271"/>
      <c r="S2499" s="271"/>
      <c r="T2499" s="272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73" t="s">
        <v>201</v>
      </c>
      <c r="AU2499" s="273" t="s">
        <v>85</v>
      </c>
      <c r="AV2499" s="15" t="s">
        <v>212</v>
      </c>
      <c r="AW2499" s="15" t="s">
        <v>32</v>
      </c>
      <c r="AX2499" s="15" t="s">
        <v>75</v>
      </c>
      <c r="AY2499" s="273" t="s">
        <v>192</v>
      </c>
    </row>
    <row r="2500" s="14" customFormat="1">
      <c r="A2500" s="14"/>
      <c r="B2500" s="252"/>
      <c r="C2500" s="253"/>
      <c r="D2500" s="242" t="s">
        <v>201</v>
      </c>
      <c r="E2500" s="254" t="s">
        <v>1</v>
      </c>
      <c r="F2500" s="255" t="s">
        <v>204</v>
      </c>
      <c r="G2500" s="253"/>
      <c r="H2500" s="256">
        <v>665.01300000000003</v>
      </c>
      <c r="I2500" s="257"/>
      <c r="J2500" s="253"/>
      <c r="K2500" s="253"/>
      <c r="L2500" s="258"/>
      <c r="M2500" s="259"/>
      <c r="N2500" s="260"/>
      <c r="O2500" s="260"/>
      <c r="P2500" s="260"/>
      <c r="Q2500" s="260"/>
      <c r="R2500" s="260"/>
      <c r="S2500" s="260"/>
      <c r="T2500" s="261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2" t="s">
        <v>201</v>
      </c>
      <c r="AU2500" s="262" t="s">
        <v>85</v>
      </c>
      <c r="AV2500" s="14" t="s">
        <v>199</v>
      </c>
      <c r="AW2500" s="14" t="s">
        <v>32</v>
      </c>
      <c r="AX2500" s="14" t="s">
        <v>83</v>
      </c>
      <c r="AY2500" s="262" t="s">
        <v>192</v>
      </c>
    </row>
    <row r="2501" s="12" customFormat="1" ht="22.8" customHeight="1">
      <c r="A2501" s="12"/>
      <c r="B2501" s="211"/>
      <c r="C2501" s="212"/>
      <c r="D2501" s="213" t="s">
        <v>74</v>
      </c>
      <c r="E2501" s="225" t="s">
        <v>2605</v>
      </c>
      <c r="F2501" s="225" t="s">
        <v>2606</v>
      </c>
      <c r="G2501" s="212"/>
      <c r="H2501" s="212"/>
      <c r="I2501" s="215"/>
      <c r="J2501" s="226">
        <f>BK2501</f>
        <v>0</v>
      </c>
      <c r="K2501" s="212"/>
      <c r="L2501" s="217"/>
      <c r="M2501" s="218"/>
      <c r="N2501" s="219"/>
      <c r="O2501" s="219"/>
      <c r="P2501" s="220">
        <f>SUM(P2502:P2597)</f>
        <v>0</v>
      </c>
      <c r="Q2501" s="219"/>
      <c r="R2501" s="220">
        <f>SUM(R2502:R2597)</f>
        <v>0.060625000000000005</v>
      </c>
      <c r="S2501" s="219"/>
      <c r="T2501" s="221">
        <f>SUM(T2502:T2597)</f>
        <v>0</v>
      </c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R2501" s="222" t="s">
        <v>85</v>
      </c>
      <c r="AT2501" s="223" t="s">
        <v>74</v>
      </c>
      <c r="AU2501" s="223" t="s">
        <v>83</v>
      </c>
      <c r="AY2501" s="222" t="s">
        <v>192</v>
      </c>
      <c r="BK2501" s="224">
        <f>SUM(BK2502:BK2597)</f>
        <v>0</v>
      </c>
    </row>
    <row r="2502" s="2" customFormat="1" ht="24.15" customHeight="1">
      <c r="A2502" s="39"/>
      <c r="B2502" s="40"/>
      <c r="C2502" s="227" t="s">
        <v>2607</v>
      </c>
      <c r="D2502" s="227" t="s">
        <v>194</v>
      </c>
      <c r="E2502" s="228" t="s">
        <v>2608</v>
      </c>
      <c r="F2502" s="229" t="s">
        <v>2609</v>
      </c>
      <c r="G2502" s="230" t="s">
        <v>300</v>
      </c>
      <c r="H2502" s="231">
        <v>7</v>
      </c>
      <c r="I2502" s="232"/>
      <c r="J2502" s="233">
        <f>ROUND(I2502*H2502,2)</f>
        <v>0</v>
      </c>
      <c r="K2502" s="229" t="s">
        <v>198</v>
      </c>
      <c r="L2502" s="45"/>
      <c r="M2502" s="234" t="s">
        <v>1</v>
      </c>
      <c r="N2502" s="235" t="s">
        <v>40</v>
      </c>
      <c r="O2502" s="92"/>
      <c r="P2502" s="236">
        <f>O2502*H2502</f>
        <v>0</v>
      </c>
      <c r="Q2502" s="236">
        <v>0</v>
      </c>
      <c r="R2502" s="236">
        <f>Q2502*H2502</f>
        <v>0</v>
      </c>
      <c r="S2502" s="236">
        <v>0</v>
      </c>
      <c r="T2502" s="237">
        <f>S2502*H2502</f>
        <v>0</v>
      </c>
      <c r="U2502" s="39"/>
      <c r="V2502" s="39"/>
      <c r="W2502" s="39"/>
      <c r="X2502" s="39"/>
      <c r="Y2502" s="39"/>
      <c r="Z2502" s="39"/>
      <c r="AA2502" s="39"/>
      <c r="AB2502" s="39"/>
      <c r="AC2502" s="39"/>
      <c r="AD2502" s="39"/>
      <c r="AE2502" s="39"/>
      <c r="AR2502" s="238" t="s">
        <v>297</v>
      </c>
      <c r="AT2502" s="238" t="s">
        <v>194</v>
      </c>
      <c r="AU2502" s="238" t="s">
        <v>85</v>
      </c>
      <c r="AY2502" s="18" t="s">
        <v>192</v>
      </c>
      <c r="BE2502" s="239">
        <f>IF(N2502="základní",J2502,0)</f>
        <v>0</v>
      </c>
      <c r="BF2502" s="239">
        <f>IF(N2502="snížená",J2502,0)</f>
        <v>0</v>
      </c>
      <c r="BG2502" s="239">
        <f>IF(N2502="zákl. přenesená",J2502,0)</f>
        <v>0</v>
      </c>
      <c r="BH2502" s="239">
        <f>IF(N2502="sníž. přenesená",J2502,0)</f>
        <v>0</v>
      </c>
      <c r="BI2502" s="239">
        <f>IF(N2502="nulová",J2502,0)</f>
        <v>0</v>
      </c>
      <c r="BJ2502" s="18" t="s">
        <v>83</v>
      </c>
      <c r="BK2502" s="239">
        <f>ROUND(I2502*H2502,2)</f>
        <v>0</v>
      </c>
      <c r="BL2502" s="18" t="s">
        <v>297</v>
      </c>
      <c r="BM2502" s="238" t="s">
        <v>2610</v>
      </c>
    </row>
    <row r="2503" s="16" customFormat="1">
      <c r="A2503" s="16"/>
      <c r="B2503" s="274"/>
      <c r="C2503" s="275"/>
      <c r="D2503" s="242" t="s">
        <v>201</v>
      </c>
      <c r="E2503" s="276" t="s">
        <v>1</v>
      </c>
      <c r="F2503" s="277" t="s">
        <v>2611</v>
      </c>
      <c r="G2503" s="275"/>
      <c r="H2503" s="276" t="s">
        <v>1</v>
      </c>
      <c r="I2503" s="278"/>
      <c r="J2503" s="275"/>
      <c r="K2503" s="275"/>
      <c r="L2503" s="279"/>
      <c r="M2503" s="280"/>
      <c r="N2503" s="281"/>
      <c r="O2503" s="281"/>
      <c r="P2503" s="281"/>
      <c r="Q2503" s="281"/>
      <c r="R2503" s="281"/>
      <c r="S2503" s="281"/>
      <c r="T2503" s="282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T2503" s="283" t="s">
        <v>201</v>
      </c>
      <c r="AU2503" s="283" t="s">
        <v>85</v>
      </c>
      <c r="AV2503" s="16" t="s">
        <v>83</v>
      </c>
      <c r="AW2503" s="16" t="s">
        <v>32</v>
      </c>
      <c r="AX2503" s="16" t="s">
        <v>75</v>
      </c>
      <c r="AY2503" s="283" t="s">
        <v>192</v>
      </c>
    </row>
    <row r="2504" s="16" customFormat="1">
      <c r="A2504" s="16"/>
      <c r="B2504" s="274"/>
      <c r="C2504" s="275"/>
      <c r="D2504" s="242" t="s">
        <v>201</v>
      </c>
      <c r="E2504" s="276" t="s">
        <v>1</v>
      </c>
      <c r="F2504" s="277" t="s">
        <v>2612</v>
      </c>
      <c r="G2504" s="275"/>
      <c r="H2504" s="276" t="s">
        <v>1</v>
      </c>
      <c r="I2504" s="278"/>
      <c r="J2504" s="275"/>
      <c r="K2504" s="275"/>
      <c r="L2504" s="279"/>
      <c r="M2504" s="280"/>
      <c r="N2504" s="281"/>
      <c r="O2504" s="281"/>
      <c r="P2504" s="281"/>
      <c r="Q2504" s="281"/>
      <c r="R2504" s="281"/>
      <c r="S2504" s="281"/>
      <c r="T2504" s="282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T2504" s="283" t="s">
        <v>201</v>
      </c>
      <c r="AU2504" s="283" t="s">
        <v>85</v>
      </c>
      <c r="AV2504" s="16" t="s">
        <v>83</v>
      </c>
      <c r="AW2504" s="16" t="s">
        <v>32</v>
      </c>
      <c r="AX2504" s="16" t="s">
        <v>75</v>
      </c>
      <c r="AY2504" s="283" t="s">
        <v>192</v>
      </c>
    </row>
    <row r="2505" s="13" customFormat="1">
      <c r="A2505" s="13"/>
      <c r="B2505" s="240"/>
      <c r="C2505" s="241"/>
      <c r="D2505" s="242" t="s">
        <v>201</v>
      </c>
      <c r="E2505" s="243" t="s">
        <v>1</v>
      </c>
      <c r="F2505" s="244" t="s">
        <v>2613</v>
      </c>
      <c r="G2505" s="241"/>
      <c r="H2505" s="245">
        <v>1</v>
      </c>
      <c r="I2505" s="246"/>
      <c r="J2505" s="241"/>
      <c r="K2505" s="241"/>
      <c r="L2505" s="247"/>
      <c r="M2505" s="248"/>
      <c r="N2505" s="249"/>
      <c r="O2505" s="249"/>
      <c r="P2505" s="249"/>
      <c r="Q2505" s="249"/>
      <c r="R2505" s="249"/>
      <c r="S2505" s="249"/>
      <c r="T2505" s="250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51" t="s">
        <v>201</v>
      </c>
      <c r="AU2505" s="251" t="s">
        <v>85</v>
      </c>
      <c r="AV2505" s="13" t="s">
        <v>85</v>
      </c>
      <c r="AW2505" s="13" t="s">
        <v>32</v>
      </c>
      <c r="AX2505" s="13" t="s">
        <v>75</v>
      </c>
      <c r="AY2505" s="251" t="s">
        <v>192</v>
      </c>
    </row>
    <row r="2506" s="13" customFormat="1">
      <c r="A2506" s="13"/>
      <c r="B2506" s="240"/>
      <c r="C2506" s="241"/>
      <c r="D2506" s="242" t="s">
        <v>201</v>
      </c>
      <c r="E2506" s="243" t="s">
        <v>1</v>
      </c>
      <c r="F2506" s="244" t="s">
        <v>2614</v>
      </c>
      <c r="G2506" s="241"/>
      <c r="H2506" s="245">
        <v>1</v>
      </c>
      <c r="I2506" s="246"/>
      <c r="J2506" s="241"/>
      <c r="K2506" s="241"/>
      <c r="L2506" s="247"/>
      <c r="M2506" s="248"/>
      <c r="N2506" s="249"/>
      <c r="O2506" s="249"/>
      <c r="P2506" s="249"/>
      <c r="Q2506" s="249"/>
      <c r="R2506" s="249"/>
      <c r="S2506" s="249"/>
      <c r="T2506" s="250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51" t="s">
        <v>201</v>
      </c>
      <c r="AU2506" s="251" t="s">
        <v>85</v>
      </c>
      <c r="AV2506" s="13" t="s">
        <v>85</v>
      </c>
      <c r="AW2506" s="13" t="s">
        <v>32</v>
      </c>
      <c r="AX2506" s="13" t="s">
        <v>75</v>
      </c>
      <c r="AY2506" s="251" t="s">
        <v>192</v>
      </c>
    </row>
    <row r="2507" s="13" customFormat="1">
      <c r="A2507" s="13"/>
      <c r="B2507" s="240"/>
      <c r="C2507" s="241"/>
      <c r="D2507" s="242" t="s">
        <v>201</v>
      </c>
      <c r="E2507" s="243" t="s">
        <v>1</v>
      </c>
      <c r="F2507" s="244" t="s">
        <v>2615</v>
      </c>
      <c r="G2507" s="241"/>
      <c r="H2507" s="245">
        <v>1</v>
      </c>
      <c r="I2507" s="246"/>
      <c r="J2507" s="241"/>
      <c r="K2507" s="241"/>
      <c r="L2507" s="247"/>
      <c r="M2507" s="248"/>
      <c r="N2507" s="249"/>
      <c r="O2507" s="249"/>
      <c r="P2507" s="249"/>
      <c r="Q2507" s="249"/>
      <c r="R2507" s="249"/>
      <c r="S2507" s="249"/>
      <c r="T2507" s="250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51" t="s">
        <v>201</v>
      </c>
      <c r="AU2507" s="251" t="s">
        <v>85</v>
      </c>
      <c r="AV2507" s="13" t="s">
        <v>85</v>
      </c>
      <c r="AW2507" s="13" t="s">
        <v>32</v>
      </c>
      <c r="AX2507" s="13" t="s">
        <v>75</v>
      </c>
      <c r="AY2507" s="251" t="s">
        <v>192</v>
      </c>
    </row>
    <row r="2508" s="13" customFormat="1">
      <c r="A2508" s="13"/>
      <c r="B2508" s="240"/>
      <c r="C2508" s="241"/>
      <c r="D2508" s="242" t="s">
        <v>201</v>
      </c>
      <c r="E2508" s="243" t="s">
        <v>1</v>
      </c>
      <c r="F2508" s="244" t="s">
        <v>2616</v>
      </c>
      <c r="G2508" s="241"/>
      <c r="H2508" s="245">
        <v>1</v>
      </c>
      <c r="I2508" s="246"/>
      <c r="J2508" s="241"/>
      <c r="K2508" s="241"/>
      <c r="L2508" s="247"/>
      <c r="M2508" s="248"/>
      <c r="N2508" s="249"/>
      <c r="O2508" s="249"/>
      <c r="P2508" s="249"/>
      <c r="Q2508" s="249"/>
      <c r="R2508" s="249"/>
      <c r="S2508" s="249"/>
      <c r="T2508" s="250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51" t="s">
        <v>201</v>
      </c>
      <c r="AU2508" s="251" t="s">
        <v>85</v>
      </c>
      <c r="AV2508" s="13" t="s">
        <v>85</v>
      </c>
      <c r="AW2508" s="13" t="s">
        <v>32</v>
      </c>
      <c r="AX2508" s="13" t="s">
        <v>75</v>
      </c>
      <c r="AY2508" s="251" t="s">
        <v>192</v>
      </c>
    </row>
    <row r="2509" s="13" customFormat="1">
      <c r="A2509" s="13"/>
      <c r="B2509" s="240"/>
      <c r="C2509" s="241"/>
      <c r="D2509" s="242" t="s">
        <v>201</v>
      </c>
      <c r="E2509" s="243" t="s">
        <v>1</v>
      </c>
      <c r="F2509" s="244" t="s">
        <v>2617</v>
      </c>
      <c r="G2509" s="241"/>
      <c r="H2509" s="245">
        <v>1</v>
      </c>
      <c r="I2509" s="246"/>
      <c r="J2509" s="241"/>
      <c r="K2509" s="241"/>
      <c r="L2509" s="247"/>
      <c r="M2509" s="248"/>
      <c r="N2509" s="249"/>
      <c r="O2509" s="249"/>
      <c r="P2509" s="249"/>
      <c r="Q2509" s="249"/>
      <c r="R2509" s="249"/>
      <c r="S2509" s="249"/>
      <c r="T2509" s="250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51" t="s">
        <v>201</v>
      </c>
      <c r="AU2509" s="251" t="s">
        <v>85</v>
      </c>
      <c r="AV2509" s="13" t="s">
        <v>85</v>
      </c>
      <c r="AW2509" s="13" t="s">
        <v>32</v>
      </c>
      <c r="AX2509" s="13" t="s">
        <v>75</v>
      </c>
      <c r="AY2509" s="251" t="s">
        <v>192</v>
      </c>
    </row>
    <row r="2510" s="13" customFormat="1">
      <c r="A2510" s="13"/>
      <c r="B2510" s="240"/>
      <c r="C2510" s="241"/>
      <c r="D2510" s="242" t="s">
        <v>201</v>
      </c>
      <c r="E2510" s="243" t="s">
        <v>1</v>
      </c>
      <c r="F2510" s="244" t="s">
        <v>2618</v>
      </c>
      <c r="G2510" s="241"/>
      <c r="H2510" s="245">
        <v>1</v>
      </c>
      <c r="I2510" s="246"/>
      <c r="J2510" s="241"/>
      <c r="K2510" s="241"/>
      <c r="L2510" s="247"/>
      <c r="M2510" s="248"/>
      <c r="N2510" s="249"/>
      <c r="O2510" s="249"/>
      <c r="P2510" s="249"/>
      <c r="Q2510" s="249"/>
      <c r="R2510" s="249"/>
      <c r="S2510" s="249"/>
      <c r="T2510" s="250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51" t="s">
        <v>201</v>
      </c>
      <c r="AU2510" s="251" t="s">
        <v>85</v>
      </c>
      <c r="AV2510" s="13" t="s">
        <v>85</v>
      </c>
      <c r="AW2510" s="13" t="s">
        <v>32</v>
      </c>
      <c r="AX2510" s="13" t="s">
        <v>75</v>
      </c>
      <c r="AY2510" s="251" t="s">
        <v>192</v>
      </c>
    </row>
    <row r="2511" s="13" customFormat="1">
      <c r="A2511" s="13"/>
      <c r="B2511" s="240"/>
      <c r="C2511" s="241"/>
      <c r="D2511" s="242" t="s">
        <v>201</v>
      </c>
      <c r="E2511" s="243" t="s">
        <v>1</v>
      </c>
      <c r="F2511" s="244" t="s">
        <v>2619</v>
      </c>
      <c r="G2511" s="241"/>
      <c r="H2511" s="245">
        <v>1</v>
      </c>
      <c r="I2511" s="246"/>
      <c r="J2511" s="241"/>
      <c r="K2511" s="241"/>
      <c r="L2511" s="247"/>
      <c r="M2511" s="248"/>
      <c r="N2511" s="249"/>
      <c r="O2511" s="249"/>
      <c r="P2511" s="249"/>
      <c r="Q2511" s="249"/>
      <c r="R2511" s="249"/>
      <c r="S2511" s="249"/>
      <c r="T2511" s="250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51" t="s">
        <v>201</v>
      </c>
      <c r="AU2511" s="251" t="s">
        <v>85</v>
      </c>
      <c r="AV2511" s="13" t="s">
        <v>85</v>
      </c>
      <c r="AW2511" s="13" t="s">
        <v>32</v>
      </c>
      <c r="AX2511" s="13" t="s">
        <v>75</v>
      </c>
      <c r="AY2511" s="251" t="s">
        <v>192</v>
      </c>
    </row>
    <row r="2512" s="14" customFormat="1">
      <c r="A2512" s="14"/>
      <c r="B2512" s="252"/>
      <c r="C2512" s="253"/>
      <c r="D2512" s="242" t="s">
        <v>201</v>
      </c>
      <c r="E2512" s="254" t="s">
        <v>1</v>
      </c>
      <c r="F2512" s="255" t="s">
        <v>204</v>
      </c>
      <c r="G2512" s="253"/>
      <c r="H2512" s="256">
        <v>7</v>
      </c>
      <c r="I2512" s="257"/>
      <c r="J2512" s="253"/>
      <c r="K2512" s="253"/>
      <c r="L2512" s="258"/>
      <c r="M2512" s="259"/>
      <c r="N2512" s="260"/>
      <c r="O2512" s="260"/>
      <c r="P2512" s="260"/>
      <c r="Q2512" s="260"/>
      <c r="R2512" s="260"/>
      <c r="S2512" s="260"/>
      <c r="T2512" s="261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62" t="s">
        <v>201</v>
      </c>
      <c r="AU2512" s="262" t="s">
        <v>85</v>
      </c>
      <c r="AV2512" s="14" t="s">
        <v>199</v>
      </c>
      <c r="AW2512" s="14" t="s">
        <v>32</v>
      </c>
      <c r="AX2512" s="14" t="s">
        <v>83</v>
      </c>
      <c r="AY2512" s="262" t="s">
        <v>192</v>
      </c>
    </row>
    <row r="2513" s="2" customFormat="1" ht="24.15" customHeight="1">
      <c r="A2513" s="39"/>
      <c r="B2513" s="40"/>
      <c r="C2513" s="284" t="s">
        <v>2620</v>
      </c>
      <c r="D2513" s="284" t="s">
        <v>311</v>
      </c>
      <c r="E2513" s="285" t="s">
        <v>2621</v>
      </c>
      <c r="F2513" s="286" t="s">
        <v>2622</v>
      </c>
      <c r="G2513" s="287" t="s">
        <v>197</v>
      </c>
      <c r="H2513" s="288">
        <v>0.59999999999999998</v>
      </c>
      <c r="I2513" s="289"/>
      <c r="J2513" s="290">
        <f>ROUND(I2513*H2513,2)</f>
        <v>0</v>
      </c>
      <c r="K2513" s="286" t="s">
        <v>198</v>
      </c>
      <c r="L2513" s="291"/>
      <c r="M2513" s="292" t="s">
        <v>1</v>
      </c>
      <c r="N2513" s="293" t="s">
        <v>40</v>
      </c>
      <c r="O2513" s="92"/>
      <c r="P2513" s="236">
        <f>O2513*H2513</f>
        <v>0</v>
      </c>
      <c r="Q2513" s="236">
        <v>0.001</v>
      </c>
      <c r="R2513" s="236">
        <f>Q2513*H2513</f>
        <v>0.00059999999999999995</v>
      </c>
      <c r="S2513" s="236">
        <v>0</v>
      </c>
      <c r="T2513" s="237">
        <f>S2513*H2513</f>
        <v>0</v>
      </c>
      <c r="U2513" s="39"/>
      <c r="V2513" s="39"/>
      <c r="W2513" s="39"/>
      <c r="X2513" s="39"/>
      <c r="Y2513" s="39"/>
      <c r="Z2513" s="39"/>
      <c r="AA2513" s="39"/>
      <c r="AB2513" s="39"/>
      <c r="AC2513" s="39"/>
      <c r="AD2513" s="39"/>
      <c r="AE2513" s="39"/>
      <c r="AR2513" s="238" t="s">
        <v>394</v>
      </c>
      <c r="AT2513" s="238" t="s">
        <v>311</v>
      </c>
      <c r="AU2513" s="238" t="s">
        <v>85</v>
      </c>
      <c r="AY2513" s="18" t="s">
        <v>192</v>
      </c>
      <c r="BE2513" s="239">
        <f>IF(N2513="základní",J2513,0)</f>
        <v>0</v>
      </c>
      <c r="BF2513" s="239">
        <f>IF(N2513="snížená",J2513,0)</f>
        <v>0</v>
      </c>
      <c r="BG2513" s="239">
        <f>IF(N2513="zákl. přenesená",J2513,0)</f>
        <v>0</v>
      </c>
      <c r="BH2513" s="239">
        <f>IF(N2513="sníž. přenesená",J2513,0)</f>
        <v>0</v>
      </c>
      <c r="BI2513" s="239">
        <f>IF(N2513="nulová",J2513,0)</f>
        <v>0</v>
      </c>
      <c r="BJ2513" s="18" t="s">
        <v>83</v>
      </c>
      <c r="BK2513" s="239">
        <f>ROUND(I2513*H2513,2)</f>
        <v>0</v>
      </c>
      <c r="BL2513" s="18" t="s">
        <v>297</v>
      </c>
      <c r="BM2513" s="238" t="s">
        <v>2623</v>
      </c>
    </row>
    <row r="2514" s="16" customFormat="1">
      <c r="A2514" s="16"/>
      <c r="B2514" s="274"/>
      <c r="C2514" s="275"/>
      <c r="D2514" s="242" t="s">
        <v>201</v>
      </c>
      <c r="E2514" s="276" t="s">
        <v>1</v>
      </c>
      <c r="F2514" s="277" t="s">
        <v>2611</v>
      </c>
      <c r="G2514" s="275"/>
      <c r="H2514" s="276" t="s">
        <v>1</v>
      </c>
      <c r="I2514" s="278"/>
      <c r="J2514" s="275"/>
      <c r="K2514" s="275"/>
      <c r="L2514" s="279"/>
      <c r="M2514" s="280"/>
      <c r="N2514" s="281"/>
      <c r="O2514" s="281"/>
      <c r="P2514" s="281"/>
      <c r="Q2514" s="281"/>
      <c r="R2514" s="281"/>
      <c r="S2514" s="281"/>
      <c r="T2514" s="282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T2514" s="283" t="s">
        <v>201</v>
      </c>
      <c r="AU2514" s="283" t="s">
        <v>85</v>
      </c>
      <c r="AV2514" s="16" t="s">
        <v>83</v>
      </c>
      <c r="AW2514" s="16" t="s">
        <v>32</v>
      </c>
      <c r="AX2514" s="16" t="s">
        <v>75</v>
      </c>
      <c r="AY2514" s="283" t="s">
        <v>192</v>
      </c>
    </row>
    <row r="2515" s="16" customFormat="1">
      <c r="A2515" s="16"/>
      <c r="B2515" s="274"/>
      <c r="C2515" s="275"/>
      <c r="D2515" s="242" t="s">
        <v>201</v>
      </c>
      <c r="E2515" s="276" t="s">
        <v>1</v>
      </c>
      <c r="F2515" s="277" t="s">
        <v>2612</v>
      </c>
      <c r="G2515" s="275"/>
      <c r="H2515" s="276" t="s">
        <v>1</v>
      </c>
      <c r="I2515" s="278"/>
      <c r="J2515" s="275"/>
      <c r="K2515" s="275"/>
      <c r="L2515" s="279"/>
      <c r="M2515" s="280"/>
      <c r="N2515" s="281"/>
      <c r="O2515" s="281"/>
      <c r="P2515" s="281"/>
      <c r="Q2515" s="281"/>
      <c r="R2515" s="281"/>
      <c r="S2515" s="281"/>
      <c r="T2515" s="282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T2515" s="283" t="s">
        <v>201</v>
      </c>
      <c r="AU2515" s="283" t="s">
        <v>85</v>
      </c>
      <c r="AV2515" s="16" t="s">
        <v>83</v>
      </c>
      <c r="AW2515" s="16" t="s">
        <v>32</v>
      </c>
      <c r="AX2515" s="16" t="s">
        <v>75</v>
      </c>
      <c r="AY2515" s="283" t="s">
        <v>192</v>
      </c>
    </row>
    <row r="2516" s="13" customFormat="1">
      <c r="A2516" s="13"/>
      <c r="B2516" s="240"/>
      <c r="C2516" s="241"/>
      <c r="D2516" s="242" t="s">
        <v>201</v>
      </c>
      <c r="E2516" s="243" t="s">
        <v>1</v>
      </c>
      <c r="F2516" s="244" t="s">
        <v>2624</v>
      </c>
      <c r="G2516" s="241"/>
      <c r="H2516" s="245">
        <v>0.59999999999999998</v>
      </c>
      <c r="I2516" s="246"/>
      <c r="J2516" s="241"/>
      <c r="K2516" s="241"/>
      <c r="L2516" s="247"/>
      <c r="M2516" s="248"/>
      <c r="N2516" s="249"/>
      <c r="O2516" s="249"/>
      <c r="P2516" s="249"/>
      <c r="Q2516" s="249"/>
      <c r="R2516" s="249"/>
      <c r="S2516" s="249"/>
      <c r="T2516" s="250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51" t="s">
        <v>201</v>
      </c>
      <c r="AU2516" s="251" t="s">
        <v>85</v>
      </c>
      <c r="AV2516" s="13" t="s">
        <v>85</v>
      </c>
      <c r="AW2516" s="13" t="s">
        <v>32</v>
      </c>
      <c r="AX2516" s="13" t="s">
        <v>75</v>
      </c>
      <c r="AY2516" s="251" t="s">
        <v>192</v>
      </c>
    </row>
    <row r="2517" s="14" customFormat="1">
      <c r="A2517" s="14"/>
      <c r="B2517" s="252"/>
      <c r="C2517" s="253"/>
      <c r="D2517" s="242" t="s">
        <v>201</v>
      </c>
      <c r="E2517" s="254" t="s">
        <v>1</v>
      </c>
      <c r="F2517" s="255" t="s">
        <v>204</v>
      </c>
      <c r="G2517" s="253"/>
      <c r="H2517" s="256">
        <v>0.59999999999999998</v>
      </c>
      <c r="I2517" s="257"/>
      <c r="J2517" s="253"/>
      <c r="K2517" s="253"/>
      <c r="L2517" s="258"/>
      <c r="M2517" s="259"/>
      <c r="N2517" s="260"/>
      <c r="O2517" s="260"/>
      <c r="P2517" s="260"/>
      <c r="Q2517" s="260"/>
      <c r="R2517" s="260"/>
      <c r="S2517" s="260"/>
      <c r="T2517" s="261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62" t="s">
        <v>201</v>
      </c>
      <c r="AU2517" s="262" t="s">
        <v>85</v>
      </c>
      <c r="AV2517" s="14" t="s">
        <v>199</v>
      </c>
      <c r="AW2517" s="14" t="s">
        <v>32</v>
      </c>
      <c r="AX2517" s="14" t="s">
        <v>83</v>
      </c>
      <c r="AY2517" s="262" t="s">
        <v>192</v>
      </c>
    </row>
    <row r="2518" s="2" customFormat="1" ht="24.15" customHeight="1">
      <c r="A2518" s="39"/>
      <c r="B2518" s="40"/>
      <c r="C2518" s="284" t="s">
        <v>2625</v>
      </c>
      <c r="D2518" s="284" t="s">
        <v>311</v>
      </c>
      <c r="E2518" s="285" t="s">
        <v>2626</v>
      </c>
      <c r="F2518" s="286" t="s">
        <v>2627</v>
      </c>
      <c r="G2518" s="287" t="s">
        <v>197</v>
      </c>
      <c r="H2518" s="288">
        <v>1.2</v>
      </c>
      <c r="I2518" s="289"/>
      <c r="J2518" s="290">
        <f>ROUND(I2518*H2518,2)</f>
        <v>0</v>
      </c>
      <c r="K2518" s="286" t="s">
        <v>198</v>
      </c>
      <c r="L2518" s="291"/>
      <c r="M2518" s="292" t="s">
        <v>1</v>
      </c>
      <c r="N2518" s="293" t="s">
        <v>40</v>
      </c>
      <c r="O2518" s="92"/>
      <c r="P2518" s="236">
        <f>O2518*H2518</f>
        <v>0</v>
      </c>
      <c r="Q2518" s="236">
        <v>0.001</v>
      </c>
      <c r="R2518" s="236">
        <f>Q2518*H2518</f>
        <v>0.0011999999999999999</v>
      </c>
      <c r="S2518" s="236">
        <v>0</v>
      </c>
      <c r="T2518" s="237">
        <f>S2518*H2518</f>
        <v>0</v>
      </c>
      <c r="U2518" s="39"/>
      <c r="V2518" s="39"/>
      <c r="W2518" s="39"/>
      <c r="X2518" s="39"/>
      <c r="Y2518" s="39"/>
      <c r="Z2518" s="39"/>
      <c r="AA2518" s="39"/>
      <c r="AB2518" s="39"/>
      <c r="AC2518" s="39"/>
      <c r="AD2518" s="39"/>
      <c r="AE2518" s="39"/>
      <c r="AR2518" s="238" t="s">
        <v>394</v>
      </c>
      <c r="AT2518" s="238" t="s">
        <v>311</v>
      </c>
      <c r="AU2518" s="238" t="s">
        <v>85</v>
      </c>
      <c r="AY2518" s="18" t="s">
        <v>192</v>
      </c>
      <c r="BE2518" s="239">
        <f>IF(N2518="základní",J2518,0)</f>
        <v>0</v>
      </c>
      <c r="BF2518" s="239">
        <f>IF(N2518="snížená",J2518,0)</f>
        <v>0</v>
      </c>
      <c r="BG2518" s="239">
        <f>IF(N2518="zákl. přenesená",J2518,0)</f>
        <v>0</v>
      </c>
      <c r="BH2518" s="239">
        <f>IF(N2518="sníž. přenesená",J2518,0)</f>
        <v>0</v>
      </c>
      <c r="BI2518" s="239">
        <f>IF(N2518="nulová",J2518,0)</f>
        <v>0</v>
      </c>
      <c r="BJ2518" s="18" t="s">
        <v>83</v>
      </c>
      <c r="BK2518" s="239">
        <f>ROUND(I2518*H2518,2)</f>
        <v>0</v>
      </c>
      <c r="BL2518" s="18" t="s">
        <v>297</v>
      </c>
      <c r="BM2518" s="238" t="s">
        <v>2628</v>
      </c>
    </row>
    <row r="2519" s="16" customFormat="1">
      <c r="A2519" s="16"/>
      <c r="B2519" s="274"/>
      <c r="C2519" s="275"/>
      <c r="D2519" s="242" t="s">
        <v>201</v>
      </c>
      <c r="E2519" s="276" t="s">
        <v>1</v>
      </c>
      <c r="F2519" s="277" t="s">
        <v>2611</v>
      </c>
      <c r="G2519" s="275"/>
      <c r="H2519" s="276" t="s">
        <v>1</v>
      </c>
      <c r="I2519" s="278"/>
      <c r="J2519" s="275"/>
      <c r="K2519" s="275"/>
      <c r="L2519" s="279"/>
      <c r="M2519" s="280"/>
      <c r="N2519" s="281"/>
      <c r="O2519" s="281"/>
      <c r="P2519" s="281"/>
      <c r="Q2519" s="281"/>
      <c r="R2519" s="281"/>
      <c r="S2519" s="281"/>
      <c r="T2519" s="282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T2519" s="283" t="s">
        <v>201</v>
      </c>
      <c r="AU2519" s="283" t="s">
        <v>85</v>
      </c>
      <c r="AV2519" s="16" t="s">
        <v>83</v>
      </c>
      <c r="AW2519" s="16" t="s">
        <v>32</v>
      </c>
      <c r="AX2519" s="16" t="s">
        <v>75</v>
      </c>
      <c r="AY2519" s="283" t="s">
        <v>192</v>
      </c>
    </row>
    <row r="2520" s="16" customFormat="1">
      <c r="A2520" s="16"/>
      <c r="B2520" s="274"/>
      <c r="C2520" s="275"/>
      <c r="D2520" s="242" t="s">
        <v>201</v>
      </c>
      <c r="E2520" s="276" t="s">
        <v>1</v>
      </c>
      <c r="F2520" s="277" t="s">
        <v>2612</v>
      </c>
      <c r="G2520" s="275"/>
      <c r="H2520" s="276" t="s">
        <v>1</v>
      </c>
      <c r="I2520" s="278"/>
      <c r="J2520" s="275"/>
      <c r="K2520" s="275"/>
      <c r="L2520" s="279"/>
      <c r="M2520" s="280"/>
      <c r="N2520" s="281"/>
      <c r="O2520" s="281"/>
      <c r="P2520" s="281"/>
      <c r="Q2520" s="281"/>
      <c r="R2520" s="281"/>
      <c r="S2520" s="281"/>
      <c r="T2520" s="282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T2520" s="283" t="s">
        <v>201</v>
      </c>
      <c r="AU2520" s="283" t="s">
        <v>85</v>
      </c>
      <c r="AV2520" s="16" t="s">
        <v>83</v>
      </c>
      <c r="AW2520" s="16" t="s">
        <v>32</v>
      </c>
      <c r="AX2520" s="16" t="s">
        <v>75</v>
      </c>
      <c r="AY2520" s="283" t="s">
        <v>192</v>
      </c>
    </row>
    <row r="2521" s="13" customFormat="1">
      <c r="A2521" s="13"/>
      <c r="B2521" s="240"/>
      <c r="C2521" s="241"/>
      <c r="D2521" s="242" t="s">
        <v>201</v>
      </c>
      <c r="E2521" s="243" t="s">
        <v>1</v>
      </c>
      <c r="F2521" s="244" t="s">
        <v>2629</v>
      </c>
      <c r="G2521" s="241"/>
      <c r="H2521" s="245">
        <v>1.2</v>
      </c>
      <c r="I2521" s="246"/>
      <c r="J2521" s="241"/>
      <c r="K2521" s="241"/>
      <c r="L2521" s="247"/>
      <c r="M2521" s="248"/>
      <c r="N2521" s="249"/>
      <c r="O2521" s="249"/>
      <c r="P2521" s="249"/>
      <c r="Q2521" s="249"/>
      <c r="R2521" s="249"/>
      <c r="S2521" s="249"/>
      <c r="T2521" s="250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51" t="s">
        <v>201</v>
      </c>
      <c r="AU2521" s="251" t="s">
        <v>85</v>
      </c>
      <c r="AV2521" s="13" t="s">
        <v>85</v>
      </c>
      <c r="AW2521" s="13" t="s">
        <v>32</v>
      </c>
      <c r="AX2521" s="13" t="s">
        <v>75</v>
      </c>
      <c r="AY2521" s="251" t="s">
        <v>192</v>
      </c>
    </row>
    <row r="2522" s="14" customFormat="1">
      <c r="A2522" s="14"/>
      <c r="B2522" s="252"/>
      <c r="C2522" s="253"/>
      <c r="D2522" s="242" t="s">
        <v>201</v>
      </c>
      <c r="E2522" s="254" t="s">
        <v>1</v>
      </c>
      <c r="F2522" s="255" t="s">
        <v>204</v>
      </c>
      <c r="G2522" s="253"/>
      <c r="H2522" s="256">
        <v>1.2</v>
      </c>
      <c r="I2522" s="257"/>
      <c r="J2522" s="253"/>
      <c r="K2522" s="253"/>
      <c r="L2522" s="258"/>
      <c r="M2522" s="259"/>
      <c r="N2522" s="260"/>
      <c r="O2522" s="260"/>
      <c r="P2522" s="260"/>
      <c r="Q2522" s="260"/>
      <c r="R2522" s="260"/>
      <c r="S2522" s="260"/>
      <c r="T2522" s="261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62" t="s">
        <v>201</v>
      </c>
      <c r="AU2522" s="262" t="s">
        <v>85</v>
      </c>
      <c r="AV2522" s="14" t="s">
        <v>199</v>
      </c>
      <c r="AW2522" s="14" t="s">
        <v>32</v>
      </c>
      <c r="AX2522" s="14" t="s">
        <v>83</v>
      </c>
      <c r="AY2522" s="262" t="s">
        <v>192</v>
      </c>
    </row>
    <row r="2523" s="2" customFormat="1" ht="24.15" customHeight="1">
      <c r="A2523" s="39"/>
      <c r="B2523" s="40"/>
      <c r="C2523" s="284" t="s">
        <v>2630</v>
      </c>
      <c r="D2523" s="284" t="s">
        <v>311</v>
      </c>
      <c r="E2523" s="285" t="s">
        <v>2631</v>
      </c>
      <c r="F2523" s="286" t="s">
        <v>2632</v>
      </c>
      <c r="G2523" s="287" t="s">
        <v>197</v>
      </c>
      <c r="H2523" s="288">
        <v>4.5</v>
      </c>
      <c r="I2523" s="289"/>
      <c r="J2523" s="290">
        <f>ROUND(I2523*H2523,2)</f>
        <v>0</v>
      </c>
      <c r="K2523" s="286" t="s">
        <v>198</v>
      </c>
      <c r="L2523" s="291"/>
      <c r="M2523" s="292" t="s">
        <v>1</v>
      </c>
      <c r="N2523" s="293" t="s">
        <v>40</v>
      </c>
      <c r="O2523" s="92"/>
      <c r="P2523" s="236">
        <f>O2523*H2523</f>
        <v>0</v>
      </c>
      <c r="Q2523" s="236">
        <v>0.001</v>
      </c>
      <c r="R2523" s="236">
        <f>Q2523*H2523</f>
        <v>0.0045000000000000005</v>
      </c>
      <c r="S2523" s="236">
        <v>0</v>
      </c>
      <c r="T2523" s="237">
        <f>S2523*H2523</f>
        <v>0</v>
      </c>
      <c r="U2523" s="39"/>
      <c r="V2523" s="39"/>
      <c r="W2523" s="39"/>
      <c r="X2523" s="39"/>
      <c r="Y2523" s="39"/>
      <c r="Z2523" s="39"/>
      <c r="AA2523" s="39"/>
      <c r="AB2523" s="39"/>
      <c r="AC2523" s="39"/>
      <c r="AD2523" s="39"/>
      <c r="AE2523" s="39"/>
      <c r="AR2523" s="238" t="s">
        <v>394</v>
      </c>
      <c r="AT2523" s="238" t="s">
        <v>311</v>
      </c>
      <c r="AU2523" s="238" t="s">
        <v>85</v>
      </c>
      <c r="AY2523" s="18" t="s">
        <v>192</v>
      </c>
      <c r="BE2523" s="239">
        <f>IF(N2523="základní",J2523,0)</f>
        <v>0</v>
      </c>
      <c r="BF2523" s="239">
        <f>IF(N2523="snížená",J2523,0)</f>
        <v>0</v>
      </c>
      <c r="BG2523" s="239">
        <f>IF(N2523="zákl. přenesená",J2523,0)</f>
        <v>0</v>
      </c>
      <c r="BH2523" s="239">
        <f>IF(N2523="sníž. přenesená",J2523,0)</f>
        <v>0</v>
      </c>
      <c r="BI2523" s="239">
        <f>IF(N2523="nulová",J2523,0)</f>
        <v>0</v>
      </c>
      <c r="BJ2523" s="18" t="s">
        <v>83</v>
      </c>
      <c r="BK2523" s="239">
        <f>ROUND(I2523*H2523,2)</f>
        <v>0</v>
      </c>
      <c r="BL2523" s="18" t="s">
        <v>297</v>
      </c>
      <c r="BM2523" s="238" t="s">
        <v>2633</v>
      </c>
    </row>
    <row r="2524" s="16" customFormat="1">
      <c r="A2524" s="16"/>
      <c r="B2524" s="274"/>
      <c r="C2524" s="275"/>
      <c r="D2524" s="242" t="s">
        <v>201</v>
      </c>
      <c r="E2524" s="276" t="s">
        <v>1</v>
      </c>
      <c r="F2524" s="277" t="s">
        <v>2611</v>
      </c>
      <c r="G2524" s="275"/>
      <c r="H2524" s="276" t="s">
        <v>1</v>
      </c>
      <c r="I2524" s="278"/>
      <c r="J2524" s="275"/>
      <c r="K2524" s="275"/>
      <c r="L2524" s="279"/>
      <c r="M2524" s="280"/>
      <c r="N2524" s="281"/>
      <c r="O2524" s="281"/>
      <c r="P2524" s="281"/>
      <c r="Q2524" s="281"/>
      <c r="R2524" s="281"/>
      <c r="S2524" s="281"/>
      <c r="T2524" s="282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T2524" s="283" t="s">
        <v>201</v>
      </c>
      <c r="AU2524" s="283" t="s">
        <v>85</v>
      </c>
      <c r="AV2524" s="16" t="s">
        <v>83</v>
      </c>
      <c r="AW2524" s="16" t="s">
        <v>32</v>
      </c>
      <c r="AX2524" s="16" t="s">
        <v>75</v>
      </c>
      <c r="AY2524" s="283" t="s">
        <v>192</v>
      </c>
    </row>
    <row r="2525" s="16" customFormat="1">
      <c r="A2525" s="16"/>
      <c r="B2525" s="274"/>
      <c r="C2525" s="275"/>
      <c r="D2525" s="242" t="s">
        <v>201</v>
      </c>
      <c r="E2525" s="276" t="s">
        <v>1</v>
      </c>
      <c r="F2525" s="277" t="s">
        <v>2612</v>
      </c>
      <c r="G2525" s="275"/>
      <c r="H2525" s="276" t="s">
        <v>1</v>
      </c>
      <c r="I2525" s="278"/>
      <c r="J2525" s="275"/>
      <c r="K2525" s="275"/>
      <c r="L2525" s="279"/>
      <c r="M2525" s="280"/>
      <c r="N2525" s="281"/>
      <c r="O2525" s="281"/>
      <c r="P2525" s="281"/>
      <c r="Q2525" s="281"/>
      <c r="R2525" s="281"/>
      <c r="S2525" s="281"/>
      <c r="T2525" s="282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83" t="s">
        <v>201</v>
      </c>
      <c r="AU2525" s="283" t="s">
        <v>85</v>
      </c>
      <c r="AV2525" s="16" t="s">
        <v>83</v>
      </c>
      <c r="AW2525" s="16" t="s">
        <v>32</v>
      </c>
      <c r="AX2525" s="16" t="s">
        <v>75</v>
      </c>
      <c r="AY2525" s="283" t="s">
        <v>192</v>
      </c>
    </row>
    <row r="2526" s="13" customFormat="1">
      <c r="A2526" s="13"/>
      <c r="B2526" s="240"/>
      <c r="C2526" s="241"/>
      <c r="D2526" s="242" t="s">
        <v>201</v>
      </c>
      <c r="E2526" s="243" t="s">
        <v>1</v>
      </c>
      <c r="F2526" s="244" t="s">
        <v>2634</v>
      </c>
      <c r="G2526" s="241"/>
      <c r="H2526" s="245">
        <v>1.5</v>
      </c>
      <c r="I2526" s="246"/>
      <c r="J2526" s="241"/>
      <c r="K2526" s="241"/>
      <c r="L2526" s="247"/>
      <c r="M2526" s="248"/>
      <c r="N2526" s="249"/>
      <c r="O2526" s="249"/>
      <c r="P2526" s="249"/>
      <c r="Q2526" s="249"/>
      <c r="R2526" s="249"/>
      <c r="S2526" s="249"/>
      <c r="T2526" s="250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51" t="s">
        <v>201</v>
      </c>
      <c r="AU2526" s="251" t="s">
        <v>85</v>
      </c>
      <c r="AV2526" s="13" t="s">
        <v>85</v>
      </c>
      <c r="AW2526" s="13" t="s">
        <v>32</v>
      </c>
      <c r="AX2526" s="13" t="s">
        <v>75</v>
      </c>
      <c r="AY2526" s="251" t="s">
        <v>192</v>
      </c>
    </row>
    <row r="2527" s="13" customFormat="1">
      <c r="A2527" s="13"/>
      <c r="B2527" s="240"/>
      <c r="C2527" s="241"/>
      <c r="D2527" s="242" t="s">
        <v>201</v>
      </c>
      <c r="E2527" s="243" t="s">
        <v>1</v>
      </c>
      <c r="F2527" s="244" t="s">
        <v>2635</v>
      </c>
      <c r="G2527" s="241"/>
      <c r="H2527" s="245">
        <v>1.5</v>
      </c>
      <c r="I2527" s="246"/>
      <c r="J2527" s="241"/>
      <c r="K2527" s="241"/>
      <c r="L2527" s="247"/>
      <c r="M2527" s="248"/>
      <c r="N2527" s="249"/>
      <c r="O2527" s="249"/>
      <c r="P2527" s="249"/>
      <c r="Q2527" s="249"/>
      <c r="R2527" s="249"/>
      <c r="S2527" s="249"/>
      <c r="T2527" s="250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51" t="s">
        <v>201</v>
      </c>
      <c r="AU2527" s="251" t="s">
        <v>85</v>
      </c>
      <c r="AV2527" s="13" t="s">
        <v>85</v>
      </c>
      <c r="AW2527" s="13" t="s">
        <v>32</v>
      </c>
      <c r="AX2527" s="13" t="s">
        <v>75</v>
      </c>
      <c r="AY2527" s="251" t="s">
        <v>192</v>
      </c>
    </row>
    <row r="2528" s="13" customFormat="1">
      <c r="A2528" s="13"/>
      <c r="B2528" s="240"/>
      <c r="C2528" s="241"/>
      <c r="D2528" s="242" t="s">
        <v>201</v>
      </c>
      <c r="E2528" s="243" t="s">
        <v>1</v>
      </c>
      <c r="F2528" s="244" t="s">
        <v>2636</v>
      </c>
      <c r="G2528" s="241"/>
      <c r="H2528" s="245">
        <v>1.5</v>
      </c>
      <c r="I2528" s="246"/>
      <c r="J2528" s="241"/>
      <c r="K2528" s="241"/>
      <c r="L2528" s="247"/>
      <c r="M2528" s="248"/>
      <c r="N2528" s="249"/>
      <c r="O2528" s="249"/>
      <c r="P2528" s="249"/>
      <c r="Q2528" s="249"/>
      <c r="R2528" s="249"/>
      <c r="S2528" s="249"/>
      <c r="T2528" s="250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51" t="s">
        <v>201</v>
      </c>
      <c r="AU2528" s="251" t="s">
        <v>85</v>
      </c>
      <c r="AV2528" s="13" t="s">
        <v>85</v>
      </c>
      <c r="AW2528" s="13" t="s">
        <v>32</v>
      </c>
      <c r="AX2528" s="13" t="s">
        <v>75</v>
      </c>
      <c r="AY2528" s="251" t="s">
        <v>192</v>
      </c>
    </row>
    <row r="2529" s="14" customFormat="1">
      <c r="A2529" s="14"/>
      <c r="B2529" s="252"/>
      <c r="C2529" s="253"/>
      <c r="D2529" s="242" t="s">
        <v>201</v>
      </c>
      <c r="E2529" s="254" t="s">
        <v>1</v>
      </c>
      <c r="F2529" s="255" t="s">
        <v>204</v>
      </c>
      <c r="G2529" s="253"/>
      <c r="H2529" s="256">
        <v>4.5</v>
      </c>
      <c r="I2529" s="257"/>
      <c r="J2529" s="253"/>
      <c r="K2529" s="253"/>
      <c r="L2529" s="258"/>
      <c r="M2529" s="259"/>
      <c r="N2529" s="260"/>
      <c r="O2529" s="260"/>
      <c r="P2529" s="260"/>
      <c r="Q2529" s="260"/>
      <c r="R2529" s="260"/>
      <c r="S2529" s="260"/>
      <c r="T2529" s="261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62" t="s">
        <v>201</v>
      </c>
      <c r="AU2529" s="262" t="s">
        <v>85</v>
      </c>
      <c r="AV2529" s="14" t="s">
        <v>199</v>
      </c>
      <c r="AW2529" s="14" t="s">
        <v>32</v>
      </c>
      <c r="AX2529" s="14" t="s">
        <v>83</v>
      </c>
      <c r="AY2529" s="262" t="s">
        <v>192</v>
      </c>
    </row>
    <row r="2530" s="2" customFormat="1" ht="24.15" customHeight="1">
      <c r="A2530" s="39"/>
      <c r="B2530" s="40"/>
      <c r="C2530" s="284" t="s">
        <v>2637</v>
      </c>
      <c r="D2530" s="284" t="s">
        <v>311</v>
      </c>
      <c r="E2530" s="285" t="s">
        <v>2638</v>
      </c>
      <c r="F2530" s="286" t="s">
        <v>2639</v>
      </c>
      <c r="G2530" s="287" t="s">
        <v>197</v>
      </c>
      <c r="H2530" s="288">
        <v>3.0750000000000002</v>
      </c>
      <c r="I2530" s="289"/>
      <c r="J2530" s="290">
        <f>ROUND(I2530*H2530,2)</f>
        <v>0</v>
      </c>
      <c r="K2530" s="286" t="s">
        <v>198</v>
      </c>
      <c r="L2530" s="291"/>
      <c r="M2530" s="292" t="s">
        <v>1</v>
      </c>
      <c r="N2530" s="293" t="s">
        <v>40</v>
      </c>
      <c r="O2530" s="92"/>
      <c r="P2530" s="236">
        <f>O2530*H2530</f>
        <v>0</v>
      </c>
      <c r="Q2530" s="236">
        <v>0.001</v>
      </c>
      <c r="R2530" s="236">
        <f>Q2530*H2530</f>
        <v>0.003075</v>
      </c>
      <c r="S2530" s="236">
        <v>0</v>
      </c>
      <c r="T2530" s="237">
        <f>S2530*H2530</f>
        <v>0</v>
      </c>
      <c r="U2530" s="39"/>
      <c r="V2530" s="39"/>
      <c r="W2530" s="39"/>
      <c r="X2530" s="39"/>
      <c r="Y2530" s="39"/>
      <c r="Z2530" s="39"/>
      <c r="AA2530" s="39"/>
      <c r="AB2530" s="39"/>
      <c r="AC2530" s="39"/>
      <c r="AD2530" s="39"/>
      <c r="AE2530" s="39"/>
      <c r="AR2530" s="238" t="s">
        <v>394</v>
      </c>
      <c r="AT2530" s="238" t="s">
        <v>311</v>
      </c>
      <c r="AU2530" s="238" t="s">
        <v>85</v>
      </c>
      <c r="AY2530" s="18" t="s">
        <v>192</v>
      </c>
      <c r="BE2530" s="239">
        <f>IF(N2530="základní",J2530,0)</f>
        <v>0</v>
      </c>
      <c r="BF2530" s="239">
        <f>IF(N2530="snížená",J2530,0)</f>
        <v>0</v>
      </c>
      <c r="BG2530" s="239">
        <f>IF(N2530="zákl. přenesená",J2530,0)</f>
        <v>0</v>
      </c>
      <c r="BH2530" s="239">
        <f>IF(N2530="sníž. přenesená",J2530,0)</f>
        <v>0</v>
      </c>
      <c r="BI2530" s="239">
        <f>IF(N2530="nulová",J2530,0)</f>
        <v>0</v>
      </c>
      <c r="BJ2530" s="18" t="s">
        <v>83</v>
      </c>
      <c r="BK2530" s="239">
        <f>ROUND(I2530*H2530,2)</f>
        <v>0</v>
      </c>
      <c r="BL2530" s="18" t="s">
        <v>297</v>
      </c>
      <c r="BM2530" s="238" t="s">
        <v>2640</v>
      </c>
    </row>
    <row r="2531" s="16" customFormat="1">
      <c r="A2531" s="16"/>
      <c r="B2531" s="274"/>
      <c r="C2531" s="275"/>
      <c r="D2531" s="242" t="s">
        <v>201</v>
      </c>
      <c r="E2531" s="276" t="s">
        <v>1</v>
      </c>
      <c r="F2531" s="277" t="s">
        <v>2611</v>
      </c>
      <c r="G2531" s="275"/>
      <c r="H2531" s="276" t="s">
        <v>1</v>
      </c>
      <c r="I2531" s="278"/>
      <c r="J2531" s="275"/>
      <c r="K2531" s="275"/>
      <c r="L2531" s="279"/>
      <c r="M2531" s="280"/>
      <c r="N2531" s="281"/>
      <c r="O2531" s="281"/>
      <c r="P2531" s="281"/>
      <c r="Q2531" s="281"/>
      <c r="R2531" s="281"/>
      <c r="S2531" s="281"/>
      <c r="T2531" s="282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T2531" s="283" t="s">
        <v>201</v>
      </c>
      <c r="AU2531" s="283" t="s">
        <v>85</v>
      </c>
      <c r="AV2531" s="16" t="s">
        <v>83</v>
      </c>
      <c r="AW2531" s="16" t="s">
        <v>32</v>
      </c>
      <c r="AX2531" s="16" t="s">
        <v>75</v>
      </c>
      <c r="AY2531" s="283" t="s">
        <v>192</v>
      </c>
    </row>
    <row r="2532" s="16" customFormat="1">
      <c r="A2532" s="16"/>
      <c r="B2532" s="274"/>
      <c r="C2532" s="275"/>
      <c r="D2532" s="242" t="s">
        <v>201</v>
      </c>
      <c r="E2532" s="276" t="s">
        <v>1</v>
      </c>
      <c r="F2532" s="277" t="s">
        <v>2612</v>
      </c>
      <c r="G2532" s="275"/>
      <c r="H2532" s="276" t="s">
        <v>1</v>
      </c>
      <c r="I2532" s="278"/>
      <c r="J2532" s="275"/>
      <c r="K2532" s="275"/>
      <c r="L2532" s="279"/>
      <c r="M2532" s="280"/>
      <c r="N2532" s="281"/>
      <c r="O2532" s="281"/>
      <c r="P2532" s="281"/>
      <c r="Q2532" s="281"/>
      <c r="R2532" s="281"/>
      <c r="S2532" s="281"/>
      <c r="T2532" s="282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T2532" s="283" t="s">
        <v>201</v>
      </c>
      <c r="AU2532" s="283" t="s">
        <v>85</v>
      </c>
      <c r="AV2532" s="16" t="s">
        <v>83</v>
      </c>
      <c r="AW2532" s="16" t="s">
        <v>32</v>
      </c>
      <c r="AX2532" s="16" t="s">
        <v>75</v>
      </c>
      <c r="AY2532" s="283" t="s">
        <v>192</v>
      </c>
    </row>
    <row r="2533" s="13" customFormat="1">
      <c r="A2533" s="13"/>
      <c r="B2533" s="240"/>
      <c r="C2533" s="241"/>
      <c r="D2533" s="242" t="s">
        <v>201</v>
      </c>
      <c r="E2533" s="243" t="s">
        <v>1</v>
      </c>
      <c r="F2533" s="244" t="s">
        <v>2629</v>
      </c>
      <c r="G2533" s="241"/>
      <c r="H2533" s="245">
        <v>1.2</v>
      </c>
      <c r="I2533" s="246"/>
      <c r="J2533" s="241"/>
      <c r="K2533" s="241"/>
      <c r="L2533" s="247"/>
      <c r="M2533" s="248"/>
      <c r="N2533" s="249"/>
      <c r="O2533" s="249"/>
      <c r="P2533" s="249"/>
      <c r="Q2533" s="249"/>
      <c r="R2533" s="249"/>
      <c r="S2533" s="249"/>
      <c r="T2533" s="250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51" t="s">
        <v>201</v>
      </c>
      <c r="AU2533" s="251" t="s">
        <v>85</v>
      </c>
      <c r="AV2533" s="13" t="s">
        <v>85</v>
      </c>
      <c r="AW2533" s="13" t="s">
        <v>32</v>
      </c>
      <c r="AX2533" s="13" t="s">
        <v>75</v>
      </c>
      <c r="AY2533" s="251" t="s">
        <v>192</v>
      </c>
    </row>
    <row r="2534" s="13" customFormat="1">
      <c r="A2534" s="13"/>
      <c r="B2534" s="240"/>
      <c r="C2534" s="241"/>
      <c r="D2534" s="242" t="s">
        <v>201</v>
      </c>
      <c r="E2534" s="243" t="s">
        <v>1</v>
      </c>
      <c r="F2534" s="244" t="s">
        <v>2641</v>
      </c>
      <c r="G2534" s="241"/>
      <c r="H2534" s="245">
        <v>1.875</v>
      </c>
      <c r="I2534" s="246"/>
      <c r="J2534" s="241"/>
      <c r="K2534" s="241"/>
      <c r="L2534" s="247"/>
      <c r="M2534" s="248"/>
      <c r="N2534" s="249"/>
      <c r="O2534" s="249"/>
      <c r="P2534" s="249"/>
      <c r="Q2534" s="249"/>
      <c r="R2534" s="249"/>
      <c r="S2534" s="249"/>
      <c r="T2534" s="250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51" t="s">
        <v>201</v>
      </c>
      <c r="AU2534" s="251" t="s">
        <v>85</v>
      </c>
      <c r="AV2534" s="13" t="s">
        <v>85</v>
      </c>
      <c r="AW2534" s="13" t="s">
        <v>32</v>
      </c>
      <c r="AX2534" s="13" t="s">
        <v>75</v>
      </c>
      <c r="AY2534" s="251" t="s">
        <v>192</v>
      </c>
    </row>
    <row r="2535" s="14" customFormat="1">
      <c r="A2535" s="14"/>
      <c r="B2535" s="252"/>
      <c r="C2535" s="253"/>
      <c r="D2535" s="242" t="s">
        <v>201</v>
      </c>
      <c r="E2535" s="254" t="s">
        <v>1</v>
      </c>
      <c r="F2535" s="255" t="s">
        <v>204</v>
      </c>
      <c r="G2535" s="253"/>
      <c r="H2535" s="256">
        <v>3.0750000000000002</v>
      </c>
      <c r="I2535" s="257"/>
      <c r="J2535" s="253"/>
      <c r="K2535" s="253"/>
      <c r="L2535" s="258"/>
      <c r="M2535" s="259"/>
      <c r="N2535" s="260"/>
      <c r="O2535" s="260"/>
      <c r="P2535" s="260"/>
      <c r="Q2535" s="260"/>
      <c r="R2535" s="260"/>
      <c r="S2535" s="260"/>
      <c r="T2535" s="261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62" t="s">
        <v>201</v>
      </c>
      <c r="AU2535" s="262" t="s">
        <v>85</v>
      </c>
      <c r="AV2535" s="14" t="s">
        <v>199</v>
      </c>
      <c r="AW2535" s="14" t="s">
        <v>32</v>
      </c>
      <c r="AX2535" s="14" t="s">
        <v>83</v>
      </c>
      <c r="AY2535" s="262" t="s">
        <v>192</v>
      </c>
    </row>
    <row r="2536" s="2" customFormat="1" ht="24.15" customHeight="1">
      <c r="A2536" s="39"/>
      <c r="B2536" s="40"/>
      <c r="C2536" s="284" t="s">
        <v>2642</v>
      </c>
      <c r="D2536" s="284" t="s">
        <v>311</v>
      </c>
      <c r="E2536" s="285" t="s">
        <v>2643</v>
      </c>
      <c r="F2536" s="286" t="s">
        <v>2644</v>
      </c>
      <c r="G2536" s="287" t="s">
        <v>197</v>
      </c>
      <c r="H2536" s="288">
        <v>1</v>
      </c>
      <c r="I2536" s="289"/>
      <c r="J2536" s="290">
        <f>ROUND(I2536*H2536,2)</f>
        <v>0</v>
      </c>
      <c r="K2536" s="286" t="s">
        <v>198</v>
      </c>
      <c r="L2536" s="291"/>
      <c r="M2536" s="292" t="s">
        <v>1</v>
      </c>
      <c r="N2536" s="293" t="s">
        <v>40</v>
      </c>
      <c r="O2536" s="92"/>
      <c r="P2536" s="236">
        <f>O2536*H2536</f>
        <v>0</v>
      </c>
      <c r="Q2536" s="236">
        <v>0.001</v>
      </c>
      <c r="R2536" s="236">
        <f>Q2536*H2536</f>
        <v>0.001</v>
      </c>
      <c r="S2536" s="236">
        <v>0</v>
      </c>
      <c r="T2536" s="237">
        <f>S2536*H2536</f>
        <v>0</v>
      </c>
      <c r="U2536" s="39"/>
      <c r="V2536" s="39"/>
      <c r="W2536" s="39"/>
      <c r="X2536" s="39"/>
      <c r="Y2536" s="39"/>
      <c r="Z2536" s="39"/>
      <c r="AA2536" s="39"/>
      <c r="AB2536" s="39"/>
      <c r="AC2536" s="39"/>
      <c r="AD2536" s="39"/>
      <c r="AE2536" s="39"/>
      <c r="AR2536" s="238" t="s">
        <v>394</v>
      </c>
      <c r="AT2536" s="238" t="s">
        <v>311</v>
      </c>
      <c r="AU2536" s="238" t="s">
        <v>85</v>
      </c>
      <c r="AY2536" s="18" t="s">
        <v>192</v>
      </c>
      <c r="BE2536" s="239">
        <f>IF(N2536="základní",J2536,0)</f>
        <v>0</v>
      </c>
      <c r="BF2536" s="239">
        <f>IF(N2536="snížená",J2536,0)</f>
        <v>0</v>
      </c>
      <c r="BG2536" s="239">
        <f>IF(N2536="zákl. přenesená",J2536,0)</f>
        <v>0</v>
      </c>
      <c r="BH2536" s="239">
        <f>IF(N2536="sníž. přenesená",J2536,0)</f>
        <v>0</v>
      </c>
      <c r="BI2536" s="239">
        <f>IF(N2536="nulová",J2536,0)</f>
        <v>0</v>
      </c>
      <c r="BJ2536" s="18" t="s">
        <v>83</v>
      </c>
      <c r="BK2536" s="239">
        <f>ROUND(I2536*H2536,2)</f>
        <v>0</v>
      </c>
      <c r="BL2536" s="18" t="s">
        <v>297</v>
      </c>
      <c r="BM2536" s="238" t="s">
        <v>2645</v>
      </c>
    </row>
    <row r="2537" s="16" customFormat="1">
      <c r="A2537" s="16"/>
      <c r="B2537" s="274"/>
      <c r="C2537" s="275"/>
      <c r="D2537" s="242" t="s">
        <v>201</v>
      </c>
      <c r="E2537" s="276" t="s">
        <v>1</v>
      </c>
      <c r="F2537" s="277" t="s">
        <v>2611</v>
      </c>
      <c r="G2537" s="275"/>
      <c r="H2537" s="276" t="s">
        <v>1</v>
      </c>
      <c r="I2537" s="278"/>
      <c r="J2537" s="275"/>
      <c r="K2537" s="275"/>
      <c r="L2537" s="279"/>
      <c r="M2537" s="280"/>
      <c r="N2537" s="281"/>
      <c r="O2537" s="281"/>
      <c r="P2537" s="281"/>
      <c r="Q2537" s="281"/>
      <c r="R2537" s="281"/>
      <c r="S2537" s="281"/>
      <c r="T2537" s="282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T2537" s="283" t="s">
        <v>201</v>
      </c>
      <c r="AU2537" s="283" t="s">
        <v>85</v>
      </c>
      <c r="AV2537" s="16" t="s">
        <v>83</v>
      </c>
      <c r="AW2537" s="16" t="s">
        <v>32</v>
      </c>
      <c r="AX2537" s="16" t="s">
        <v>75</v>
      </c>
      <c r="AY2537" s="283" t="s">
        <v>192</v>
      </c>
    </row>
    <row r="2538" s="16" customFormat="1">
      <c r="A2538" s="16"/>
      <c r="B2538" s="274"/>
      <c r="C2538" s="275"/>
      <c r="D2538" s="242" t="s">
        <v>201</v>
      </c>
      <c r="E2538" s="276" t="s">
        <v>1</v>
      </c>
      <c r="F2538" s="277" t="s">
        <v>2612</v>
      </c>
      <c r="G2538" s="275"/>
      <c r="H2538" s="276" t="s">
        <v>1</v>
      </c>
      <c r="I2538" s="278"/>
      <c r="J2538" s="275"/>
      <c r="K2538" s="275"/>
      <c r="L2538" s="279"/>
      <c r="M2538" s="280"/>
      <c r="N2538" s="281"/>
      <c r="O2538" s="281"/>
      <c r="P2538" s="281"/>
      <c r="Q2538" s="281"/>
      <c r="R2538" s="281"/>
      <c r="S2538" s="281"/>
      <c r="T2538" s="282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T2538" s="283" t="s">
        <v>201</v>
      </c>
      <c r="AU2538" s="283" t="s">
        <v>85</v>
      </c>
      <c r="AV2538" s="16" t="s">
        <v>83</v>
      </c>
      <c r="AW2538" s="16" t="s">
        <v>32</v>
      </c>
      <c r="AX2538" s="16" t="s">
        <v>75</v>
      </c>
      <c r="AY2538" s="283" t="s">
        <v>192</v>
      </c>
    </row>
    <row r="2539" s="13" customFormat="1">
      <c r="A2539" s="13"/>
      <c r="B2539" s="240"/>
      <c r="C2539" s="241"/>
      <c r="D2539" s="242" t="s">
        <v>201</v>
      </c>
      <c r="E2539" s="243" t="s">
        <v>1</v>
      </c>
      <c r="F2539" s="244" t="s">
        <v>2619</v>
      </c>
      <c r="G2539" s="241"/>
      <c r="H2539" s="245">
        <v>1</v>
      </c>
      <c r="I2539" s="246"/>
      <c r="J2539" s="241"/>
      <c r="K2539" s="241"/>
      <c r="L2539" s="247"/>
      <c r="M2539" s="248"/>
      <c r="N2539" s="249"/>
      <c r="O2539" s="249"/>
      <c r="P2539" s="249"/>
      <c r="Q2539" s="249"/>
      <c r="R2539" s="249"/>
      <c r="S2539" s="249"/>
      <c r="T2539" s="250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51" t="s">
        <v>201</v>
      </c>
      <c r="AU2539" s="251" t="s">
        <v>85</v>
      </c>
      <c r="AV2539" s="13" t="s">
        <v>85</v>
      </c>
      <c r="AW2539" s="13" t="s">
        <v>32</v>
      </c>
      <c r="AX2539" s="13" t="s">
        <v>75</v>
      </c>
      <c r="AY2539" s="251" t="s">
        <v>192</v>
      </c>
    </row>
    <row r="2540" s="14" customFormat="1">
      <c r="A2540" s="14"/>
      <c r="B2540" s="252"/>
      <c r="C2540" s="253"/>
      <c r="D2540" s="242" t="s">
        <v>201</v>
      </c>
      <c r="E2540" s="254" t="s">
        <v>1</v>
      </c>
      <c r="F2540" s="255" t="s">
        <v>204</v>
      </c>
      <c r="G2540" s="253"/>
      <c r="H2540" s="256">
        <v>1</v>
      </c>
      <c r="I2540" s="257"/>
      <c r="J2540" s="253"/>
      <c r="K2540" s="253"/>
      <c r="L2540" s="258"/>
      <c r="M2540" s="259"/>
      <c r="N2540" s="260"/>
      <c r="O2540" s="260"/>
      <c r="P2540" s="260"/>
      <c r="Q2540" s="260"/>
      <c r="R2540" s="260"/>
      <c r="S2540" s="260"/>
      <c r="T2540" s="261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62" t="s">
        <v>201</v>
      </c>
      <c r="AU2540" s="262" t="s">
        <v>85</v>
      </c>
      <c r="AV2540" s="14" t="s">
        <v>199</v>
      </c>
      <c r="AW2540" s="14" t="s">
        <v>32</v>
      </c>
      <c r="AX2540" s="14" t="s">
        <v>83</v>
      </c>
      <c r="AY2540" s="262" t="s">
        <v>192</v>
      </c>
    </row>
    <row r="2541" s="2" customFormat="1" ht="24.15" customHeight="1">
      <c r="A2541" s="39"/>
      <c r="B2541" s="40"/>
      <c r="C2541" s="227" t="s">
        <v>2646</v>
      </c>
      <c r="D2541" s="227" t="s">
        <v>194</v>
      </c>
      <c r="E2541" s="228" t="s">
        <v>2647</v>
      </c>
      <c r="F2541" s="229" t="s">
        <v>2648</v>
      </c>
      <c r="G2541" s="230" t="s">
        <v>300</v>
      </c>
      <c r="H2541" s="231">
        <v>7</v>
      </c>
      <c r="I2541" s="232"/>
      <c r="J2541" s="233">
        <f>ROUND(I2541*H2541,2)</f>
        <v>0</v>
      </c>
      <c r="K2541" s="229" t="s">
        <v>198</v>
      </c>
      <c r="L2541" s="45"/>
      <c r="M2541" s="234" t="s">
        <v>1</v>
      </c>
      <c r="N2541" s="235" t="s">
        <v>40</v>
      </c>
      <c r="O2541" s="92"/>
      <c r="P2541" s="236">
        <f>O2541*H2541</f>
        <v>0</v>
      </c>
      <c r="Q2541" s="236">
        <v>0</v>
      </c>
      <c r="R2541" s="236">
        <f>Q2541*H2541</f>
        <v>0</v>
      </c>
      <c r="S2541" s="236">
        <v>0</v>
      </c>
      <c r="T2541" s="237">
        <f>S2541*H2541</f>
        <v>0</v>
      </c>
      <c r="U2541" s="39"/>
      <c r="V2541" s="39"/>
      <c r="W2541" s="39"/>
      <c r="X2541" s="39"/>
      <c r="Y2541" s="39"/>
      <c r="Z2541" s="39"/>
      <c r="AA2541" s="39"/>
      <c r="AB2541" s="39"/>
      <c r="AC2541" s="39"/>
      <c r="AD2541" s="39"/>
      <c r="AE2541" s="39"/>
      <c r="AR2541" s="238" t="s">
        <v>297</v>
      </c>
      <c r="AT2541" s="238" t="s">
        <v>194</v>
      </c>
      <c r="AU2541" s="238" t="s">
        <v>85</v>
      </c>
      <c r="AY2541" s="18" t="s">
        <v>192</v>
      </c>
      <c r="BE2541" s="239">
        <f>IF(N2541="základní",J2541,0)</f>
        <v>0</v>
      </c>
      <c r="BF2541" s="239">
        <f>IF(N2541="snížená",J2541,0)</f>
        <v>0</v>
      </c>
      <c r="BG2541" s="239">
        <f>IF(N2541="zákl. přenesená",J2541,0)</f>
        <v>0</v>
      </c>
      <c r="BH2541" s="239">
        <f>IF(N2541="sníž. přenesená",J2541,0)</f>
        <v>0</v>
      </c>
      <c r="BI2541" s="239">
        <f>IF(N2541="nulová",J2541,0)</f>
        <v>0</v>
      </c>
      <c r="BJ2541" s="18" t="s">
        <v>83</v>
      </c>
      <c r="BK2541" s="239">
        <f>ROUND(I2541*H2541,2)</f>
        <v>0</v>
      </c>
      <c r="BL2541" s="18" t="s">
        <v>297</v>
      </c>
      <c r="BM2541" s="238" t="s">
        <v>2649</v>
      </c>
    </row>
    <row r="2542" s="16" customFormat="1">
      <c r="A2542" s="16"/>
      <c r="B2542" s="274"/>
      <c r="C2542" s="275"/>
      <c r="D2542" s="242" t="s">
        <v>201</v>
      </c>
      <c r="E2542" s="276" t="s">
        <v>1</v>
      </c>
      <c r="F2542" s="277" t="s">
        <v>2611</v>
      </c>
      <c r="G2542" s="275"/>
      <c r="H2542" s="276" t="s">
        <v>1</v>
      </c>
      <c r="I2542" s="278"/>
      <c r="J2542" s="275"/>
      <c r="K2542" s="275"/>
      <c r="L2542" s="279"/>
      <c r="M2542" s="280"/>
      <c r="N2542" s="281"/>
      <c r="O2542" s="281"/>
      <c r="P2542" s="281"/>
      <c r="Q2542" s="281"/>
      <c r="R2542" s="281"/>
      <c r="S2542" s="281"/>
      <c r="T2542" s="282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T2542" s="283" t="s">
        <v>201</v>
      </c>
      <c r="AU2542" s="283" t="s">
        <v>85</v>
      </c>
      <c r="AV2542" s="16" t="s">
        <v>83</v>
      </c>
      <c r="AW2542" s="16" t="s">
        <v>32</v>
      </c>
      <c r="AX2542" s="16" t="s">
        <v>75</v>
      </c>
      <c r="AY2542" s="283" t="s">
        <v>192</v>
      </c>
    </row>
    <row r="2543" s="16" customFormat="1">
      <c r="A2543" s="16"/>
      <c r="B2543" s="274"/>
      <c r="C2543" s="275"/>
      <c r="D2543" s="242" t="s">
        <v>201</v>
      </c>
      <c r="E2543" s="276" t="s">
        <v>1</v>
      </c>
      <c r="F2543" s="277" t="s">
        <v>2612</v>
      </c>
      <c r="G2543" s="275"/>
      <c r="H2543" s="276" t="s">
        <v>1</v>
      </c>
      <c r="I2543" s="278"/>
      <c r="J2543" s="275"/>
      <c r="K2543" s="275"/>
      <c r="L2543" s="279"/>
      <c r="M2543" s="280"/>
      <c r="N2543" s="281"/>
      <c r="O2543" s="281"/>
      <c r="P2543" s="281"/>
      <c r="Q2543" s="281"/>
      <c r="R2543" s="281"/>
      <c r="S2543" s="281"/>
      <c r="T2543" s="282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T2543" s="283" t="s">
        <v>201</v>
      </c>
      <c r="AU2543" s="283" t="s">
        <v>85</v>
      </c>
      <c r="AV2543" s="16" t="s">
        <v>83</v>
      </c>
      <c r="AW2543" s="16" t="s">
        <v>32</v>
      </c>
      <c r="AX2543" s="16" t="s">
        <v>75</v>
      </c>
      <c r="AY2543" s="283" t="s">
        <v>192</v>
      </c>
    </row>
    <row r="2544" s="13" customFormat="1">
      <c r="A2544" s="13"/>
      <c r="B2544" s="240"/>
      <c r="C2544" s="241"/>
      <c r="D2544" s="242" t="s">
        <v>201</v>
      </c>
      <c r="E2544" s="243" t="s">
        <v>1</v>
      </c>
      <c r="F2544" s="244" t="s">
        <v>2650</v>
      </c>
      <c r="G2544" s="241"/>
      <c r="H2544" s="245">
        <v>1</v>
      </c>
      <c r="I2544" s="246"/>
      <c r="J2544" s="241"/>
      <c r="K2544" s="241"/>
      <c r="L2544" s="247"/>
      <c r="M2544" s="248"/>
      <c r="N2544" s="249"/>
      <c r="O2544" s="249"/>
      <c r="P2544" s="249"/>
      <c r="Q2544" s="249"/>
      <c r="R2544" s="249"/>
      <c r="S2544" s="249"/>
      <c r="T2544" s="250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51" t="s">
        <v>201</v>
      </c>
      <c r="AU2544" s="251" t="s">
        <v>85</v>
      </c>
      <c r="AV2544" s="13" t="s">
        <v>85</v>
      </c>
      <c r="AW2544" s="13" t="s">
        <v>32</v>
      </c>
      <c r="AX2544" s="13" t="s">
        <v>75</v>
      </c>
      <c r="AY2544" s="251" t="s">
        <v>192</v>
      </c>
    </row>
    <row r="2545" s="13" customFormat="1">
      <c r="A2545" s="13"/>
      <c r="B2545" s="240"/>
      <c r="C2545" s="241"/>
      <c r="D2545" s="242" t="s">
        <v>201</v>
      </c>
      <c r="E2545" s="243" t="s">
        <v>1</v>
      </c>
      <c r="F2545" s="244" t="s">
        <v>2651</v>
      </c>
      <c r="G2545" s="241"/>
      <c r="H2545" s="245">
        <v>1</v>
      </c>
      <c r="I2545" s="246"/>
      <c r="J2545" s="241"/>
      <c r="K2545" s="241"/>
      <c r="L2545" s="247"/>
      <c r="M2545" s="248"/>
      <c r="N2545" s="249"/>
      <c r="O2545" s="249"/>
      <c r="P2545" s="249"/>
      <c r="Q2545" s="249"/>
      <c r="R2545" s="249"/>
      <c r="S2545" s="249"/>
      <c r="T2545" s="250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51" t="s">
        <v>201</v>
      </c>
      <c r="AU2545" s="251" t="s">
        <v>85</v>
      </c>
      <c r="AV2545" s="13" t="s">
        <v>85</v>
      </c>
      <c r="AW2545" s="13" t="s">
        <v>32</v>
      </c>
      <c r="AX2545" s="13" t="s">
        <v>75</v>
      </c>
      <c r="AY2545" s="251" t="s">
        <v>192</v>
      </c>
    </row>
    <row r="2546" s="13" customFormat="1">
      <c r="A2546" s="13"/>
      <c r="B2546" s="240"/>
      <c r="C2546" s="241"/>
      <c r="D2546" s="242" t="s">
        <v>201</v>
      </c>
      <c r="E2546" s="243" t="s">
        <v>1</v>
      </c>
      <c r="F2546" s="244" t="s">
        <v>2652</v>
      </c>
      <c r="G2546" s="241"/>
      <c r="H2546" s="245">
        <v>1</v>
      </c>
      <c r="I2546" s="246"/>
      <c r="J2546" s="241"/>
      <c r="K2546" s="241"/>
      <c r="L2546" s="247"/>
      <c r="M2546" s="248"/>
      <c r="N2546" s="249"/>
      <c r="O2546" s="249"/>
      <c r="P2546" s="249"/>
      <c r="Q2546" s="249"/>
      <c r="R2546" s="249"/>
      <c r="S2546" s="249"/>
      <c r="T2546" s="250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51" t="s">
        <v>201</v>
      </c>
      <c r="AU2546" s="251" t="s">
        <v>85</v>
      </c>
      <c r="AV2546" s="13" t="s">
        <v>85</v>
      </c>
      <c r="AW2546" s="13" t="s">
        <v>32</v>
      </c>
      <c r="AX2546" s="13" t="s">
        <v>75</v>
      </c>
      <c r="AY2546" s="251" t="s">
        <v>192</v>
      </c>
    </row>
    <row r="2547" s="13" customFormat="1">
      <c r="A2547" s="13"/>
      <c r="B2547" s="240"/>
      <c r="C2547" s="241"/>
      <c r="D2547" s="242" t="s">
        <v>201</v>
      </c>
      <c r="E2547" s="243" t="s">
        <v>1</v>
      </c>
      <c r="F2547" s="244" t="s">
        <v>2653</v>
      </c>
      <c r="G2547" s="241"/>
      <c r="H2547" s="245">
        <v>1</v>
      </c>
      <c r="I2547" s="246"/>
      <c r="J2547" s="241"/>
      <c r="K2547" s="241"/>
      <c r="L2547" s="247"/>
      <c r="M2547" s="248"/>
      <c r="N2547" s="249"/>
      <c r="O2547" s="249"/>
      <c r="P2547" s="249"/>
      <c r="Q2547" s="249"/>
      <c r="R2547" s="249"/>
      <c r="S2547" s="249"/>
      <c r="T2547" s="250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1" t="s">
        <v>201</v>
      </c>
      <c r="AU2547" s="251" t="s">
        <v>85</v>
      </c>
      <c r="AV2547" s="13" t="s">
        <v>85</v>
      </c>
      <c r="AW2547" s="13" t="s">
        <v>32</v>
      </c>
      <c r="AX2547" s="13" t="s">
        <v>75</v>
      </c>
      <c r="AY2547" s="251" t="s">
        <v>192</v>
      </c>
    </row>
    <row r="2548" s="13" customFormat="1">
      <c r="A2548" s="13"/>
      <c r="B2548" s="240"/>
      <c r="C2548" s="241"/>
      <c r="D2548" s="242" t="s">
        <v>201</v>
      </c>
      <c r="E2548" s="243" t="s">
        <v>1</v>
      </c>
      <c r="F2548" s="244" t="s">
        <v>2654</v>
      </c>
      <c r="G2548" s="241"/>
      <c r="H2548" s="245">
        <v>1</v>
      </c>
      <c r="I2548" s="246"/>
      <c r="J2548" s="241"/>
      <c r="K2548" s="241"/>
      <c r="L2548" s="247"/>
      <c r="M2548" s="248"/>
      <c r="N2548" s="249"/>
      <c r="O2548" s="249"/>
      <c r="P2548" s="249"/>
      <c r="Q2548" s="249"/>
      <c r="R2548" s="249"/>
      <c r="S2548" s="249"/>
      <c r="T2548" s="250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51" t="s">
        <v>201</v>
      </c>
      <c r="AU2548" s="251" t="s">
        <v>85</v>
      </c>
      <c r="AV2548" s="13" t="s">
        <v>85</v>
      </c>
      <c r="AW2548" s="13" t="s">
        <v>32</v>
      </c>
      <c r="AX2548" s="13" t="s">
        <v>75</v>
      </c>
      <c r="AY2548" s="251" t="s">
        <v>192</v>
      </c>
    </row>
    <row r="2549" s="13" customFormat="1">
      <c r="A2549" s="13"/>
      <c r="B2549" s="240"/>
      <c r="C2549" s="241"/>
      <c r="D2549" s="242" t="s">
        <v>201</v>
      </c>
      <c r="E2549" s="243" t="s">
        <v>1</v>
      </c>
      <c r="F2549" s="244" t="s">
        <v>2655</v>
      </c>
      <c r="G2549" s="241"/>
      <c r="H2549" s="245">
        <v>1</v>
      </c>
      <c r="I2549" s="246"/>
      <c r="J2549" s="241"/>
      <c r="K2549" s="241"/>
      <c r="L2549" s="247"/>
      <c r="M2549" s="248"/>
      <c r="N2549" s="249"/>
      <c r="O2549" s="249"/>
      <c r="P2549" s="249"/>
      <c r="Q2549" s="249"/>
      <c r="R2549" s="249"/>
      <c r="S2549" s="249"/>
      <c r="T2549" s="250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51" t="s">
        <v>201</v>
      </c>
      <c r="AU2549" s="251" t="s">
        <v>85</v>
      </c>
      <c r="AV2549" s="13" t="s">
        <v>85</v>
      </c>
      <c r="AW2549" s="13" t="s">
        <v>32</v>
      </c>
      <c r="AX2549" s="13" t="s">
        <v>75</v>
      </c>
      <c r="AY2549" s="251" t="s">
        <v>192</v>
      </c>
    </row>
    <row r="2550" s="13" customFormat="1">
      <c r="A2550" s="13"/>
      <c r="B2550" s="240"/>
      <c r="C2550" s="241"/>
      <c r="D2550" s="242" t="s">
        <v>201</v>
      </c>
      <c r="E2550" s="243" t="s">
        <v>1</v>
      </c>
      <c r="F2550" s="244" t="s">
        <v>2656</v>
      </c>
      <c r="G2550" s="241"/>
      <c r="H2550" s="245">
        <v>1</v>
      </c>
      <c r="I2550" s="246"/>
      <c r="J2550" s="241"/>
      <c r="K2550" s="241"/>
      <c r="L2550" s="247"/>
      <c r="M2550" s="248"/>
      <c r="N2550" s="249"/>
      <c r="O2550" s="249"/>
      <c r="P2550" s="249"/>
      <c r="Q2550" s="249"/>
      <c r="R2550" s="249"/>
      <c r="S2550" s="249"/>
      <c r="T2550" s="250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51" t="s">
        <v>201</v>
      </c>
      <c r="AU2550" s="251" t="s">
        <v>85</v>
      </c>
      <c r="AV2550" s="13" t="s">
        <v>85</v>
      </c>
      <c r="AW2550" s="13" t="s">
        <v>32</v>
      </c>
      <c r="AX2550" s="13" t="s">
        <v>75</v>
      </c>
      <c r="AY2550" s="251" t="s">
        <v>192</v>
      </c>
    </row>
    <row r="2551" s="14" customFormat="1">
      <c r="A2551" s="14"/>
      <c r="B2551" s="252"/>
      <c r="C2551" s="253"/>
      <c r="D2551" s="242" t="s">
        <v>201</v>
      </c>
      <c r="E2551" s="254" t="s">
        <v>1</v>
      </c>
      <c r="F2551" s="255" t="s">
        <v>204</v>
      </c>
      <c r="G2551" s="253"/>
      <c r="H2551" s="256">
        <v>7</v>
      </c>
      <c r="I2551" s="257"/>
      <c r="J2551" s="253"/>
      <c r="K2551" s="253"/>
      <c r="L2551" s="258"/>
      <c r="M2551" s="259"/>
      <c r="N2551" s="260"/>
      <c r="O2551" s="260"/>
      <c r="P2551" s="260"/>
      <c r="Q2551" s="260"/>
      <c r="R2551" s="260"/>
      <c r="S2551" s="260"/>
      <c r="T2551" s="261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62" t="s">
        <v>201</v>
      </c>
      <c r="AU2551" s="262" t="s">
        <v>85</v>
      </c>
      <c r="AV2551" s="14" t="s">
        <v>199</v>
      </c>
      <c r="AW2551" s="14" t="s">
        <v>32</v>
      </c>
      <c r="AX2551" s="14" t="s">
        <v>83</v>
      </c>
      <c r="AY2551" s="262" t="s">
        <v>192</v>
      </c>
    </row>
    <row r="2552" s="2" customFormat="1" ht="24.15" customHeight="1">
      <c r="A2552" s="39"/>
      <c r="B2552" s="40"/>
      <c r="C2552" s="284" t="s">
        <v>2657</v>
      </c>
      <c r="D2552" s="284" t="s">
        <v>311</v>
      </c>
      <c r="E2552" s="285" t="s">
        <v>2658</v>
      </c>
      <c r="F2552" s="286" t="s">
        <v>2659</v>
      </c>
      <c r="G2552" s="287" t="s">
        <v>197</v>
      </c>
      <c r="H2552" s="288">
        <v>19</v>
      </c>
      <c r="I2552" s="289"/>
      <c r="J2552" s="290">
        <f>ROUND(I2552*H2552,2)</f>
        <v>0</v>
      </c>
      <c r="K2552" s="286" t="s">
        <v>198</v>
      </c>
      <c r="L2552" s="291"/>
      <c r="M2552" s="292" t="s">
        <v>1</v>
      </c>
      <c r="N2552" s="293" t="s">
        <v>40</v>
      </c>
      <c r="O2552" s="92"/>
      <c r="P2552" s="236">
        <f>O2552*H2552</f>
        <v>0</v>
      </c>
      <c r="Q2552" s="236">
        <v>0.001</v>
      </c>
      <c r="R2552" s="236">
        <f>Q2552*H2552</f>
        <v>0.019</v>
      </c>
      <c r="S2552" s="236">
        <v>0</v>
      </c>
      <c r="T2552" s="237">
        <f>S2552*H2552</f>
        <v>0</v>
      </c>
      <c r="U2552" s="39"/>
      <c r="V2552" s="39"/>
      <c r="W2552" s="39"/>
      <c r="X2552" s="39"/>
      <c r="Y2552" s="39"/>
      <c r="Z2552" s="39"/>
      <c r="AA2552" s="39"/>
      <c r="AB2552" s="39"/>
      <c r="AC2552" s="39"/>
      <c r="AD2552" s="39"/>
      <c r="AE2552" s="39"/>
      <c r="AR2552" s="238" t="s">
        <v>394</v>
      </c>
      <c r="AT2552" s="238" t="s">
        <v>311</v>
      </c>
      <c r="AU2552" s="238" t="s">
        <v>85</v>
      </c>
      <c r="AY2552" s="18" t="s">
        <v>192</v>
      </c>
      <c r="BE2552" s="239">
        <f>IF(N2552="základní",J2552,0)</f>
        <v>0</v>
      </c>
      <c r="BF2552" s="239">
        <f>IF(N2552="snížená",J2552,0)</f>
        <v>0</v>
      </c>
      <c r="BG2552" s="239">
        <f>IF(N2552="zákl. přenesená",J2552,0)</f>
        <v>0</v>
      </c>
      <c r="BH2552" s="239">
        <f>IF(N2552="sníž. přenesená",J2552,0)</f>
        <v>0</v>
      </c>
      <c r="BI2552" s="239">
        <f>IF(N2552="nulová",J2552,0)</f>
        <v>0</v>
      </c>
      <c r="BJ2552" s="18" t="s">
        <v>83</v>
      </c>
      <c r="BK2552" s="239">
        <f>ROUND(I2552*H2552,2)</f>
        <v>0</v>
      </c>
      <c r="BL2552" s="18" t="s">
        <v>297</v>
      </c>
      <c r="BM2552" s="238" t="s">
        <v>2660</v>
      </c>
    </row>
    <row r="2553" s="16" customFormat="1">
      <c r="A2553" s="16"/>
      <c r="B2553" s="274"/>
      <c r="C2553" s="275"/>
      <c r="D2553" s="242" t="s">
        <v>201</v>
      </c>
      <c r="E2553" s="276" t="s">
        <v>1</v>
      </c>
      <c r="F2553" s="277" t="s">
        <v>2611</v>
      </c>
      <c r="G2553" s="275"/>
      <c r="H2553" s="276" t="s">
        <v>1</v>
      </c>
      <c r="I2553" s="278"/>
      <c r="J2553" s="275"/>
      <c r="K2553" s="275"/>
      <c r="L2553" s="279"/>
      <c r="M2553" s="280"/>
      <c r="N2553" s="281"/>
      <c r="O2553" s="281"/>
      <c r="P2553" s="281"/>
      <c r="Q2553" s="281"/>
      <c r="R2553" s="281"/>
      <c r="S2553" s="281"/>
      <c r="T2553" s="282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T2553" s="283" t="s">
        <v>201</v>
      </c>
      <c r="AU2553" s="283" t="s">
        <v>85</v>
      </c>
      <c r="AV2553" s="16" t="s">
        <v>83</v>
      </c>
      <c r="AW2553" s="16" t="s">
        <v>32</v>
      </c>
      <c r="AX2553" s="16" t="s">
        <v>75</v>
      </c>
      <c r="AY2553" s="283" t="s">
        <v>192</v>
      </c>
    </row>
    <row r="2554" s="16" customFormat="1">
      <c r="A2554" s="16"/>
      <c r="B2554" s="274"/>
      <c r="C2554" s="275"/>
      <c r="D2554" s="242" t="s">
        <v>201</v>
      </c>
      <c r="E2554" s="276" t="s">
        <v>1</v>
      </c>
      <c r="F2554" s="277" t="s">
        <v>2612</v>
      </c>
      <c r="G2554" s="275"/>
      <c r="H2554" s="276" t="s">
        <v>1</v>
      </c>
      <c r="I2554" s="278"/>
      <c r="J2554" s="275"/>
      <c r="K2554" s="275"/>
      <c r="L2554" s="279"/>
      <c r="M2554" s="280"/>
      <c r="N2554" s="281"/>
      <c r="O2554" s="281"/>
      <c r="P2554" s="281"/>
      <c r="Q2554" s="281"/>
      <c r="R2554" s="281"/>
      <c r="S2554" s="281"/>
      <c r="T2554" s="282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T2554" s="283" t="s">
        <v>201</v>
      </c>
      <c r="AU2554" s="283" t="s">
        <v>85</v>
      </c>
      <c r="AV2554" s="16" t="s">
        <v>83</v>
      </c>
      <c r="AW2554" s="16" t="s">
        <v>32</v>
      </c>
      <c r="AX2554" s="16" t="s">
        <v>75</v>
      </c>
      <c r="AY2554" s="283" t="s">
        <v>192</v>
      </c>
    </row>
    <row r="2555" s="13" customFormat="1">
      <c r="A2555" s="13"/>
      <c r="B2555" s="240"/>
      <c r="C2555" s="241"/>
      <c r="D2555" s="242" t="s">
        <v>201</v>
      </c>
      <c r="E2555" s="243" t="s">
        <v>1</v>
      </c>
      <c r="F2555" s="244" t="s">
        <v>2661</v>
      </c>
      <c r="G2555" s="241"/>
      <c r="H2555" s="245">
        <v>4.75</v>
      </c>
      <c r="I2555" s="246"/>
      <c r="J2555" s="241"/>
      <c r="K2555" s="241"/>
      <c r="L2555" s="247"/>
      <c r="M2555" s="248"/>
      <c r="N2555" s="249"/>
      <c r="O2555" s="249"/>
      <c r="P2555" s="249"/>
      <c r="Q2555" s="249"/>
      <c r="R2555" s="249"/>
      <c r="S2555" s="249"/>
      <c r="T2555" s="250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51" t="s">
        <v>201</v>
      </c>
      <c r="AU2555" s="251" t="s">
        <v>85</v>
      </c>
      <c r="AV2555" s="13" t="s">
        <v>85</v>
      </c>
      <c r="AW2555" s="13" t="s">
        <v>32</v>
      </c>
      <c r="AX2555" s="13" t="s">
        <v>75</v>
      </c>
      <c r="AY2555" s="251" t="s">
        <v>192</v>
      </c>
    </row>
    <row r="2556" s="13" customFormat="1">
      <c r="A2556" s="13"/>
      <c r="B2556" s="240"/>
      <c r="C2556" s="241"/>
      <c r="D2556" s="242" t="s">
        <v>201</v>
      </c>
      <c r="E2556" s="243" t="s">
        <v>1</v>
      </c>
      <c r="F2556" s="244" t="s">
        <v>2662</v>
      </c>
      <c r="G2556" s="241"/>
      <c r="H2556" s="245">
        <v>4.75</v>
      </c>
      <c r="I2556" s="246"/>
      <c r="J2556" s="241"/>
      <c r="K2556" s="241"/>
      <c r="L2556" s="247"/>
      <c r="M2556" s="248"/>
      <c r="N2556" s="249"/>
      <c r="O2556" s="249"/>
      <c r="P2556" s="249"/>
      <c r="Q2556" s="249"/>
      <c r="R2556" s="249"/>
      <c r="S2556" s="249"/>
      <c r="T2556" s="250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51" t="s">
        <v>201</v>
      </c>
      <c r="AU2556" s="251" t="s">
        <v>85</v>
      </c>
      <c r="AV2556" s="13" t="s">
        <v>85</v>
      </c>
      <c r="AW2556" s="13" t="s">
        <v>32</v>
      </c>
      <c r="AX2556" s="13" t="s">
        <v>75</v>
      </c>
      <c r="AY2556" s="251" t="s">
        <v>192</v>
      </c>
    </row>
    <row r="2557" s="13" customFormat="1">
      <c r="A2557" s="13"/>
      <c r="B2557" s="240"/>
      <c r="C2557" s="241"/>
      <c r="D2557" s="242" t="s">
        <v>201</v>
      </c>
      <c r="E2557" s="243" t="s">
        <v>1</v>
      </c>
      <c r="F2557" s="244" t="s">
        <v>2663</v>
      </c>
      <c r="G2557" s="241"/>
      <c r="H2557" s="245">
        <v>4.75</v>
      </c>
      <c r="I2557" s="246"/>
      <c r="J2557" s="241"/>
      <c r="K2557" s="241"/>
      <c r="L2557" s="247"/>
      <c r="M2557" s="248"/>
      <c r="N2557" s="249"/>
      <c r="O2557" s="249"/>
      <c r="P2557" s="249"/>
      <c r="Q2557" s="249"/>
      <c r="R2557" s="249"/>
      <c r="S2557" s="249"/>
      <c r="T2557" s="250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51" t="s">
        <v>201</v>
      </c>
      <c r="AU2557" s="251" t="s">
        <v>85</v>
      </c>
      <c r="AV2557" s="13" t="s">
        <v>85</v>
      </c>
      <c r="AW2557" s="13" t="s">
        <v>32</v>
      </c>
      <c r="AX2557" s="13" t="s">
        <v>75</v>
      </c>
      <c r="AY2557" s="251" t="s">
        <v>192</v>
      </c>
    </row>
    <row r="2558" s="13" customFormat="1">
      <c r="A2558" s="13"/>
      <c r="B2558" s="240"/>
      <c r="C2558" s="241"/>
      <c r="D2558" s="242" t="s">
        <v>201</v>
      </c>
      <c r="E2558" s="243" t="s">
        <v>1</v>
      </c>
      <c r="F2558" s="244" t="s">
        <v>2664</v>
      </c>
      <c r="G2558" s="241"/>
      <c r="H2558" s="245">
        <v>4.75</v>
      </c>
      <c r="I2558" s="246"/>
      <c r="J2558" s="241"/>
      <c r="K2558" s="241"/>
      <c r="L2558" s="247"/>
      <c r="M2558" s="248"/>
      <c r="N2558" s="249"/>
      <c r="O2558" s="249"/>
      <c r="P2558" s="249"/>
      <c r="Q2558" s="249"/>
      <c r="R2558" s="249"/>
      <c r="S2558" s="249"/>
      <c r="T2558" s="250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51" t="s">
        <v>201</v>
      </c>
      <c r="AU2558" s="251" t="s">
        <v>85</v>
      </c>
      <c r="AV2558" s="13" t="s">
        <v>85</v>
      </c>
      <c r="AW2558" s="13" t="s">
        <v>32</v>
      </c>
      <c r="AX2558" s="13" t="s">
        <v>75</v>
      </c>
      <c r="AY2558" s="251" t="s">
        <v>192</v>
      </c>
    </row>
    <row r="2559" s="14" customFormat="1">
      <c r="A2559" s="14"/>
      <c r="B2559" s="252"/>
      <c r="C2559" s="253"/>
      <c r="D2559" s="242" t="s">
        <v>201</v>
      </c>
      <c r="E2559" s="254" t="s">
        <v>1</v>
      </c>
      <c r="F2559" s="255" t="s">
        <v>204</v>
      </c>
      <c r="G2559" s="253"/>
      <c r="H2559" s="256">
        <v>19</v>
      </c>
      <c r="I2559" s="257"/>
      <c r="J2559" s="253"/>
      <c r="K2559" s="253"/>
      <c r="L2559" s="258"/>
      <c r="M2559" s="259"/>
      <c r="N2559" s="260"/>
      <c r="O2559" s="260"/>
      <c r="P2559" s="260"/>
      <c r="Q2559" s="260"/>
      <c r="R2559" s="260"/>
      <c r="S2559" s="260"/>
      <c r="T2559" s="261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62" t="s">
        <v>201</v>
      </c>
      <c r="AU2559" s="262" t="s">
        <v>85</v>
      </c>
      <c r="AV2559" s="14" t="s">
        <v>199</v>
      </c>
      <c r="AW2559" s="14" t="s">
        <v>32</v>
      </c>
      <c r="AX2559" s="14" t="s">
        <v>83</v>
      </c>
      <c r="AY2559" s="262" t="s">
        <v>192</v>
      </c>
    </row>
    <row r="2560" s="2" customFormat="1" ht="24.15" customHeight="1">
      <c r="A2560" s="39"/>
      <c r="B2560" s="40"/>
      <c r="C2560" s="284" t="s">
        <v>2665</v>
      </c>
      <c r="D2560" s="284" t="s">
        <v>311</v>
      </c>
      <c r="E2560" s="285" t="s">
        <v>2666</v>
      </c>
      <c r="F2560" s="286" t="s">
        <v>2667</v>
      </c>
      <c r="G2560" s="287" t="s">
        <v>197</v>
      </c>
      <c r="H2560" s="288">
        <v>17.25</v>
      </c>
      <c r="I2560" s="289"/>
      <c r="J2560" s="290">
        <f>ROUND(I2560*H2560,2)</f>
        <v>0</v>
      </c>
      <c r="K2560" s="286" t="s">
        <v>198</v>
      </c>
      <c r="L2560" s="291"/>
      <c r="M2560" s="292" t="s">
        <v>1</v>
      </c>
      <c r="N2560" s="293" t="s">
        <v>40</v>
      </c>
      <c r="O2560" s="92"/>
      <c r="P2560" s="236">
        <f>O2560*H2560</f>
        <v>0</v>
      </c>
      <c r="Q2560" s="236">
        <v>0.001</v>
      </c>
      <c r="R2560" s="236">
        <f>Q2560*H2560</f>
        <v>0.017250000000000001</v>
      </c>
      <c r="S2560" s="236">
        <v>0</v>
      </c>
      <c r="T2560" s="237">
        <f>S2560*H2560</f>
        <v>0</v>
      </c>
      <c r="U2560" s="39"/>
      <c r="V2560" s="39"/>
      <c r="W2560" s="39"/>
      <c r="X2560" s="39"/>
      <c r="Y2560" s="39"/>
      <c r="Z2560" s="39"/>
      <c r="AA2560" s="39"/>
      <c r="AB2560" s="39"/>
      <c r="AC2560" s="39"/>
      <c r="AD2560" s="39"/>
      <c r="AE2560" s="39"/>
      <c r="AR2560" s="238" t="s">
        <v>394</v>
      </c>
      <c r="AT2560" s="238" t="s">
        <v>311</v>
      </c>
      <c r="AU2560" s="238" t="s">
        <v>85</v>
      </c>
      <c r="AY2560" s="18" t="s">
        <v>192</v>
      </c>
      <c r="BE2560" s="239">
        <f>IF(N2560="základní",J2560,0)</f>
        <v>0</v>
      </c>
      <c r="BF2560" s="239">
        <f>IF(N2560="snížená",J2560,0)</f>
        <v>0</v>
      </c>
      <c r="BG2560" s="239">
        <f>IF(N2560="zákl. přenesená",J2560,0)</f>
        <v>0</v>
      </c>
      <c r="BH2560" s="239">
        <f>IF(N2560="sníž. přenesená",J2560,0)</f>
        <v>0</v>
      </c>
      <c r="BI2560" s="239">
        <f>IF(N2560="nulová",J2560,0)</f>
        <v>0</v>
      </c>
      <c r="BJ2560" s="18" t="s">
        <v>83</v>
      </c>
      <c r="BK2560" s="239">
        <f>ROUND(I2560*H2560,2)</f>
        <v>0</v>
      </c>
      <c r="BL2560" s="18" t="s">
        <v>297</v>
      </c>
      <c r="BM2560" s="238" t="s">
        <v>2668</v>
      </c>
    </row>
    <row r="2561" s="16" customFormat="1">
      <c r="A2561" s="16"/>
      <c r="B2561" s="274"/>
      <c r="C2561" s="275"/>
      <c r="D2561" s="242" t="s">
        <v>201</v>
      </c>
      <c r="E2561" s="276" t="s">
        <v>1</v>
      </c>
      <c r="F2561" s="277" t="s">
        <v>2611</v>
      </c>
      <c r="G2561" s="275"/>
      <c r="H2561" s="276" t="s">
        <v>1</v>
      </c>
      <c r="I2561" s="278"/>
      <c r="J2561" s="275"/>
      <c r="K2561" s="275"/>
      <c r="L2561" s="279"/>
      <c r="M2561" s="280"/>
      <c r="N2561" s="281"/>
      <c r="O2561" s="281"/>
      <c r="P2561" s="281"/>
      <c r="Q2561" s="281"/>
      <c r="R2561" s="281"/>
      <c r="S2561" s="281"/>
      <c r="T2561" s="282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T2561" s="283" t="s">
        <v>201</v>
      </c>
      <c r="AU2561" s="283" t="s">
        <v>85</v>
      </c>
      <c r="AV2561" s="16" t="s">
        <v>83</v>
      </c>
      <c r="AW2561" s="16" t="s">
        <v>32</v>
      </c>
      <c r="AX2561" s="16" t="s">
        <v>75</v>
      </c>
      <c r="AY2561" s="283" t="s">
        <v>192</v>
      </c>
    </row>
    <row r="2562" s="16" customFormat="1">
      <c r="A2562" s="16"/>
      <c r="B2562" s="274"/>
      <c r="C2562" s="275"/>
      <c r="D2562" s="242" t="s">
        <v>201</v>
      </c>
      <c r="E2562" s="276" t="s">
        <v>1</v>
      </c>
      <c r="F2562" s="277" t="s">
        <v>2612</v>
      </c>
      <c r="G2562" s="275"/>
      <c r="H2562" s="276" t="s">
        <v>1</v>
      </c>
      <c r="I2562" s="278"/>
      <c r="J2562" s="275"/>
      <c r="K2562" s="275"/>
      <c r="L2562" s="279"/>
      <c r="M2562" s="280"/>
      <c r="N2562" s="281"/>
      <c r="O2562" s="281"/>
      <c r="P2562" s="281"/>
      <c r="Q2562" s="281"/>
      <c r="R2562" s="281"/>
      <c r="S2562" s="281"/>
      <c r="T2562" s="282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T2562" s="283" t="s">
        <v>201</v>
      </c>
      <c r="AU2562" s="283" t="s">
        <v>85</v>
      </c>
      <c r="AV2562" s="16" t="s">
        <v>83</v>
      </c>
      <c r="AW2562" s="16" t="s">
        <v>32</v>
      </c>
      <c r="AX2562" s="16" t="s">
        <v>75</v>
      </c>
      <c r="AY2562" s="283" t="s">
        <v>192</v>
      </c>
    </row>
    <row r="2563" s="13" customFormat="1">
      <c r="A2563" s="13"/>
      <c r="B2563" s="240"/>
      <c r="C2563" s="241"/>
      <c r="D2563" s="242" t="s">
        <v>201</v>
      </c>
      <c r="E2563" s="243" t="s">
        <v>1</v>
      </c>
      <c r="F2563" s="244" t="s">
        <v>2669</v>
      </c>
      <c r="G2563" s="241"/>
      <c r="H2563" s="245">
        <v>5.75</v>
      </c>
      <c r="I2563" s="246"/>
      <c r="J2563" s="241"/>
      <c r="K2563" s="241"/>
      <c r="L2563" s="247"/>
      <c r="M2563" s="248"/>
      <c r="N2563" s="249"/>
      <c r="O2563" s="249"/>
      <c r="P2563" s="249"/>
      <c r="Q2563" s="249"/>
      <c r="R2563" s="249"/>
      <c r="S2563" s="249"/>
      <c r="T2563" s="250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51" t="s">
        <v>201</v>
      </c>
      <c r="AU2563" s="251" t="s">
        <v>85</v>
      </c>
      <c r="AV2563" s="13" t="s">
        <v>85</v>
      </c>
      <c r="AW2563" s="13" t="s">
        <v>32</v>
      </c>
      <c r="AX2563" s="13" t="s">
        <v>75</v>
      </c>
      <c r="AY2563" s="251" t="s">
        <v>192</v>
      </c>
    </row>
    <row r="2564" s="13" customFormat="1">
      <c r="A2564" s="13"/>
      <c r="B2564" s="240"/>
      <c r="C2564" s="241"/>
      <c r="D2564" s="242" t="s">
        <v>201</v>
      </c>
      <c r="E2564" s="243" t="s">
        <v>1</v>
      </c>
      <c r="F2564" s="244" t="s">
        <v>2670</v>
      </c>
      <c r="G2564" s="241"/>
      <c r="H2564" s="245">
        <v>5.75</v>
      </c>
      <c r="I2564" s="246"/>
      <c r="J2564" s="241"/>
      <c r="K2564" s="241"/>
      <c r="L2564" s="247"/>
      <c r="M2564" s="248"/>
      <c r="N2564" s="249"/>
      <c r="O2564" s="249"/>
      <c r="P2564" s="249"/>
      <c r="Q2564" s="249"/>
      <c r="R2564" s="249"/>
      <c r="S2564" s="249"/>
      <c r="T2564" s="250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51" t="s">
        <v>201</v>
      </c>
      <c r="AU2564" s="251" t="s">
        <v>85</v>
      </c>
      <c r="AV2564" s="13" t="s">
        <v>85</v>
      </c>
      <c r="AW2564" s="13" t="s">
        <v>32</v>
      </c>
      <c r="AX2564" s="13" t="s">
        <v>75</v>
      </c>
      <c r="AY2564" s="251" t="s">
        <v>192</v>
      </c>
    </row>
    <row r="2565" s="13" customFormat="1">
      <c r="A2565" s="13"/>
      <c r="B2565" s="240"/>
      <c r="C2565" s="241"/>
      <c r="D2565" s="242" t="s">
        <v>201</v>
      </c>
      <c r="E2565" s="243" t="s">
        <v>1</v>
      </c>
      <c r="F2565" s="244" t="s">
        <v>2671</v>
      </c>
      <c r="G2565" s="241"/>
      <c r="H2565" s="245">
        <v>5.75</v>
      </c>
      <c r="I2565" s="246"/>
      <c r="J2565" s="241"/>
      <c r="K2565" s="241"/>
      <c r="L2565" s="247"/>
      <c r="M2565" s="248"/>
      <c r="N2565" s="249"/>
      <c r="O2565" s="249"/>
      <c r="P2565" s="249"/>
      <c r="Q2565" s="249"/>
      <c r="R2565" s="249"/>
      <c r="S2565" s="249"/>
      <c r="T2565" s="250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51" t="s">
        <v>201</v>
      </c>
      <c r="AU2565" s="251" t="s">
        <v>85</v>
      </c>
      <c r="AV2565" s="13" t="s">
        <v>85</v>
      </c>
      <c r="AW2565" s="13" t="s">
        <v>32</v>
      </c>
      <c r="AX2565" s="13" t="s">
        <v>75</v>
      </c>
      <c r="AY2565" s="251" t="s">
        <v>192</v>
      </c>
    </row>
    <row r="2566" s="14" customFormat="1">
      <c r="A2566" s="14"/>
      <c r="B2566" s="252"/>
      <c r="C2566" s="253"/>
      <c r="D2566" s="242" t="s">
        <v>201</v>
      </c>
      <c r="E2566" s="254" t="s">
        <v>1</v>
      </c>
      <c r="F2566" s="255" t="s">
        <v>204</v>
      </c>
      <c r="G2566" s="253"/>
      <c r="H2566" s="256">
        <v>17.25</v>
      </c>
      <c r="I2566" s="257"/>
      <c r="J2566" s="253"/>
      <c r="K2566" s="253"/>
      <c r="L2566" s="258"/>
      <c r="M2566" s="259"/>
      <c r="N2566" s="260"/>
      <c r="O2566" s="260"/>
      <c r="P2566" s="260"/>
      <c r="Q2566" s="260"/>
      <c r="R2566" s="260"/>
      <c r="S2566" s="260"/>
      <c r="T2566" s="261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62" t="s">
        <v>201</v>
      </c>
      <c r="AU2566" s="262" t="s">
        <v>85</v>
      </c>
      <c r="AV2566" s="14" t="s">
        <v>199</v>
      </c>
      <c r="AW2566" s="14" t="s">
        <v>32</v>
      </c>
      <c r="AX2566" s="14" t="s">
        <v>83</v>
      </c>
      <c r="AY2566" s="262" t="s">
        <v>192</v>
      </c>
    </row>
    <row r="2567" s="2" customFormat="1" ht="33" customHeight="1">
      <c r="A2567" s="39"/>
      <c r="B2567" s="40"/>
      <c r="C2567" s="227" t="s">
        <v>2672</v>
      </c>
      <c r="D2567" s="227" t="s">
        <v>194</v>
      </c>
      <c r="E2567" s="228" t="s">
        <v>2673</v>
      </c>
      <c r="F2567" s="229" t="s">
        <v>2674</v>
      </c>
      <c r="G2567" s="230" t="s">
        <v>300</v>
      </c>
      <c r="H2567" s="231">
        <v>1</v>
      </c>
      <c r="I2567" s="232"/>
      <c r="J2567" s="233">
        <f>ROUND(I2567*H2567,2)</f>
        <v>0</v>
      </c>
      <c r="K2567" s="229" t="s">
        <v>198</v>
      </c>
      <c r="L2567" s="45"/>
      <c r="M2567" s="234" t="s">
        <v>1</v>
      </c>
      <c r="N2567" s="235" t="s">
        <v>40</v>
      </c>
      <c r="O2567" s="92"/>
      <c r="P2567" s="236">
        <f>O2567*H2567</f>
        <v>0</v>
      </c>
      <c r="Q2567" s="236">
        <v>0</v>
      </c>
      <c r="R2567" s="236">
        <f>Q2567*H2567</f>
        <v>0</v>
      </c>
      <c r="S2567" s="236">
        <v>0</v>
      </c>
      <c r="T2567" s="237">
        <f>S2567*H2567</f>
        <v>0</v>
      </c>
      <c r="U2567" s="39"/>
      <c r="V2567" s="39"/>
      <c r="W2567" s="39"/>
      <c r="X2567" s="39"/>
      <c r="Y2567" s="39"/>
      <c r="Z2567" s="39"/>
      <c r="AA2567" s="39"/>
      <c r="AB2567" s="39"/>
      <c r="AC2567" s="39"/>
      <c r="AD2567" s="39"/>
      <c r="AE2567" s="39"/>
      <c r="AR2567" s="238" t="s">
        <v>297</v>
      </c>
      <c r="AT2567" s="238" t="s">
        <v>194</v>
      </c>
      <c r="AU2567" s="238" t="s">
        <v>85</v>
      </c>
      <c r="AY2567" s="18" t="s">
        <v>192</v>
      </c>
      <c r="BE2567" s="239">
        <f>IF(N2567="základní",J2567,0)</f>
        <v>0</v>
      </c>
      <c r="BF2567" s="239">
        <f>IF(N2567="snížená",J2567,0)</f>
        <v>0</v>
      </c>
      <c r="BG2567" s="239">
        <f>IF(N2567="zákl. přenesená",J2567,0)</f>
        <v>0</v>
      </c>
      <c r="BH2567" s="239">
        <f>IF(N2567="sníž. přenesená",J2567,0)</f>
        <v>0</v>
      </c>
      <c r="BI2567" s="239">
        <f>IF(N2567="nulová",J2567,0)</f>
        <v>0</v>
      </c>
      <c r="BJ2567" s="18" t="s">
        <v>83</v>
      </c>
      <c r="BK2567" s="239">
        <f>ROUND(I2567*H2567,2)</f>
        <v>0</v>
      </c>
      <c r="BL2567" s="18" t="s">
        <v>297</v>
      </c>
      <c r="BM2567" s="238" t="s">
        <v>2675</v>
      </c>
    </row>
    <row r="2568" s="16" customFormat="1">
      <c r="A2568" s="16"/>
      <c r="B2568" s="274"/>
      <c r="C2568" s="275"/>
      <c r="D2568" s="242" t="s">
        <v>201</v>
      </c>
      <c r="E2568" s="276" t="s">
        <v>1</v>
      </c>
      <c r="F2568" s="277" t="s">
        <v>2676</v>
      </c>
      <c r="G2568" s="275"/>
      <c r="H2568" s="276" t="s">
        <v>1</v>
      </c>
      <c r="I2568" s="278"/>
      <c r="J2568" s="275"/>
      <c r="K2568" s="275"/>
      <c r="L2568" s="279"/>
      <c r="M2568" s="280"/>
      <c r="N2568" s="281"/>
      <c r="O2568" s="281"/>
      <c r="P2568" s="281"/>
      <c r="Q2568" s="281"/>
      <c r="R2568" s="281"/>
      <c r="S2568" s="281"/>
      <c r="T2568" s="282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T2568" s="283" t="s">
        <v>201</v>
      </c>
      <c r="AU2568" s="283" t="s">
        <v>85</v>
      </c>
      <c r="AV2568" s="16" t="s">
        <v>83</v>
      </c>
      <c r="AW2568" s="16" t="s">
        <v>32</v>
      </c>
      <c r="AX2568" s="16" t="s">
        <v>75</v>
      </c>
      <c r="AY2568" s="283" t="s">
        <v>192</v>
      </c>
    </row>
    <row r="2569" s="13" customFormat="1">
      <c r="A2569" s="13"/>
      <c r="B2569" s="240"/>
      <c r="C2569" s="241"/>
      <c r="D2569" s="242" t="s">
        <v>201</v>
      </c>
      <c r="E2569" s="243" t="s">
        <v>1</v>
      </c>
      <c r="F2569" s="244" t="s">
        <v>2677</v>
      </c>
      <c r="G2569" s="241"/>
      <c r="H2569" s="245">
        <v>1</v>
      </c>
      <c r="I2569" s="246"/>
      <c r="J2569" s="241"/>
      <c r="K2569" s="241"/>
      <c r="L2569" s="247"/>
      <c r="M2569" s="248"/>
      <c r="N2569" s="249"/>
      <c r="O2569" s="249"/>
      <c r="P2569" s="249"/>
      <c r="Q2569" s="249"/>
      <c r="R2569" s="249"/>
      <c r="S2569" s="249"/>
      <c r="T2569" s="250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51" t="s">
        <v>201</v>
      </c>
      <c r="AU2569" s="251" t="s">
        <v>85</v>
      </c>
      <c r="AV2569" s="13" t="s">
        <v>85</v>
      </c>
      <c r="AW2569" s="13" t="s">
        <v>32</v>
      </c>
      <c r="AX2569" s="13" t="s">
        <v>75</v>
      </c>
      <c r="AY2569" s="251" t="s">
        <v>192</v>
      </c>
    </row>
    <row r="2570" s="14" customFormat="1">
      <c r="A2570" s="14"/>
      <c r="B2570" s="252"/>
      <c r="C2570" s="253"/>
      <c r="D2570" s="242" t="s">
        <v>201</v>
      </c>
      <c r="E2570" s="254" t="s">
        <v>1</v>
      </c>
      <c r="F2570" s="255" t="s">
        <v>204</v>
      </c>
      <c r="G2570" s="253"/>
      <c r="H2570" s="256">
        <v>1</v>
      </c>
      <c r="I2570" s="257"/>
      <c r="J2570" s="253"/>
      <c r="K2570" s="253"/>
      <c r="L2570" s="258"/>
      <c r="M2570" s="259"/>
      <c r="N2570" s="260"/>
      <c r="O2570" s="260"/>
      <c r="P2570" s="260"/>
      <c r="Q2570" s="260"/>
      <c r="R2570" s="260"/>
      <c r="S2570" s="260"/>
      <c r="T2570" s="261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62" t="s">
        <v>201</v>
      </c>
      <c r="AU2570" s="262" t="s">
        <v>85</v>
      </c>
      <c r="AV2570" s="14" t="s">
        <v>199</v>
      </c>
      <c r="AW2570" s="14" t="s">
        <v>32</v>
      </c>
      <c r="AX2570" s="14" t="s">
        <v>83</v>
      </c>
      <c r="AY2570" s="262" t="s">
        <v>192</v>
      </c>
    </row>
    <row r="2571" s="2" customFormat="1" ht="33" customHeight="1">
      <c r="A2571" s="39"/>
      <c r="B2571" s="40"/>
      <c r="C2571" s="284" t="s">
        <v>2678</v>
      </c>
      <c r="D2571" s="284" t="s">
        <v>311</v>
      </c>
      <c r="E2571" s="285" t="s">
        <v>2679</v>
      </c>
      <c r="F2571" s="286" t="s">
        <v>2680</v>
      </c>
      <c r="G2571" s="287" t="s">
        <v>300</v>
      </c>
      <c r="H2571" s="288">
        <v>1</v>
      </c>
      <c r="I2571" s="289"/>
      <c r="J2571" s="290">
        <f>ROUND(I2571*H2571,2)</f>
        <v>0</v>
      </c>
      <c r="K2571" s="286" t="s">
        <v>198</v>
      </c>
      <c r="L2571" s="291"/>
      <c r="M2571" s="292" t="s">
        <v>1</v>
      </c>
      <c r="N2571" s="293" t="s">
        <v>40</v>
      </c>
      <c r="O2571" s="92"/>
      <c r="P2571" s="236">
        <f>O2571*H2571</f>
        <v>0</v>
      </c>
      <c r="Q2571" s="236">
        <v>0.001</v>
      </c>
      <c r="R2571" s="236">
        <f>Q2571*H2571</f>
        <v>0.001</v>
      </c>
      <c r="S2571" s="236">
        <v>0</v>
      </c>
      <c r="T2571" s="237">
        <f>S2571*H2571</f>
        <v>0</v>
      </c>
      <c r="U2571" s="39"/>
      <c r="V2571" s="39"/>
      <c r="W2571" s="39"/>
      <c r="X2571" s="39"/>
      <c r="Y2571" s="39"/>
      <c r="Z2571" s="39"/>
      <c r="AA2571" s="39"/>
      <c r="AB2571" s="39"/>
      <c r="AC2571" s="39"/>
      <c r="AD2571" s="39"/>
      <c r="AE2571" s="39"/>
      <c r="AR2571" s="238" t="s">
        <v>394</v>
      </c>
      <c r="AT2571" s="238" t="s">
        <v>311</v>
      </c>
      <c r="AU2571" s="238" t="s">
        <v>85</v>
      </c>
      <c r="AY2571" s="18" t="s">
        <v>192</v>
      </c>
      <c r="BE2571" s="239">
        <f>IF(N2571="základní",J2571,0)</f>
        <v>0</v>
      </c>
      <c r="BF2571" s="239">
        <f>IF(N2571="snížená",J2571,0)</f>
        <v>0</v>
      </c>
      <c r="BG2571" s="239">
        <f>IF(N2571="zákl. přenesená",J2571,0)</f>
        <v>0</v>
      </c>
      <c r="BH2571" s="239">
        <f>IF(N2571="sníž. přenesená",J2571,0)</f>
        <v>0</v>
      </c>
      <c r="BI2571" s="239">
        <f>IF(N2571="nulová",J2571,0)</f>
        <v>0</v>
      </c>
      <c r="BJ2571" s="18" t="s">
        <v>83</v>
      </c>
      <c r="BK2571" s="239">
        <f>ROUND(I2571*H2571,2)</f>
        <v>0</v>
      </c>
      <c r="BL2571" s="18" t="s">
        <v>297</v>
      </c>
      <c r="BM2571" s="238" t="s">
        <v>2681</v>
      </c>
    </row>
    <row r="2572" s="16" customFormat="1">
      <c r="A2572" s="16"/>
      <c r="B2572" s="274"/>
      <c r="C2572" s="275"/>
      <c r="D2572" s="242" t="s">
        <v>201</v>
      </c>
      <c r="E2572" s="276" t="s">
        <v>1</v>
      </c>
      <c r="F2572" s="277" t="s">
        <v>2676</v>
      </c>
      <c r="G2572" s="275"/>
      <c r="H2572" s="276" t="s">
        <v>1</v>
      </c>
      <c r="I2572" s="278"/>
      <c r="J2572" s="275"/>
      <c r="K2572" s="275"/>
      <c r="L2572" s="279"/>
      <c r="M2572" s="280"/>
      <c r="N2572" s="281"/>
      <c r="O2572" s="281"/>
      <c r="P2572" s="281"/>
      <c r="Q2572" s="281"/>
      <c r="R2572" s="281"/>
      <c r="S2572" s="281"/>
      <c r="T2572" s="282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T2572" s="283" t="s">
        <v>201</v>
      </c>
      <c r="AU2572" s="283" t="s">
        <v>85</v>
      </c>
      <c r="AV2572" s="16" t="s">
        <v>83</v>
      </c>
      <c r="AW2572" s="16" t="s">
        <v>32</v>
      </c>
      <c r="AX2572" s="16" t="s">
        <v>75</v>
      </c>
      <c r="AY2572" s="283" t="s">
        <v>192</v>
      </c>
    </row>
    <row r="2573" s="13" customFormat="1">
      <c r="A2573" s="13"/>
      <c r="B2573" s="240"/>
      <c r="C2573" s="241"/>
      <c r="D2573" s="242" t="s">
        <v>201</v>
      </c>
      <c r="E2573" s="243" t="s">
        <v>1</v>
      </c>
      <c r="F2573" s="244" t="s">
        <v>2677</v>
      </c>
      <c r="G2573" s="241"/>
      <c r="H2573" s="245">
        <v>1</v>
      </c>
      <c r="I2573" s="246"/>
      <c r="J2573" s="241"/>
      <c r="K2573" s="241"/>
      <c r="L2573" s="247"/>
      <c r="M2573" s="248"/>
      <c r="N2573" s="249"/>
      <c r="O2573" s="249"/>
      <c r="P2573" s="249"/>
      <c r="Q2573" s="249"/>
      <c r="R2573" s="249"/>
      <c r="S2573" s="249"/>
      <c r="T2573" s="250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51" t="s">
        <v>201</v>
      </c>
      <c r="AU2573" s="251" t="s">
        <v>85</v>
      </c>
      <c r="AV2573" s="13" t="s">
        <v>85</v>
      </c>
      <c r="AW2573" s="13" t="s">
        <v>32</v>
      </c>
      <c r="AX2573" s="13" t="s">
        <v>75</v>
      </c>
      <c r="AY2573" s="251" t="s">
        <v>192</v>
      </c>
    </row>
    <row r="2574" s="14" customFormat="1">
      <c r="A2574" s="14"/>
      <c r="B2574" s="252"/>
      <c r="C2574" s="253"/>
      <c r="D2574" s="242" t="s">
        <v>201</v>
      </c>
      <c r="E2574" s="254" t="s">
        <v>1</v>
      </c>
      <c r="F2574" s="255" t="s">
        <v>204</v>
      </c>
      <c r="G2574" s="253"/>
      <c r="H2574" s="256">
        <v>1</v>
      </c>
      <c r="I2574" s="257"/>
      <c r="J2574" s="253"/>
      <c r="K2574" s="253"/>
      <c r="L2574" s="258"/>
      <c r="M2574" s="259"/>
      <c r="N2574" s="260"/>
      <c r="O2574" s="260"/>
      <c r="P2574" s="260"/>
      <c r="Q2574" s="260"/>
      <c r="R2574" s="260"/>
      <c r="S2574" s="260"/>
      <c r="T2574" s="261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62" t="s">
        <v>201</v>
      </c>
      <c r="AU2574" s="262" t="s">
        <v>85</v>
      </c>
      <c r="AV2574" s="14" t="s">
        <v>199</v>
      </c>
      <c r="AW2574" s="14" t="s">
        <v>32</v>
      </c>
      <c r="AX2574" s="14" t="s">
        <v>83</v>
      </c>
      <c r="AY2574" s="262" t="s">
        <v>192</v>
      </c>
    </row>
    <row r="2575" s="2" customFormat="1" ht="37.8" customHeight="1">
      <c r="A2575" s="39"/>
      <c r="B2575" s="40"/>
      <c r="C2575" s="227" t="s">
        <v>2682</v>
      </c>
      <c r="D2575" s="227" t="s">
        <v>194</v>
      </c>
      <c r="E2575" s="228" t="s">
        <v>2683</v>
      </c>
      <c r="F2575" s="229" t="s">
        <v>2684</v>
      </c>
      <c r="G2575" s="230" t="s">
        <v>300</v>
      </c>
      <c r="H2575" s="231">
        <v>3</v>
      </c>
      <c r="I2575" s="232"/>
      <c r="J2575" s="233">
        <f>ROUND(I2575*H2575,2)</f>
        <v>0</v>
      </c>
      <c r="K2575" s="229" t="s">
        <v>198</v>
      </c>
      <c r="L2575" s="45"/>
      <c r="M2575" s="234" t="s">
        <v>1</v>
      </c>
      <c r="N2575" s="235" t="s">
        <v>40</v>
      </c>
      <c r="O2575" s="92"/>
      <c r="P2575" s="236">
        <f>O2575*H2575</f>
        <v>0</v>
      </c>
      <c r="Q2575" s="236">
        <v>0</v>
      </c>
      <c r="R2575" s="236">
        <f>Q2575*H2575</f>
        <v>0</v>
      </c>
      <c r="S2575" s="236">
        <v>0</v>
      </c>
      <c r="T2575" s="237">
        <f>S2575*H2575</f>
        <v>0</v>
      </c>
      <c r="U2575" s="39"/>
      <c r="V2575" s="39"/>
      <c r="W2575" s="39"/>
      <c r="X2575" s="39"/>
      <c r="Y2575" s="39"/>
      <c r="Z2575" s="39"/>
      <c r="AA2575" s="39"/>
      <c r="AB2575" s="39"/>
      <c r="AC2575" s="39"/>
      <c r="AD2575" s="39"/>
      <c r="AE2575" s="39"/>
      <c r="AR2575" s="238" t="s">
        <v>297</v>
      </c>
      <c r="AT2575" s="238" t="s">
        <v>194</v>
      </c>
      <c r="AU2575" s="238" t="s">
        <v>85</v>
      </c>
      <c r="AY2575" s="18" t="s">
        <v>192</v>
      </c>
      <c r="BE2575" s="239">
        <f>IF(N2575="základní",J2575,0)</f>
        <v>0</v>
      </c>
      <c r="BF2575" s="239">
        <f>IF(N2575="snížená",J2575,0)</f>
        <v>0</v>
      </c>
      <c r="BG2575" s="239">
        <f>IF(N2575="zákl. přenesená",J2575,0)</f>
        <v>0</v>
      </c>
      <c r="BH2575" s="239">
        <f>IF(N2575="sníž. přenesená",J2575,0)</f>
        <v>0</v>
      </c>
      <c r="BI2575" s="239">
        <f>IF(N2575="nulová",J2575,0)</f>
        <v>0</v>
      </c>
      <c r="BJ2575" s="18" t="s">
        <v>83</v>
      </c>
      <c r="BK2575" s="239">
        <f>ROUND(I2575*H2575,2)</f>
        <v>0</v>
      </c>
      <c r="BL2575" s="18" t="s">
        <v>297</v>
      </c>
      <c r="BM2575" s="238" t="s">
        <v>2685</v>
      </c>
    </row>
    <row r="2576" s="16" customFormat="1">
      <c r="A2576" s="16"/>
      <c r="B2576" s="274"/>
      <c r="C2576" s="275"/>
      <c r="D2576" s="242" t="s">
        <v>201</v>
      </c>
      <c r="E2576" s="276" t="s">
        <v>1</v>
      </c>
      <c r="F2576" s="277" t="s">
        <v>2676</v>
      </c>
      <c r="G2576" s="275"/>
      <c r="H2576" s="276" t="s">
        <v>1</v>
      </c>
      <c r="I2576" s="278"/>
      <c r="J2576" s="275"/>
      <c r="K2576" s="275"/>
      <c r="L2576" s="279"/>
      <c r="M2576" s="280"/>
      <c r="N2576" s="281"/>
      <c r="O2576" s="281"/>
      <c r="P2576" s="281"/>
      <c r="Q2576" s="281"/>
      <c r="R2576" s="281"/>
      <c r="S2576" s="281"/>
      <c r="T2576" s="282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T2576" s="283" t="s">
        <v>201</v>
      </c>
      <c r="AU2576" s="283" t="s">
        <v>85</v>
      </c>
      <c r="AV2576" s="16" t="s">
        <v>83</v>
      </c>
      <c r="AW2576" s="16" t="s">
        <v>32</v>
      </c>
      <c r="AX2576" s="16" t="s">
        <v>75</v>
      </c>
      <c r="AY2576" s="283" t="s">
        <v>192</v>
      </c>
    </row>
    <row r="2577" s="13" customFormat="1">
      <c r="A2577" s="13"/>
      <c r="B2577" s="240"/>
      <c r="C2577" s="241"/>
      <c r="D2577" s="242" t="s">
        <v>201</v>
      </c>
      <c r="E2577" s="243" t="s">
        <v>1</v>
      </c>
      <c r="F2577" s="244" t="s">
        <v>2686</v>
      </c>
      <c r="G2577" s="241"/>
      <c r="H2577" s="245">
        <v>3</v>
      </c>
      <c r="I2577" s="246"/>
      <c r="J2577" s="241"/>
      <c r="K2577" s="241"/>
      <c r="L2577" s="247"/>
      <c r="M2577" s="248"/>
      <c r="N2577" s="249"/>
      <c r="O2577" s="249"/>
      <c r="P2577" s="249"/>
      <c r="Q2577" s="249"/>
      <c r="R2577" s="249"/>
      <c r="S2577" s="249"/>
      <c r="T2577" s="250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51" t="s">
        <v>201</v>
      </c>
      <c r="AU2577" s="251" t="s">
        <v>85</v>
      </c>
      <c r="AV2577" s="13" t="s">
        <v>85</v>
      </c>
      <c r="AW2577" s="13" t="s">
        <v>32</v>
      </c>
      <c r="AX2577" s="13" t="s">
        <v>75</v>
      </c>
      <c r="AY2577" s="251" t="s">
        <v>192</v>
      </c>
    </row>
    <row r="2578" s="14" customFormat="1">
      <c r="A2578" s="14"/>
      <c r="B2578" s="252"/>
      <c r="C2578" s="253"/>
      <c r="D2578" s="242" t="s">
        <v>201</v>
      </c>
      <c r="E2578" s="254" t="s">
        <v>1</v>
      </c>
      <c r="F2578" s="255" t="s">
        <v>204</v>
      </c>
      <c r="G2578" s="253"/>
      <c r="H2578" s="256">
        <v>3</v>
      </c>
      <c r="I2578" s="257"/>
      <c r="J2578" s="253"/>
      <c r="K2578" s="253"/>
      <c r="L2578" s="258"/>
      <c r="M2578" s="259"/>
      <c r="N2578" s="260"/>
      <c r="O2578" s="260"/>
      <c r="P2578" s="260"/>
      <c r="Q2578" s="260"/>
      <c r="R2578" s="260"/>
      <c r="S2578" s="260"/>
      <c r="T2578" s="261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62" t="s">
        <v>201</v>
      </c>
      <c r="AU2578" s="262" t="s">
        <v>85</v>
      </c>
      <c r="AV2578" s="14" t="s">
        <v>199</v>
      </c>
      <c r="AW2578" s="14" t="s">
        <v>32</v>
      </c>
      <c r="AX2578" s="14" t="s">
        <v>83</v>
      </c>
      <c r="AY2578" s="262" t="s">
        <v>192</v>
      </c>
    </row>
    <row r="2579" s="2" customFormat="1" ht="33" customHeight="1">
      <c r="A2579" s="39"/>
      <c r="B2579" s="40"/>
      <c r="C2579" s="284" t="s">
        <v>2687</v>
      </c>
      <c r="D2579" s="284" t="s">
        <v>311</v>
      </c>
      <c r="E2579" s="285" t="s">
        <v>2688</v>
      </c>
      <c r="F2579" s="286" t="s">
        <v>2689</v>
      </c>
      <c r="G2579" s="287" t="s">
        <v>300</v>
      </c>
      <c r="H2579" s="288">
        <v>2</v>
      </c>
      <c r="I2579" s="289"/>
      <c r="J2579" s="290">
        <f>ROUND(I2579*H2579,2)</f>
        <v>0</v>
      </c>
      <c r="K2579" s="286" t="s">
        <v>198</v>
      </c>
      <c r="L2579" s="291"/>
      <c r="M2579" s="292" t="s">
        <v>1</v>
      </c>
      <c r="N2579" s="293" t="s">
        <v>40</v>
      </c>
      <c r="O2579" s="92"/>
      <c r="P2579" s="236">
        <f>O2579*H2579</f>
        <v>0</v>
      </c>
      <c r="Q2579" s="236">
        <v>0.001</v>
      </c>
      <c r="R2579" s="236">
        <f>Q2579*H2579</f>
        <v>0.002</v>
      </c>
      <c r="S2579" s="236">
        <v>0</v>
      </c>
      <c r="T2579" s="237">
        <f>S2579*H2579</f>
        <v>0</v>
      </c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39"/>
      <c r="AE2579" s="39"/>
      <c r="AR2579" s="238" t="s">
        <v>394</v>
      </c>
      <c r="AT2579" s="238" t="s">
        <v>311</v>
      </c>
      <c r="AU2579" s="238" t="s">
        <v>85</v>
      </c>
      <c r="AY2579" s="18" t="s">
        <v>192</v>
      </c>
      <c r="BE2579" s="239">
        <f>IF(N2579="základní",J2579,0)</f>
        <v>0</v>
      </c>
      <c r="BF2579" s="239">
        <f>IF(N2579="snížená",J2579,0)</f>
        <v>0</v>
      </c>
      <c r="BG2579" s="239">
        <f>IF(N2579="zákl. přenesená",J2579,0)</f>
        <v>0</v>
      </c>
      <c r="BH2579" s="239">
        <f>IF(N2579="sníž. přenesená",J2579,0)</f>
        <v>0</v>
      </c>
      <c r="BI2579" s="239">
        <f>IF(N2579="nulová",J2579,0)</f>
        <v>0</v>
      </c>
      <c r="BJ2579" s="18" t="s">
        <v>83</v>
      </c>
      <c r="BK2579" s="239">
        <f>ROUND(I2579*H2579,2)</f>
        <v>0</v>
      </c>
      <c r="BL2579" s="18" t="s">
        <v>297</v>
      </c>
      <c r="BM2579" s="238" t="s">
        <v>2690</v>
      </c>
    </row>
    <row r="2580" s="16" customFormat="1">
      <c r="A2580" s="16"/>
      <c r="B2580" s="274"/>
      <c r="C2580" s="275"/>
      <c r="D2580" s="242" t="s">
        <v>201</v>
      </c>
      <c r="E2580" s="276" t="s">
        <v>1</v>
      </c>
      <c r="F2580" s="277" t="s">
        <v>2676</v>
      </c>
      <c r="G2580" s="275"/>
      <c r="H2580" s="276" t="s">
        <v>1</v>
      </c>
      <c r="I2580" s="278"/>
      <c r="J2580" s="275"/>
      <c r="K2580" s="275"/>
      <c r="L2580" s="279"/>
      <c r="M2580" s="280"/>
      <c r="N2580" s="281"/>
      <c r="O2580" s="281"/>
      <c r="P2580" s="281"/>
      <c r="Q2580" s="281"/>
      <c r="R2580" s="281"/>
      <c r="S2580" s="281"/>
      <c r="T2580" s="282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T2580" s="283" t="s">
        <v>201</v>
      </c>
      <c r="AU2580" s="283" t="s">
        <v>85</v>
      </c>
      <c r="AV2580" s="16" t="s">
        <v>83</v>
      </c>
      <c r="AW2580" s="16" t="s">
        <v>32</v>
      </c>
      <c r="AX2580" s="16" t="s">
        <v>75</v>
      </c>
      <c r="AY2580" s="283" t="s">
        <v>192</v>
      </c>
    </row>
    <row r="2581" s="13" customFormat="1">
      <c r="A2581" s="13"/>
      <c r="B2581" s="240"/>
      <c r="C2581" s="241"/>
      <c r="D2581" s="242" t="s">
        <v>201</v>
      </c>
      <c r="E2581" s="243" t="s">
        <v>1</v>
      </c>
      <c r="F2581" s="244" t="s">
        <v>2691</v>
      </c>
      <c r="G2581" s="241"/>
      <c r="H2581" s="245">
        <v>2</v>
      </c>
      <c r="I2581" s="246"/>
      <c r="J2581" s="241"/>
      <c r="K2581" s="241"/>
      <c r="L2581" s="247"/>
      <c r="M2581" s="248"/>
      <c r="N2581" s="249"/>
      <c r="O2581" s="249"/>
      <c r="P2581" s="249"/>
      <c r="Q2581" s="249"/>
      <c r="R2581" s="249"/>
      <c r="S2581" s="249"/>
      <c r="T2581" s="250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51" t="s">
        <v>201</v>
      </c>
      <c r="AU2581" s="251" t="s">
        <v>85</v>
      </c>
      <c r="AV2581" s="13" t="s">
        <v>85</v>
      </c>
      <c r="AW2581" s="13" t="s">
        <v>32</v>
      </c>
      <c r="AX2581" s="13" t="s">
        <v>83</v>
      </c>
      <c r="AY2581" s="251" t="s">
        <v>192</v>
      </c>
    </row>
    <row r="2582" s="2" customFormat="1" ht="33" customHeight="1">
      <c r="A2582" s="39"/>
      <c r="B2582" s="40"/>
      <c r="C2582" s="284" t="s">
        <v>2692</v>
      </c>
      <c r="D2582" s="284" t="s">
        <v>311</v>
      </c>
      <c r="E2582" s="285" t="s">
        <v>2693</v>
      </c>
      <c r="F2582" s="286" t="s">
        <v>2694</v>
      </c>
      <c r="G2582" s="287" t="s">
        <v>300</v>
      </c>
      <c r="H2582" s="288">
        <v>1</v>
      </c>
      <c r="I2582" s="289"/>
      <c r="J2582" s="290">
        <f>ROUND(I2582*H2582,2)</f>
        <v>0</v>
      </c>
      <c r="K2582" s="286" t="s">
        <v>198</v>
      </c>
      <c r="L2582" s="291"/>
      <c r="M2582" s="292" t="s">
        <v>1</v>
      </c>
      <c r="N2582" s="293" t="s">
        <v>40</v>
      </c>
      <c r="O2582" s="92"/>
      <c r="P2582" s="236">
        <f>O2582*H2582</f>
        <v>0</v>
      </c>
      <c r="Q2582" s="236">
        <v>0.001</v>
      </c>
      <c r="R2582" s="236">
        <f>Q2582*H2582</f>
        <v>0.001</v>
      </c>
      <c r="S2582" s="236">
        <v>0</v>
      </c>
      <c r="T2582" s="237">
        <f>S2582*H2582</f>
        <v>0</v>
      </c>
      <c r="U2582" s="39"/>
      <c r="V2582" s="39"/>
      <c r="W2582" s="39"/>
      <c r="X2582" s="39"/>
      <c r="Y2582" s="39"/>
      <c r="Z2582" s="39"/>
      <c r="AA2582" s="39"/>
      <c r="AB2582" s="39"/>
      <c r="AC2582" s="39"/>
      <c r="AD2582" s="39"/>
      <c r="AE2582" s="39"/>
      <c r="AR2582" s="238" t="s">
        <v>394</v>
      </c>
      <c r="AT2582" s="238" t="s">
        <v>311</v>
      </c>
      <c r="AU2582" s="238" t="s">
        <v>85</v>
      </c>
      <c r="AY2582" s="18" t="s">
        <v>192</v>
      </c>
      <c r="BE2582" s="239">
        <f>IF(N2582="základní",J2582,0)</f>
        <v>0</v>
      </c>
      <c r="BF2582" s="239">
        <f>IF(N2582="snížená",J2582,0)</f>
        <v>0</v>
      </c>
      <c r="BG2582" s="239">
        <f>IF(N2582="zákl. přenesená",J2582,0)</f>
        <v>0</v>
      </c>
      <c r="BH2582" s="239">
        <f>IF(N2582="sníž. přenesená",J2582,0)</f>
        <v>0</v>
      </c>
      <c r="BI2582" s="239">
        <f>IF(N2582="nulová",J2582,0)</f>
        <v>0</v>
      </c>
      <c r="BJ2582" s="18" t="s">
        <v>83</v>
      </c>
      <c r="BK2582" s="239">
        <f>ROUND(I2582*H2582,2)</f>
        <v>0</v>
      </c>
      <c r="BL2582" s="18" t="s">
        <v>297</v>
      </c>
      <c r="BM2582" s="238" t="s">
        <v>2695</v>
      </c>
    </row>
    <row r="2583" s="16" customFormat="1">
      <c r="A2583" s="16"/>
      <c r="B2583" s="274"/>
      <c r="C2583" s="275"/>
      <c r="D2583" s="242" t="s">
        <v>201</v>
      </c>
      <c r="E2583" s="276" t="s">
        <v>1</v>
      </c>
      <c r="F2583" s="277" t="s">
        <v>2676</v>
      </c>
      <c r="G2583" s="275"/>
      <c r="H2583" s="276" t="s">
        <v>1</v>
      </c>
      <c r="I2583" s="278"/>
      <c r="J2583" s="275"/>
      <c r="K2583" s="275"/>
      <c r="L2583" s="279"/>
      <c r="M2583" s="280"/>
      <c r="N2583" s="281"/>
      <c r="O2583" s="281"/>
      <c r="P2583" s="281"/>
      <c r="Q2583" s="281"/>
      <c r="R2583" s="281"/>
      <c r="S2583" s="281"/>
      <c r="T2583" s="282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T2583" s="283" t="s">
        <v>201</v>
      </c>
      <c r="AU2583" s="283" t="s">
        <v>85</v>
      </c>
      <c r="AV2583" s="16" t="s">
        <v>83</v>
      </c>
      <c r="AW2583" s="16" t="s">
        <v>32</v>
      </c>
      <c r="AX2583" s="16" t="s">
        <v>75</v>
      </c>
      <c r="AY2583" s="283" t="s">
        <v>192</v>
      </c>
    </row>
    <row r="2584" s="13" customFormat="1">
      <c r="A2584" s="13"/>
      <c r="B2584" s="240"/>
      <c r="C2584" s="241"/>
      <c r="D2584" s="242" t="s">
        <v>201</v>
      </c>
      <c r="E2584" s="243" t="s">
        <v>1</v>
      </c>
      <c r="F2584" s="244" t="s">
        <v>2677</v>
      </c>
      <c r="G2584" s="241"/>
      <c r="H2584" s="245">
        <v>1</v>
      </c>
      <c r="I2584" s="246"/>
      <c r="J2584" s="241"/>
      <c r="K2584" s="241"/>
      <c r="L2584" s="247"/>
      <c r="M2584" s="248"/>
      <c r="N2584" s="249"/>
      <c r="O2584" s="249"/>
      <c r="P2584" s="249"/>
      <c r="Q2584" s="249"/>
      <c r="R2584" s="249"/>
      <c r="S2584" s="249"/>
      <c r="T2584" s="250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51" t="s">
        <v>201</v>
      </c>
      <c r="AU2584" s="251" t="s">
        <v>85</v>
      </c>
      <c r="AV2584" s="13" t="s">
        <v>85</v>
      </c>
      <c r="AW2584" s="13" t="s">
        <v>32</v>
      </c>
      <c r="AX2584" s="13" t="s">
        <v>83</v>
      </c>
      <c r="AY2584" s="251" t="s">
        <v>192</v>
      </c>
    </row>
    <row r="2585" s="2" customFormat="1" ht="37.8" customHeight="1">
      <c r="A2585" s="39"/>
      <c r="B2585" s="40"/>
      <c r="C2585" s="227" t="s">
        <v>2696</v>
      </c>
      <c r="D2585" s="227" t="s">
        <v>194</v>
      </c>
      <c r="E2585" s="228" t="s">
        <v>2697</v>
      </c>
      <c r="F2585" s="229" t="s">
        <v>2698</v>
      </c>
      <c r="G2585" s="230" t="s">
        <v>300</v>
      </c>
      <c r="H2585" s="231">
        <v>10</v>
      </c>
      <c r="I2585" s="232"/>
      <c r="J2585" s="233">
        <f>ROUND(I2585*H2585,2)</f>
        <v>0</v>
      </c>
      <c r="K2585" s="229" t="s">
        <v>198</v>
      </c>
      <c r="L2585" s="45"/>
      <c r="M2585" s="234" t="s">
        <v>1</v>
      </c>
      <c r="N2585" s="235" t="s">
        <v>40</v>
      </c>
      <c r="O2585" s="92"/>
      <c r="P2585" s="236">
        <f>O2585*H2585</f>
        <v>0</v>
      </c>
      <c r="Q2585" s="236">
        <v>0</v>
      </c>
      <c r="R2585" s="236">
        <f>Q2585*H2585</f>
        <v>0</v>
      </c>
      <c r="S2585" s="236">
        <v>0</v>
      </c>
      <c r="T2585" s="237">
        <f>S2585*H2585</f>
        <v>0</v>
      </c>
      <c r="U2585" s="39"/>
      <c r="V2585" s="39"/>
      <c r="W2585" s="39"/>
      <c r="X2585" s="39"/>
      <c r="Y2585" s="39"/>
      <c r="Z2585" s="39"/>
      <c r="AA2585" s="39"/>
      <c r="AB2585" s="39"/>
      <c r="AC2585" s="39"/>
      <c r="AD2585" s="39"/>
      <c r="AE2585" s="39"/>
      <c r="AR2585" s="238" t="s">
        <v>297</v>
      </c>
      <c r="AT2585" s="238" t="s">
        <v>194</v>
      </c>
      <c r="AU2585" s="238" t="s">
        <v>85</v>
      </c>
      <c r="AY2585" s="18" t="s">
        <v>192</v>
      </c>
      <c r="BE2585" s="239">
        <f>IF(N2585="základní",J2585,0)</f>
        <v>0</v>
      </c>
      <c r="BF2585" s="239">
        <f>IF(N2585="snížená",J2585,0)</f>
        <v>0</v>
      </c>
      <c r="BG2585" s="239">
        <f>IF(N2585="zákl. přenesená",J2585,0)</f>
        <v>0</v>
      </c>
      <c r="BH2585" s="239">
        <f>IF(N2585="sníž. přenesená",J2585,0)</f>
        <v>0</v>
      </c>
      <c r="BI2585" s="239">
        <f>IF(N2585="nulová",J2585,0)</f>
        <v>0</v>
      </c>
      <c r="BJ2585" s="18" t="s">
        <v>83</v>
      </c>
      <c r="BK2585" s="239">
        <f>ROUND(I2585*H2585,2)</f>
        <v>0</v>
      </c>
      <c r="BL2585" s="18" t="s">
        <v>297</v>
      </c>
      <c r="BM2585" s="238" t="s">
        <v>2699</v>
      </c>
    </row>
    <row r="2586" s="16" customFormat="1">
      <c r="A2586" s="16"/>
      <c r="B2586" s="274"/>
      <c r="C2586" s="275"/>
      <c r="D2586" s="242" t="s">
        <v>201</v>
      </c>
      <c r="E2586" s="276" t="s">
        <v>1</v>
      </c>
      <c r="F2586" s="277" t="s">
        <v>2676</v>
      </c>
      <c r="G2586" s="275"/>
      <c r="H2586" s="276" t="s">
        <v>1</v>
      </c>
      <c r="I2586" s="278"/>
      <c r="J2586" s="275"/>
      <c r="K2586" s="275"/>
      <c r="L2586" s="279"/>
      <c r="M2586" s="280"/>
      <c r="N2586" s="281"/>
      <c r="O2586" s="281"/>
      <c r="P2586" s="281"/>
      <c r="Q2586" s="281"/>
      <c r="R2586" s="281"/>
      <c r="S2586" s="281"/>
      <c r="T2586" s="282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T2586" s="283" t="s">
        <v>201</v>
      </c>
      <c r="AU2586" s="283" t="s">
        <v>85</v>
      </c>
      <c r="AV2586" s="16" t="s">
        <v>83</v>
      </c>
      <c r="AW2586" s="16" t="s">
        <v>32</v>
      </c>
      <c r="AX2586" s="16" t="s">
        <v>75</v>
      </c>
      <c r="AY2586" s="283" t="s">
        <v>192</v>
      </c>
    </row>
    <row r="2587" s="13" customFormat="1">
      <c r="A2587" s="13"/>
      <c r="B2587" s="240"/>
      <c r="C2587" s="241"/>
      <c r="D2587" s="242" t="s">
        <v>201</v>
      </c>
      <c r="E2587" s="243" t="s">
        <v>1</v>
      </c>
      <c r="F2587" s="244" t="s">
        <v>2700</v>
      </c>
      <c r="G2587" s="241"/>
      <c r="H2587" s="245">
        <v>10</v>
      </c>
      <c r="I2587" s="246"/>
      <c r="J2587" s="241"/>
      <c r="K2587" s="241"/>
      <c r="L2587" s="247"/>
      <c r="M2587" s="248"/>
      <c r="N2587" s="249"/>
      <c r="O2587" s="249"/>
      <c r="P2587" s="249"/>
      <c r="Q2587" s="249"/>
      <c r="R2587" s="249"/>
      <c r="S2587" s="249"/>
      <c r="T2587" s="250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51" t="s">
        <v>201</v>
      </c>
      <c r="AU2587" s="251" t="s">
        <v>85</v>
      </c>
      <c r="AV2587" s="13" t="s">
        <v>85</v>
      </c>
      <c r="AW2587" s="13" t="s">
        <v>32</v>
      </c>
      <c r="AX2587" s="13" t="s">
        <v>83</v>
      </c>
      <c r="AY2587" s="251" t="s">
        <v>192</v>
      </c>
    </row>
    <row r="2588" s="2" customFormat="1" ht="33" customHeight="1">
      <c r="A2588" s="39"/>
      <c r="B2588" s="40"/>
      <c r="C2588" s="284" t="s">
        <v>2701</v>
      </c>
      <c r="D2588" s="284" t="s">
        <v>311</v>
      </c>
      <c r="E2588" s="285" t="s">
        <v>2702</v>
      </c>
      <c r="F2588" s="286" t="s">
        <v>2703</v>
      </c>
      <c r="G2588" s="287" t="s">
        <v>300</v>
      </c>
      <c r="H2588" s="288">
        <v>5</v>
      </c>
      <c r="I2588" s="289"/>
      <c r="J2588" s="290">
        <f>ROUND(I2588*H2588,2)</f>
        <v>0</v>
      </c>
      <c r="K2588" s="286" t="s">
        <v>198</v>
      </c>
      <c r="L2588" s="291"/>
      <c r="M2588" s="292" t="s">
        <v>1</v>
      </c>
      <c r="N2588" s="293" t="s">
        <v>40</v>
      </c>
      <c r="O2588" s="92"/>
      <c r="P2588" s="236">
        <f>O2588*H2588</f>
        <v>0</v>
      </c>
      <c r="Q2588" s="236">
        <v>0.001</v>
      </c>
      <c r="R2588" s="236">
        <f>Q2588*H2588</f>
        <v>0.0050000000000000001</v>
      </c>
      <c r="S2588" s="236">
        <v>0</v>
      </c>
      <c r="T2588" s="237">
        <f>S2588*H2588</f>
        <v>0</v>
      </c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39"/>
      <c r="AE2588" s="39"/>
      <c r="AR2588" s="238" t="s">
        <v>394</v>
      </c>
      <c r="AT2588" s="238" t="s">
        <v>311</v>
      </c>
      <c r="AU2588" s="238" t="s">
        <v>85</v>
      </c>
      <c r="AY2588" s="18" t="s">
        <v>192</v>
      </c>
      <c r="BE2588" s="239">
        <f>IF(N2588="základní",J2588,0)</f>
        <v>0</v>
      </c>
      <c r="BF2588" s="239">
        <f>IF(N2588="snížená",J2588,0)</f>
        <v>0</v>
      </c>
      <c r="BG2588" s="239">
        <f>IF(N2588="zákl. přenesená",J2588,0)</f>
        <v>0</v>
      </c>
      <c r="BH2588" s="239">
        <f>IF(N2588="sníž. přenesená",J2588,0)</f>
        <v>0</v>
      </c>
      <c r="BI2588" s="239">
        <f>IF(N2588="nulová",J2588,0)</f>
        <v>0</v>
      </c>
      <c r="BJ2588" s="18" t="s">
        <v>83</v>
      </c>
      <c r="BK2588" s="239">
        <f>ROUND(I2588*H2588,2)</f>
        <v>0</v>
      </c>
      <c r="BL2588" s="18" t="s">
        <v>297</v>
      </c>
      <c r="BM2588" s="238" t="s">
        <v>2704</v>
      </c>
    </row>
    <row r="2589" s="16" customFormat="1">
      <c r="A2589" s="16"/>
      <c r="B2589" s="274"/>
      <c r="C2589" s="275"/>
      <c r="D2589" s="242" t="s">
        <v>201</v>
      </c>
      <c r="E2589" s="276" t="s">
        <v>1</v>
      </c>
      <c r="F2589" s="277" t="s">
        <v>2676</v>
      </c>
      <c r="G2589" s="275"/>
      <c r="H2589" s="276" t="s">
        <v>1</v>
      </c>
      <c r="I2589" s="278"/>
      <c r="J2589" s="275"/>
      <c r="K2589" s="275"/>
      <c r="L2589" s="279"/>
      <c r="M2589" s="280"/>
      <c r="N2589" s="281"/>
      <c r="O2589" s="281"/>
      <c r="P2589" s="281"/>
      <c r="Q2589" s="281"/>
      <c r="R2589" s="281"/>
      <c r="S2589" s="281"/>
      <c r="T2589" s="282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T2589" s="283" t="s">
        <v>201</v>
      </c>
      <c r="AU2589" s="283" t="s">
        <v>85</v>
      </c>
      <c r="AV2589" s="16" t="s">
        <v>83</v>
      </c>
      <c r="AW2589" s="16" t="s">
        <v>32</v>
      </c>
      <c r="AX2589" s="16" t="s">
        <v>75</v>
      </c>
      <c r="AY2589" s="283" t="s">
        <v>192</v>
      </c>
    </row>
    <row r="2590" s="13" customFormat="1">
      <c r="A2590" s="13"/>
      <c r="B2590" s="240"/>
      <c r="C2590" s="241"/>
      <c r="D2590" s="242" t="s">
        <v>201</v>
      </c>
      <c r="E2590" s="243" t="s">
        <v>1</v>
      </c>
      <c r="F2590" s="244" t="s">
        <v>2705</v>
      </c>
      <c r="G2590" s="241"/>
      <c r="H2590" s="245">
        <v>5</v>
      </c>
      <c r="I2590" s="246"/>
      <c r="J2590" s="241"/>
      <c r="K2590" s="241"/>
      <c r="L2590" s="247"/>
      <c r="M2590" s="248"/>
      <c r="N2590" s="249"/>
      <c r="O2590" s="249"/>
      <c r="P2590" s="249"/>
      <c r="Q2590" s="249"/>
      <c r="R2590" s="249"/>
      <c r="S2590" s="249"/>
      <c r="T2590" s="250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51" t="s">
        <v>201</v>
      </c>
      <c r="AU2590" s="251" t="s">
        <v>85</v>
      </c>
      <c r="AV2590" s="13" t="s">
        <v>85</v>
      </c>
      <c r="AW2590" s="13" t="s">
        <v>32</v>
      </c>
      <c r="AX2590" s="13" t="s">
        <v>83</v>
      </c>
      <c r="AY2590" s="251" t="s">
        <v>192</v>
      </c>
    </row>
    <row r="2591" s="2" customFormat="1" ht="33" customHeight="1">
      <c r="A2591" s="39"/>
      <c r="B2591" s="40"/>
      <c r="C2591" s="284" t="s">
        <v>2706</v>
      </c>
      <c r="D2591" s="284" t="s">
        <v>311</v>
      </c>
      <c r="E2591" s="285" t="s">
        <v>2707</v>
      </c>
      <c r="F2591" s="286" t="s">
        <v>2708</v>
      </c>
      <c r="G2591" s="287" t="s">
        <v>300</v>
      </c>
      <c r="H2591" s="288">
        <v>2</v>
      </c>
      <c r="I2591" s="289"/>
      <c r="J2591" s="290">
        <f>ROUND(I2591*H2591,2)</f>
        <v>0</v>
      </c>
      <c r="K2591" s="286" t="s">
        <v>198</v>
      </c>
      <c r="L2591" s="291"/>
      <c r="M2591" s="292" t="s">
        <v>1</v>
      </c>
      <c r="N2591" s="293" t="s">
        <v>40</v>
      </c>
      <c r="O2591" s="92"/>
      <c r="P2591" s="236">
        <f>O2591*H2591</f>
        <v>0</v>
      </c>
      <c r="Q2591" s="236">
        <v>0.001</v>
      </c>
      <c r="R2591" s="236">
        <f>Q2591*H2591</f>
        <v>0.002</v>
      </c>
      <c r="S2591" s="236">
        <v>0</v>
      </c>
      <c r="T2591" s="237">
        <f>S2591*H2591</f>
        <v>0</v>
      </c>
      <c r="U2591" s="39"/>
      <c r="V2591" s="39"/>
      <c r="W2591" s="39"/>
      <c r="X2591" s="39"/>
      <c r="Y2591" s="39"/>
      <c r="Z2591" s="39"/>
      <c r="AA2591" s="39"/>
      <c r="AB2591" s="39"/>
      <c r="AC2591" s="39"/>
      <c r="AD2591" s="39"/>
      <c r="AE2591" s="39"/>
      <c r="AR2591" s="238" t="s">
        <v>394</v>
      </c>
      <c r="AT2591" s="238" t="s">
        <v>311</v>
      </c>
      <c r="AU2591" s="238" t="s">
        <v>85</v>
      </c>
      <c r="AY2591" s="18" t="s">
        <v>192</v>
      </c>
      <c r="BE2591" s="239">
        <f>IF(N2591="základní",J2591,0)</f>
        <v>0</v>
      </c>
      <c r="BF2591" s="239">
        <f>IF(N2591="snížená",J2591,0)</f>
        <v>0</v>
      </c>
      <c r="BG2591" s="239">
        <f>IF(N2591="zákl. přenesená",J2591,0)</f>
        <v>0</v>
      </c>
      <c r="BH2591" s="239">
        <f>IF(N2591="sníž. přenesená",J2591,0)</f>
        <v>0</v>
      </c>
      <c r="BI2591" s="239">
        <f>IF(N2591="nulová",J2591,0)</f>
        <v>0</v>
      </c>
      <c r="BJ2591" s="18" t="s">
        <v>83</v>
      </c>
      <c r="BK2591" s="239">
        <f>ROUND(I2591*H2591,2)</f>
        <v>0</v>
      </c>
      <c r="BL2591" s="18" t="s">
        <v>297</v>
      </c>
      <c r="BM2591" s="238" t="s">
        <v>2709</v>
      </c>
    </row>
    <row r="2592" s="16" customFormat="1">
      <c r="A2592" s="16"/>
      <c r="B2592" s="274"/>
      <c r="C2592" s="275"/>
      <c r="D2592" s="242" t="s">
        <v>201</v>
      </c>
      <c r="E2592" s="276" t="s">
        <v>1</v>
      </c>
      <c r="F2592" s="277" t="s">
        <v>2676</v>
      </c>
      <c r="G2592" s="275"/>
      <c r="H2592" s="276" t="s">
        <v>1</v>
      </c>
      <c r="I2592" s="278"/>
      <c r="J2592" s="275"/>
      <c r="K2592" s="275"/>
      <c r="L2592" s="279"/>
      <c r="M2592" s="280"/>
      <c r="N2592" s="281"/>
      <c r="O2592" s="281"/>
      <c r="P2592" s="281"/>
      <c r="Q2592" s="281"/>
      <c r="R2592" s="281"/>
      <c r="S2592" s="281"/>
      <c r="T2592" s="282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T2592" s="283" t="s">
        <v>201</v>
      </c>
      <c r="AU2592" s="283" t="s">
        <v>85</v>
      </c>
      <c r="AV2592" s="16" t="s">
        <v>83</v>
      </c>
      <c r="AW2592" s="16" t="s">
        <v>32</v>
      </c>
      <c r="AX2592" s="16" t="s">
        <v>75</v>
      </c>
      <c r="AY2592" s="283" t="s">
        <v>192</v>
      </c>
    </row>
    <row r="2593" s="13" customFormat="1">
      <c r="A2593" s="13"/>
      <c r="B2593" s="240"/>
      <c r="C2593" s="241"/>
      <c r="D2593" s="242" t="s">
        <v>201</v>
      </c>
      <c r="E2593" s="243" t="s">
        <v>1</v>
      </c>
      <c r="F2593" s="244" t="s">
        <v>2710</v>
      </c>
      <c r="G2593" s="241"/>
      <c r="H2593" s="245">
        <v>2</v>
      </c>
      <c r="I2593" s="246"/>
      <c r="J2593" s="241"/>
      <c r="K2593" s="241"/>
      <c r="L2593" s="247"/>
      <c r="M2593" s="248"/>
      <c r="N2593" s="249"/>
      <c r="O2593" s="249"/>
      <c r="P2593" s="249"/>
      <c r="Q2593" s="249"/>
      <c r="R2593" s="249"/>
      <c r="S2593" s="249"/>
      <c r="T2593" s="250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51" t="s">
        <v>201</v>
      </c>
      <c r="AU2593" s="251" t="s">
        <v>85</v>
      </c>
      <c r="AV2593" s="13" t="s">
        <v>85</v>
      </c>
      <c r="AW2593" s="13" t="s">
        <v>32</v>
      </c>
      <c r="AX2593" s="13" t="s">
        <v>83</v>
      </c>
      <c r="AY2593" s="251" t="s">
        <v>192</v>
      </c>
    </row>
    <row r="2594" s="2" customFormat="1" ht="33" customHeight="1">
      <c r="A2594" s="39"/>
      <c r="B2594" s="40"/>
      <c r="C2594" s="284" t="s">
        <v>2711</v>
      </c>
      <c r="D2594" s="284" t="s">
        <v>311</v>
      </c>
      <c r="E2594" s="285" t="s">
        <v>2712</v>
      </c>
      <c r="F2594" s="286" t="s">
        <v>2713</v>
      </c>
      <c r="G2594" s="287" t="s">
        <v>300</v>
      </c>
      <c r="H2594" s="288">
        <v>3</v>
      </c>
      <c r="I2594" s="289"/>
      <c r="J2594" s="290">
        <f>ROUND(I2594*H2594,2)</f>
        <v>0</v>
      </c>
      <c r="K2594" s="286" t="s">
        <v>198</v>
      </c>
      <c r="L2594" s="291"/>
      <c r="M2594" s="292" t="s">
        <v>1</v>
      </c>
      <c r="N2594" s="293" t="s">
        <v>40</v>
      </c>
      <c r="O2594" s="92"/>
      <c r="P2594" s="236">
        <f>O2594*H2594</f>
        <v>0</v>
      </c>
      <c r="Q2594" s="236">
        <v>0.001</v>
      </c>
      <c r="R2594" s="236">
        <f>Q2594*H2594</f>
        <v>0.0030000000000000001</v>
      </c>
      <c r="S2594" s="236">
        <v>0</v>
      </c>
      <c r="T2594" s="237">
        <f>S2594*H2594</f>
        <v>0</v>
      </c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39"/>
      <c r="AE2594" s="39"/>
      <c r="AR2594" s="238" t="s">
        <v>394</v>
      </c>
      <c r="AT2594" s="238" t="s">
        <v>311</v>
      </c>
      <c r="AU2594" s="238" t="s">
        <v>85</v>
      </c>
      <c r="AY2594" s="18" t="s">
        <v>192</v>
      </c>
      <c r="BE2594" s="239">
        <f>IF(N2594="základní",J2594,0)</f>
        <v>0</v>
      </c>
      <c r="BF2594" s="239">
        <f>IF(N2594="snížená",J2594,0)</f>
        <v>0</v>
      </c>
      <c r="BG2594" s="239">
        <f>IF(N2594="zákl. přenesená",J2594,0)</f>
        <v>0</v>
      </c>
      <c r="BH2594" s="239">
        <f>IF(N2594="sníž. přenesená",J2594,0)</f>
        <v>0</v>
      </c>
      <c r="BI2594" s="239">
        <f>IF(N2594="nulová",J2594,0)</f>
        <v>0</v>
      </c>
      <c r="BJ2594" s="18" t="s">
        <v>83</v>
      </c>
      <c r="BK2594" s="239">
        <f>ROUND(I2594*H2594,2)</f>
        <v>0</v>
      </c>
      <c r="BL2594" s="18" t="s">
        <v>297</v>
      </c>
      <c r="BM2594" s="238" t="s">
        <v>2714</v>
      </c>
    </row>
    <row r="2595" s="16" customFormat="1">
      <c r="A2595" s="16"/>
      <c r="B2595" s="274"/>
      <c r="C2595" s="275"/>
      <c r="D2595" s="242" t="s">
        <v>201</v>
      </c>
      <c r="E2595" s="276" t="s">
        <v>1</v>
      </c>
      <c r="F2595" s="277" t="s">
        <v>2676</v>
      </c>
      <c r="G2595" s="275"/>
      <c r="H2595" s="276" t="s">
        <v>1</v>
      </c>
      <c r="I2595" s="278"/>
      <c r="J2595" s="275"/>
      <c r="K2595" s="275"/>
      <c r="L2595" s="279"/>
      <c r="M2595" s="280"/>
      <c r="N2595" s="281"/>
      <c r="O2595" s="281"/>
      <c r="P2595" s="281"/>
      <c r="Q2595" s="281"/>
      <c r="R2595" s="281"/>
      <c r="S2595" s="281"/>
      <c r="T2595" s="282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T2595" s="283" t="s">
        <v>201</v>
      </c>
      <c r="AU2595" s="283" t="s">
        <v>85</v>
      </c>
      <c r="AV2595" s="16" t="s">
        <v>83</v>
      </c>
      <c r="AW2595" s="16" t="s">
        <v>32</v>
      </c>
      <c r="AX2595" s="16" t="s">
        <v>75</v>
      </c>
      <c r="AY2595" s="283" t="s">
        <v>192</v>
      </c>
    </row>
    <row r="2596" s="13" customFormat="1">
      <c r="A2596" s="13"/>
      <c r="B2596" s="240"/>
      <c r="C2596" s="241"/>
      <c r="D2596" s="242" t="s">
        <v>201</v>
      </c>
      <c r="E2596" s="243" t="s">
        <v>1</v>
      </c>
      <c r="F2596" s="244" t="s">
        <v>2686</v>
      </c>
      <c r="G2596" s="241"/>
      <c r="H2596" s="245">
        <v>3</v>
      </c>
      <c r="I2596" s="246"/>
      <c r="J2596" s="241"/>
      <c r="K2596" s="241"/>
      <c r="L2596" s="247"/>
      <c r="M2596" s="248"/>
      <c r="N2596" s="249"/>
      <c r="O2596" s="249"/>
      <c r="P2596" s="249"/>
      <c r="Q2596" s="249"/>
      <c r="R2596" s="249"/>
      <c r="S2596" s="249"/>
      <c r="T2596" s="250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51" t="s">
        <v>201</v>
      </c>
      <c r="AU2596" s="251" t="s">
        <v>85</v>
      </c>
      <c r="AV2596" s="13" t="s">
        <v>85</v>
      </c>
      <c r="AW2596" s="13" t="s">
        <v>32</v>
      </c>
      <c r="AX2596" s="13" t="s">
        <v>83</v>
      </c>
      <c r="AY2596" s="251" t="s">
        <v>192</v>
      </c>
    </row>
    <row r="2597" s="2" customFormat="1" ht="24.15" customHeight="1">
      <c r="A2597" s="39"/>
      <c r="B2597" s="40"/>
      <c r="C2597" s="227" t="s">
        <v>2715</v>
      </c>
      <c r="D2597" s="227" t="s">
        <v>194</v>
      </c>
      <c r="E2597" s="228" t="s">
        <v>2716</v>
      </c>
      <c r="F2597" s="229" t="s">
        <v>2717</v>
      </c>
      <c r="G2597" s="230" t="s">
        <v>247</v>
      </c>
      <c r="H2597" s="231">
        <v>0.060999999999999999</v>
      </c>
      <c r="I2597" s="232"/>
      <c r="J2597" s="233">
        <f>ROUND(I2597*H2597,2)</f>
        <v>0</v>
      </c>
      <c r="K2597" s="229" t="s">
        <v>198</v>
      </c>
      <c r="L2597" s="45"/>
      <c r="M2597" s="298" t="s">
        <v>1</v>
      </c>
      <c r="N2597" s="299" t="s">
        <v>40</v>
      </c>
      <c r="O2597" s="300"/>
      <c r="P2597" s="301">
        <f>O2597*H2597</f>
        <v>0</v>
      </c>
      <c r="Q2597" s="301">
        <v>0</v>
      </c>
      <c r="R2597" s="301">
        <f>Q2597*H2597</f>
        <v>0</v>
      </c>
      <c r="S2597" s="301">
        <v>0</v>
      </c>
      <c r="T2597" s="302">
        <f>S2597*H2597</f>
        <v>0</v>
      </c>
      <c r="U2597" s="39"/>
      <c r="V2597" s="39"/>
      <c r="W2597" s="39"/>
      <c r="X2597" s="39"/>
      <c r="Y2597" s="39"/>
      <c r="Z2597" s="39"/>
      <c r="AA2597" s="39"/>
      <c r="AB2597" s="39"/>
      <c r="AC2597" s="39"/>
      <c r="AD2597" s="39"/>
      <c r="AE2597" s="39"/>
      <c r="AR2597" s="238" t="s">
        <v>297</v>
      </c>
      <c r="AT2597" s="238" t="s">
        <v>194</v>
      </c>
      <c r="AU2597" s="238" t="s">
        <v>85</v>
      </c>
      <c r="AY2597" s="18" t="s">
        <v>192</v>
      </c>
      <c r="BE2597" s="239">
        <f>IF(N2597="základní",J2597,0)</f>
        <v>0</v>
      </c>
      <c r="BF2597" s="239">
        <f>IF(N2597="snížená",J2597,0)</f>
        <v>0</v>
      </c>
      <c r="BG2597" s="239">
        <f>IF(N2597="zákl. přenesená",J2597,0)</f>
        <v>0</v>
      </c>
      <c r="BH2597" s="239">
        <f>IF(N2597="sníž. přenesená",J2597,0)</f>
        <v>0</v>
      </c>
      <c r="BI2597" s="239">
        <f>IF(N2597="nulová",J2597,0)</f>
        <v>0</v>
      </c>
      <c r="BJ2597" s="18" t="s">
        <v>83</v>
      </c>
      <c r="BK2597" s="239">
        <f>ROUND(I2597*H2597,2)</f>
        <v>0</v>
      </c>
      <c r="BL2597" s="18" t="s">
        <v>297</v>
      </c>
      <c r="BM2597" s="238" t="s">
        <v>2718</v>
      </c>
    </row>
    <row r="2598" s="2" customFormat="1" ht="6.96" customHeight="1">
      <c r="A2598" s="39"/>
      <c r="B2598" s="67"/>
      <c r="C2598" s="68"/>
      <c r="D2598" s="68"/>
      <c r="E2598" s="68"/>
      <c r="F2598" s="68"/>
      <c r="G2598" s="68"/>
      <c r="H2598" s="68"/>
      <c r="I2598" s="68"/>
      <c r="J2598" s="68"/>
      <c r="K2598" s="68"/>
      <c r="L2598" s="45"/>
      <c r="M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  <c r="AA2598" s="39"/>
      <c r="AB2598" s="39"/>
      <c r="AC2598" s="39"/>
      <c r="AD2598" s="39"/>
      <c r="AE2598" s="39"/>
    </row>
  </sheetData>
  <sheetProtection sheet="1" autoFilter="0" formatColumns="0" formatRows="0" objects="1" scenarios="1" spinCount="100000" saltValue="CRtlrBB4QgprIWQRJI2b1q58ioJUpKczXcWJQ7v8h0xSjZArrO7MR+XrIsKCEotGgoI3rUooN873f1MBPeKDwA==" hashValue="QjSm6bIss4S1PHeY/4UIZKAQG0w8aCQ/LuVp/2wTirTEMLmBiLhMBuFqkckDT91nviT1MSi2yR1Dq3CZSbzTDQ==" algorithmName="SHA-512" password="CC35"/>
  <autoFilter ref="C142:K2597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2720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2721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144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Pivovarské náměstí 1245, 500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PRISPO s.r.o. Polská 375, 547 01 Náchod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>PRISPO s.r.o. Polská 375, 547 01 Náchod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ROUND((SUM(BE120:BE215)),  2)</f>
        <v>0</v>
      </c>
      <c r="G35" s="39"/>
      <c r="H35" s="39"/>
      <c r="I35" s="165">
        <v>0.20999999999999999</v>
      </c>
      <c r="J35" s="164">
        <f>ROUND(((SUM(BE120:BE215))*I35),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ROUND((SUM(BF120:BF215)),  2)</f>
        <v>0</v>
      </c>
      <c r="G36" s="39"/>
      <c r="H36" s="39"/>
      <c r="I36" s="165">
        <v>0.12</v>
      </c>
      <c r="J36" s="164">
        <f>ROUND(((SUM(BF120:BF215))*I36),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ROUND((SUM(BG120:BG215)),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ROUND((SUM(BH120:BH215)),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ROUND((SUM(BI120:BI215)),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2720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UT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177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Náchod - Výstavba objektu pro zřízení dětské skupiny v nemocnici Náchodě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142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4" t="s">
        <v>2719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2720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D.1.4.1 - UT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30. 9. 2024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E17</f>
        <v>Královéhradecký kraj, Pivovarské náměstí 1245, 500</v>
      </c>
      <c r="G116" s="41"/>
      <c r="H116" s="41"/>
      <c r="I116" s="33" t="s">
        <v>30</v>
      </c>
      <c r="J116" s="37" t="str">
        <f>E23</f>
        <v>PRISPO s.r.o. Polská 375, 547 01 Náchod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28</v>
      </c>
      <c r="D117" s="41"/>
      <c r="E117" s="41"/>
      <c r="F117" s="28" t="str">
        <f>IF(E20="","",E20)</f>
        <v>Vyplň údaj</v>
      </c>
      <c r="G117" s="41"/>
      <c r="H117" s="41"/>
      <c r="I117" s="33" t="s">
        <v>33</v>
      </c>
      <c r="J117" s="37" t="str">
        <f>E26</f>
        <v>PRISPO s.r.o. Polská 375, 547 01 Náchod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178</v>
      </c>
      <c r="D119" s="203" t="s">
        <v>60</v>
      </c>
      <c r="E119" s="203" t="s">
        <v>56</v>
      </c>
      <c r="F119" s="203" t="s">
        <v>57</v>
      </c>
      <c r="G119" s="203" t="s">
        <v>179</v>
      </c>
      <c r="H119" s="203" t="s">
        <v>180</v>
      </c>
      <c r="I119" s="203" t="s">
        <v>181</v>
      </c>
      <c r="J119" s="203" t="s">
        <v>147</v>
      </c>
      <c r="K119" s="204" t="s">
        <v>182</v>
      </c>
      <c r="L119" s="205"/>
      <c r="M119" s="101" t="s">
        <v>1</v>
      </c>
      <c r="N119" s="102" t="s">
        <v>39</v>
      </c>
      <c r="O119" s="102" t="s">
        <v>183</v>
      </c>
      <c r="P119" s="102" t="s">
        <v>184</v>
      </c>
      <c r="Q119" s="102" t="s">
        <v>185</v>
      </c>
      <c r="R119" s="102" t="s">
        <v>186</v>
      </c>
      <c r="S119" s="102" t="s">
        <v>187</v>
      </c>
      <c r="T119" s="103" t="s">
        <v>188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189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SUM(P121:P215)</f>
        <v>0</v>
      </c>
      <c r="Q120" s="105"/>
      <c r="R120" s="208">
        <f>SUM(R121:R215)</f>
        <v>0</v>
      </c>
      <c r="S120" s="105"/>
      <c r="T120" s="209">
        <f>SUM(T121:T215)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74</v>
      </c>
      <c r="AU120" s="18" t="s">
        <v>149</v>
      </c>
      <c r="BK120" s="210">
        <f>SUM(BK121:BK215)</f>
        <v>0</v>
      </c>
    </row>
    <row r="121" s="2" customFormat="1" ht="49.05" customHeight="1">
      <c r="A121" s="39"/>
      <c r="B121" s="40"/>
      <c r="C121" s="227" t="s">
        <v>83</v>
      </c>
      <c r="D121" s="227" t="s">
        <v>194</v>
      </c>
      <c r="E121" s="228" t="s">
        <v>2722</v>
      </c>
      <c r="F121" s="229" t="s">
        <v>2723</v>
      </c>
      <c r="G121" s="230" t="s">
        <v>300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40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199</v>
      </c>
      <c r="AT121" s="238" t="s">
        <v>194</v>
      </c>
      <c r="AU121" s="238" t="s">
        <v>75</v>
      </c>
      <c r="AY121" s="18" t="s">
        <v>192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199</v>
      </c>
      <c r="BM121" s="238" t="s">
        <v>85</v>
      </c>
    </row>
    <row r="122" s="2" customFormat="1" ht="49.05" customHeight="1">
      <c r="A122" s="39"/>
      <c r="B122" s="40"/>
      <c r="C122" s="227" t="s">
        <v>85</v>
      </c>
      <c r="D122" s="227" t="s">
        <v>194</v>
      </c>
      <c r="E122" s="228" t="s">
        <v>2724</v>
      </c>
      <c r="F122" s="229" t="s">
        <v>2725</v>
      </c>
      <c r="G122" s="230" t="s">
        <v>300</v>
      </c>
      <c r="H122" s="231">
        <v>1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40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199</v>
      </c>
      <c r="AT122" s="238" t="s">
        <v>194</v>
      </c>
      <c r="AU122" s="238" t="s">
        <v>75</v>
      </c>
      <c r="AY122" s="18" t="s">
        <v>192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83</v>
      </c>
      <c r="BK122" s="239">
        <f>ROUND(I122*H122,2)</f>
        <v>0</v>
      </c>
      <c r="BL122" s="18" t="s">
        <v>199</v>
      </c>
      <c r="BM122" s="238" t="s">
        <v>199</v>
      </c>
    </row>
    <row r="123" s="2" customFormat="1" ht="16.5" customHeight="1">
      <c r="A123" s="39"/>
      <c r="B123" s="40"/>
      <c r="C123" s="227" t="s">
        <v>212</v>
      </c>
      <c r="D123" s="227" t="s">
        <v>194</v>
      </c>
      <c r="E123" s="228" t="s">
        <v>2726</v>
      </c>
      <c r="F123" s="229" t="s">
        <v>2727</v>
      </c>
      <c r="G123" s="230" t="s">
        <v>2728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40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199</v>
      </c>
      <c r="AT123" s="238" t="s">
        <v>194</v>
      </c>
      <c r="AU123" s="238" t="s">
        <v>75</v>
      </c>
      <c r="AY123" s="18" t="s">
        <v>192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199</v>
      </c>
      <c r="BM123" s="238" t="s">
        <v>232</v>
      </c>
    </row>
    <row r="124" s="2" customFormat="1" ht="16.5" customHeight="1">
      <c r="A124" s="39"/>
      <c r="B124" s="40"/>
      <c r="C124" s="227" t="s">
        <v>199</v>
      </c>
      <c r="D124" s="227" t="s">
        <v>194</v>
      </c>
      <c r="E124" s="228" t="s">
        <v>2729</v>
      </c>
      <c r="F124" s="229" t="s">
        <v>2730</v>
      </c>
      <c r="G124" s="230" t="s">
        <v>2728</v>
      </c>
      <c r="H124" s="231">
        <v>1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40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199</v>
      </c>
      <c r="AT124" s="238" t="s">
        <v>194</v>
      </c>
      <c r="AU124" s="238" t="s">
        <v>75</v>
      </c>
      <c r="AY124" s="18" t="s">
        <v>192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199</v>
      </c>
      <c r="BM124" s="238" t="s">
        <v>244</v>
      </c>
    </row>
    <row r="125" s="2" customFormat="1" ht="16.5" customHeight="1">
      <c r="A125" s="39"/>
      <c r="B125" s="40"/>
      <c r="C125" s="227" t="s">
        <v>227</v>
      </c>
      <c r="D125" s="227" t="s">
        <v>194</v>
      </c>
      <c r="E125" s="228" t="s">
        <v>2731</v>
      </c>
      <c r="F125" s="229" t="s">
        <v>2732</v>
      </c>
      <c r="G125" s="230" t="s">
        <v>2728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75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257</v>
      </c>
    </row>
    <row r="126" s="2" customFormat="1" ht="16.5" customHeight="1">
      <c r="A126" s="39"/>
      <c r="B126" s="40"/>
      <c r="C126" s="227" t="s">
        <v>232</v>
      </c>
      <c r="D126" s="227" t="s">
        <v>194</v>
      </c>
      <c r="E126" s="228" t="s">
        <v>2733</v>
      </c>
      <c r="F126" s="229" t="s">
        <v>2734</v>
      </c>
      <c r="G126" s="230" t="s">
        <v>2728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40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199</v>
      </c>
      <c r="AT126" s="238" t="s">
        <v>194</v>
      </c>
      <c r="AU126" s="238" t="s">
        <v>75</v>
      </c>
      <c r="AY126" s="18" t="s">
        <v>192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199</v>
      </c>
      <c r="BM126" s="238" t="s">
        <v>8</v>
      </c>
    </row>
    <row r="127" s="2" customFormat="1" ht="76.35" customHeight="1">
      <c r="A127" s="39"/>
      <c r="B127" s="40"/>
      <c r="C127" s="227" t="s">
        <v>237</v>
      </c>
      <c r="D127" s="227" t="s">
        <v>194</v>
      </c>
      <c r="E127" s="228" t="s">
        <v>2735</v>
      </c>
      <c r="F127" s="229" t="s">
        <v>2736</v>
      </c>
      <c r="G127" s="230" t="s">
        <v>2728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40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199</v>
      </c>
      <c r="AT127" s="238" t="s">
        <v>194</v>
      </c>
      <c r="AU127" s="238" t="s">
        <v>75</v>
      </c>
      <c r="AY127" s="18" t="s">
        <v>192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199</v>
      </c>
      <c r="BM127" s="238" t="s">
        <v>286</v>
      </c>
    </row>
    <row r="128" s="2" customFormat="1" ht="62.7" customHeight="1">
      <c r="A128" s="39"/>
      <c r="B128" s="40"/>
      <c r="C128" s="227" t="s">
        <v>244</v>
      </c>
      <c r="D128" s="227" t="s">
        <v>194</v>
      </c>
      <c r="E128" s="228" t="s">
        <v>2737</v>
      </c>
      <c r="F128" s="229" t="s">
        <v>2738</v>
      </c>
      <c r="G128" s="230" t="s">
        <v>2728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75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297</v>
      </c>
    </row>
    <row r="129" s="2" customFormat="1" ht="62.7" customHeight="1">
      <c r="A129" s="39"/>
      <c r="B129" s="40"/>
      <c r="C129" s="227" t="s">
        <v>251</v>
      </c>
      <c r="D129" s="227" t="s">
        <v>194</v>
      </c>
      <c r="E129" s="228" t="s">
        <v>2739</v>
      </c>
      <c r="F129" s="229" t="s">
        <v>2740</v>
      </c>
      <c r="G129" s="230" t="s">
        <v>2728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40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199</v>
      </c>
      <c r="AT129" s="238" t="s">
        <v>194</v>
      </c>
      <c r="AU129" s="238" t="s">
        <v>75</v>
      </c>
      <c r="AY129" s="18" t="s">
        <v>192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199</v>
      </c>
      <c r="BM129" s="238" t="s">
        <v>310</v>
      </c>
    </row>
    <row r="130" s="2" customFormat="1" ht="21.75" customHeight="1">
      <c r="A130" s="39"/>
      <c r="B130" s="40"/>
      <c r="C130" s="227" t="s">
        <v>257</v>
      </c>
      <c r="D130" s="227" t="s">
        <v>194</v>
      </c>
      <c r="E130" s="228" t="s">
        <v>2741</v>
      </c>
      <c r="F130" s="229" t="s">
        <v>2742</v>
      </c>
      <c r="G130" s="230" t="s">
        <v>2198</v>
      </c>
      <c r="H130" s="231">
        <v>100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40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199</v>
      </c>
      <c r="AT130" s="238" t="s">
        <v>194</v>
      </c>
      <c r="AU130" s="238" t="s">
        <v>75</v>
      </c>
      <c r="AY130" s="18" t="s">
        <v>192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199</v>
      </c>
      <c r="BM130" s="238" t="s">
        <v>321</v>
      </c>
    </row>
    <row r="131" s="2" customFormat="1" ht="16.5" customHeight="1">
      <c r="A131" s="39"/>
      <c r="B131" s="40"/>
      <c r="C131" s="227" t="s">
        <v>264</v>
      </c>
      <c r="D131" s="227" t="s">
        <v>194</v>
      </c>
      <c r="E131" s="228" t="s">
        <v>2743</v>
      </c>
      <c r="F131" s="229" t="s">
        <v>2744</v>
      </c>
      <c r="G131" s="230" t="s">
        <v>282</v>
      </c>
      <c r="H131" s="231">
        <v>10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40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199</v>
      </c>
      <c r="AT131" s="238" t="s">
        <v>194</v>
      </c>
      <c r="AU131" s="238" t="s">
        <v>75</v>
      </c>
      <c r="AY131" s="18" t="s">
        <v>192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199</v>
      </c>
      <c r="BM131" s="238" t="s">
        <v>333</v>
      </c>
    </row>
    <row r="132" s="2" customFormat="1" ht="21.75" customHeight="1">
      <c r="A132" s="39"/>
      <c r="B132" s="40"/>
      <c r="C132" s="227" t="s">
        <v>8</v>
      </c>
      <c r="D132" s="227" t="s">
        <v>194</v>
      </c>
      <c r="E132" s="228" t="s">
        <v>2745</v>
      </c>
      <c r="F132" s="229" t="s">
        <v>2746</v>
      </c>
      <c r="G132" s="230" t="s">
        <v>247</v>
      </c>
      <c r="H132" s="231">
        <v>22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75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347</v>
      </c>
    </row>
    <row r="133" s="2" customFormat="1" ht="24.15" customHeight="1">
      <c r="A133" s="39"/>
      <c r="B133" s="40"/>
      <c r="C133" s="227" t="s">
        <v>279</v>
      </c>
      <c r="D133" s="227" t="s">
        <v>194</v>
      </c>
      <c r="E133" s="228" t="s">
        <v>2747</v>
      </c>
      <c r="F133" s="229" t="s">
        <v>2748</v>
      </c>
      <c r="G133" s="230" t="s">
        <v>247</v>
      </c>
      <c r="H133" s="231">
        <v>22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40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199</v>
      </c>
      <c r="AT133" s="238" t="s">
        <v>194</v>
      </c>
      <c r="AU133" s="238" t="s">
        <v>75</v>
      </c>
      <c r="AY133" s="18" t="s">
        <v>192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199</v>
      </c>
      <c r="BM133" s="238" t="s">
        <v>356</v>
      </c>
    </row>
    <row r="134" s="2" customFormat="1" ht="16.5" customHeight="1">
      <c r="A134" s="39"/>
      <c r="B134" s="40"/>
      <c r="C134" s="227" t="s">
        <v>286</v>
      </c>
      <c r="D134" s="227" t="s">
        <v>194</v>
      </c>
      <c r="E134" s="228" t="s">
        <v>2749</v>
      </c>
      <c r="F134" s="229" t="s">
        <v>2750</v>
      </c>
      <c r="G134" s="230" t="s">
        <v>1572</v>
      </c>
      <c r="H134" s="231">
        <v>20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75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365</v>
      </c>
    </row>
    <row r="135" s="2" customFormat="1" ht="24.15" customHeight="1">
      <c r="A135" s="39"/>
      <c r="B135" s="40"/>
      <c r="C135" s="227" t="s">
        <v>291</v>
      </c>
      <c r="D135" s="227" t="s">
        <v>194</v>
      </c>
      <c r="E135" s="228" t="s">
        <v>2751</v>
      </c>
      <c r="F135" s="229" t="s">
        <v>2752</v>
      </c>
      <c r="G135" s="230" t="s">
        <v>1572</v>
      </c>
      <c r="H135" s="231">
        <v>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40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199</v>
      </c>
      <c r="AT135" s="238" t="s">
        <v>194</v>
      </c>
      <c r="AU135" s="238" t="s">
        <v>75</v>
      </c>
      <c r="AY135" s="18" t="s">
        <v>192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199</v>
      </c>
      <c r="BM135" s="238" t="s">
        <v>376</v>
      </c>
    </row>
    <row r="136" s="2" customFormat="1" ht="16.5" customHeight="1">
      <c r="A136" s="39"/>
      <c r="B136" s="40"/>
      <c r="C136" s="227" t="s">
        <v>297</v>
      </c>
      <c r="D136" s="227" t="s">
        <v>194</v>
      </c>
      <c r="E136" s="228" t="s">
        <v>2753</v>
      </c>
      <c r="F136" s="229" t="s">
        <v>2754</v>
      </c>
      <c r="G136" s="230" t="s">
        <v>1572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75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394</v>
      </c>
    </row>
    <row r="137" s="2" customFormat="1" ht="21.75" customHeight="1">
      <c r="A137" s="39"/>
      <c r="B137" s="40"/>
      <c r="C137" s="227" t="s">
        <v>304</v>
      </c>
      <c r="D137" s="227" t="s">
        <v>194</v>
      </c>
      <c r="E137" s="228" t="s">
        <v>2755</v>
      </c>
      <c r="F137" s="229" t="s">
        <v>2756</v>
      </c>
      <c r="G137" s="230" t="s">
        <v>1572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75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421</v>
      </c>
    </row>
    <row r="138" s="2" customFormat="1" ht="24.15" customHeight="1">
      <c r="A138" s="39"/>
      <c r="B138" s="40"/>
      <c r="C138" s="227" t="s">
        <v>310</v>
      </c>
      <c r="D138" s="227" t="s">
        <v>194</v>
      </c>
      <c r="E138" s="228" t="s">
        <v>2757</v>
      </c>
      <c r="F138" s="229" t="s">
        <v>2758</v>
      </c>
      <c r="G138" s="230" t="s">
        <v>1572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199</v>
      </c>
      <c r="AT138" s="238" t="s">
        <v>194</v>
      </c>
      <c r="AU138" s="238" t="s">
        <v>75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199</v>
      </c>
      <c r="BM138" s="238" t="s">
        <v>436</v>
      </c>
    </row>
    <row r="139" s="2" customFormat="1" ht="37.8" customHeight="1">
      <c r="A139" s="39"/>
      <c r="B139" s="40"/>
      <c r="C139" s="227" t="s">
        <v>316</v>
      </c>
      <c r="D139" s="227" t="s">
        <v>194</v>
      </c>
      <c r="E139" s="228" t="s">
        <v>2759</v>
      </c>
      <c r="F139" s="229" t="s">
        <v>2760</v>
      </c>
      <c r="G139" s="230" t="s">
        <v>1572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40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199</v>
      </c>
      <c r="AT139" s="238" t="s">
        <v>194</v>
      </c>
      <c r="AU139" s="238" t="s">
        <v>75</v>
      </c>
      <c r="AY139" s="18" t="s">
        <v>192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199</v>
      </c>
      <c r="BM139" s="238" t="s">
        <v>451</v>
      </c>
    </row>
    <row r="140" s="2" customFormat="1" ht="24.15" customHeight="1">
      <c r="A140" s="39"/>
      <c r="B140" s="40"/>
      <c r="C140" s="227" t="s">
        <v>321</v>
      </c>
      <c r="D140" s="227" t="s">
        <v>194</v>
      </c>
      <c r="E140" s="228" t="s">
        <v>2761</v>
      </c>
      <c r="F140" s="229" t="s">
        <v>2762</v>
      </c>
      <c r="G140" s="230" t="s">
        <v>300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75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491</v>
      </c>
    </row>
    <row r="141" s="2" customFormat="1" ht="33" customHeight="1">
      <c r="A141" s="39"/>
      <c r="B141" s="40"/>
      <c r="C141" s="227" t="s">
        <v>7</v>
      </c>
      <c r="D141" s="227" t="s">
        <v>194</v>
      </c>
      <c r="E141" s="228" t="s">
        <v>2763</v>
      </c>
      <c r="F141" s="229" t="s">
        <v>2764</v>
      </c>
      <c r="G141" s="230" t="s">
        <v>1572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75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502</v>
      </c>
    </row>
    <row r="142" s="2" customFormat="1" ht="33" customHeight="1">
      <c r="A142" s="39"/>
      <c r="B142" s="40"/>
      <c r="C142" s="227" t="s">
        <v>333</v>
      </c>
      <c r="D142" s="227" t="s">
        <v>194</v>
      </c>
      <c r="E142" s="228" t="s">
        <v>2765</v>
      </c>
      <c r="F142" s="229" t="s">
        <v>2766</v>
      </c>
      <c r="G142" s="230" t="s">
        <v>1572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40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199</v>
      </c>
      <c r="AT142" s="238" t="s">
        <v>194</v>
      </c>
      <c r="AU142" s="238" t="s">
        <v>75</v>
      </c>
      <c r="AY142" s="18" t="s">
        <v>192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199</v>
      </c>
      <c r="BM142" s="238" t="s">
        <v>512</v>
      </c>
    </row>
    <row r="143" s="2" customFormat="1" ht="24.15" customHeight="1">
      <c r="A143" s="39"/>
      <c r="B143" s="40"/>
      <c r="C143" s="227" t="s">
        <v>340</v>
      </c>
      <c r="D143" s="227" t="s">
        <v>194</v>
      </c>
      <c r="E143" s="228" t="s">
        <v>2767</v>
      </c>
      <c r="F143" s="229" t="s">
        <v>2768</v>
      </c>
      <c r="G143" s="230" t="s">
        <v>1572</v>
      </c>
      <c r="H143" s="231">
        <v>2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199</v>
      </c>
      <c r="AT143" s="238" t="s">
        <v>194</v>
      </c>
      <c r="AU143" s="238" t="s">
        <v>75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199</v>
      </c>
      <c r="BM143" s="238" t="s">
        <v>523</v>
      </c>
    </row>
    <row r="144" s="2" customFormat="1" ht="21.75" customHeight="1">
      <c r="A144" s="39"/>
      <c r="B144" s="40"/>
      <c r="C144" s="227" t="s">
        <v>347</v>
      </c>
      <c r="D144" s="227" t="s">
        <v>194</v>
      </c>
      <c r="E144" s="228" t="s">
        <v>2769</v>
      </c>
      <c r="F144" s="229" t="s">
        <v>2770</v>
      </c>
      <c r="G144" s="230" t="s">
        <v>247</v>
      </c>
      <c r="H144" s="231">
        <v>0.66200000000000003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75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533</v>
      </c>
    </row>
    <row r="145" s="2" customFormat="1" ht="24.15" customHeight="1">
      <c r="A145" s="39"/>
      <c r="B145" s="40"/>
      <c r="C145" s="227" t="s">
        <v>352</v>
      </c>
      <c r="D145" s="227" t="s">
        <v>194</v>
      </c>
      <c r="E145" s="228" t="s">
        <v>2771</v>
      </c>
      <c r="F145" s="229" t="s">
        <v>2772</v>
      </c>
      <c r="G145" s="230" t="s">
        <v>247</v>
      </c>
      <c r="H145" s="231">
        <v>0.66200000000000003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199</v>
      </c>
      <c r="AT145" s="238" t="s">
        <v>194</v>
      </c>
      <c r="AU145" s="238" t="s">
        <v>75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199</v>
      </c>
      <c r="BM145" s="238" t="s">
        <v>543</v>
      </c>
    </row>
    <row r="146" s="2" customFormat="1" ht="16.5" customHeight="1">
      <c r="A146" s="39"/>
      <c r="B146" s="40"/>
      <c r="C146" s="227" t="s">
        <v>356</v>
      </c>
      <c r="D146" s="227" t="s">
        <v>194</v>
      </c>
      <c r="E146" s="228" t="s">
        <v>2773</v>
      </c>
      <c r="F146" s="229" t="s">
        <v>2774</v>
      </c>
      <c r="G146" s="230" t="s">
        <v>2728</v>
      </c>
      <c r="H146" s="231">
        <v>2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40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199</v>
      </c>
      <c r="AT146" s="238" t="s">
        <v>194</v>
      </c>
      <c r="AU146" s="238" t="s">
        <v>75</v>
      </c>
      <c r="AY146" s="18" t="s">
        <v>192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199</v>
      </c>
      <c r="BM146" s="238" t="s">
        <v>555</v>
      </c>
    </row>
    <row r="147" s="2" customFormat="1" ht="21.75" customHeight="1">
      <c r="A147" s="39"/>
      <c r="B147" s="40"/>
      <c r="C147" s="227" t="s">
        <v>361</v>
      </c>
      <c r="D147" s="227" t="s">
        <v>194</v>
      </c>
      <c r="E147" s="228" t="s">
        <v>2775</v>
      </c>
      <c r="F147" s="229" t="s">
        <v>2776</v>
      </c>
      <c r="G147" s="230" t="s">
        <v>282</v>
      </c>
      <c r="H147" s="231">
        <v>10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75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578</v>
      </c>
    </row>
    <row r="148" s="2" customFormat="1" ht="21.75" customHeight="1">
      <c r="A148" s="39"/>
      <c r="B148" s="40"/>
      <c r="C148" s="227" t="s">
        <v>365</v>
      </c>
      <c r="D148" s="227" t="s">
        <v>194</v>
      </c>
      <c r="E148" s="228" t="s">
        <v>2777</v>
      </c>
      <c r="F148" s="229" t="s">
        <v>2778</v>
      </c>
      <c r="G148" s="230" t="s">
        <v>282</v>
      </c>
      <c r="H148" s="231">
        <v>6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75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592</v>
      </c>
    </row>
    <row r="149" s="2" customFormat="1" ht="21.75" customHeight="1">
      <c r="A149" s="39"/>
      <c r="B149" s="40"/>
      <c r="C149" s="227" t="s">
        <v>372</v>
      </c>
      <c r="D149" s="227" t="s">
        <v>194</v>
      </c>
      <c r="E149" s="228" t="s">
        <v>2779</v>
      </c>
      <c r="F149" s="229" t="s">
        <v>2780</v>
      </c>
      <c r="G149" s="230" t="s">
        <v>282</v>
      </c>
      <c r="H149" s="231">
        <v>4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40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199</v>
      </c>
      <c r="AT149" s="238" t="s">
        <v>194</v>
      </c>
      <c r="AU149" s="238" t="s">
        <v>75</v>
      </c>
      <c r="AY149" s="18" t="s">
        <v>192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199</v>
      </c>
      <c r="BM149" s="238" t="s">
        <v>605</v>
      </c>
    </row>
    <row r="150" s="2" customFormat="1" ht="21.75" customHeight="1">
      <c r="A150" s="39"/>
      <c r="B150" s="40"/>
      <c r="C150" s="227" t="s">
        <v>376</v>
      </c>
      <c r="D150" s="227" t="s">
        <v>194</v>
      </c>
      <c r="E150" s="228" t="s">
        <v>2781</v>
      </c>
      <c r="F150" s="229" t="s">
        <v>2782</v>
      </c>
      <c r="G150" s="230" t="s">
        <v>282</v>
      </c>
      <c r="H150" s="231">
        <v>40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199</v>
      </c>
      <c r="AT150" s="238" t="s">
        <v>194</v>
      </c>
      <c r="AU150" s="238" t="s">
        <v>75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199</v>
      </c>
      <c r="BM150" s="238" t="s">
        <v>617</v>
      </c>
    </row>
    <row r="151" s="2" customFormat="1" ht="16.5" customHeight="1">
      <c r="A151" s="39"/>
      <c r="B151" s="40"/>
      <c r="C151" s="227" t="s">
        <v>383</v>
      </c>
      <c r="D151" s="227" t="s">
        <v>194</v>
      </c>
      <c r="E151" s="228" t="s">
        <v>2783</v>
      </c>
      <c r="F151" s="229" t="s">
        <v>2784</v>
      </c>
      <c r="G151" s="230" t="s">
        <v>300</v>
      </c>
      <c r="H151" s="231">
        <v>10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75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628</v>
      </c>
    </row>
    <row r="152" s="2" customFormat="1" ht="16.5" customHeight="1">
      <c r="A152" s="39"/>
      <c r="B152" s="40"/>
      <c r="C152" s="227" t="s">
        <v>394</v>
      </c>
      <c r="D152" s="227" t="s">
        <v>194</v>
      </c>
      <c r="E152" s="228" t="s">
        <v>2785</v>
      </c>
      <c r="F152" s="229" t="s">
        <v>2786</v>
      </c>
      <c r="G152" s="230" t="s">
        <v>282</v>
      </c>
      <c r="H152" s="231">
        <v>60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75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641</v>
      </c>
    </row>
    <row r="153" s="2" customFormat="1" ht="16.5" customHeight="1">
      <c r="A153" s="39"/>
      <c r="B153" s="40"/>
      <c r="C153" s="227" t="s">
        <v>403</v>
      </c>
      <c r="D153" s="227" t="s">
        <v>194</v>
      </c>
      <c r="E153" s="228" t="s">
        <v>2787</v>
      </c>
      <c r="F153" s="229" t="s">
        <v>2788</v>
      </c>
      <c r="G153" s="230" t="s">
        <v>247</v>
      </c>
      <c r="H153" s="231">
        <v>0.072999999999999995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75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651</v>
      </c>
    </row>
    <row r="154" s="2" customFormat="1" ht="24.15" customHeight="1">
      <c r="A154" s="39"/>
      <c r="B154" s="40"/>
      <c r="C154" s="227" t="s">
        <v>421</v>
      </c>
      <c r="D154" s="227" t="s">
        <v>194</v>
      </c>
      <c r="E154" s="228" t="s">
        <v>2789</v>
      </c>
      <c r="F154" s="229" t="s">
        <v>2790</v>
      </c>
      <c r="G154" s="230" t="s">
        <v>282</v>
      </c>
      <c r="H154" s="231">
        <v>20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40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199</v>
      </c>
      <c r="AT154" s="238" t="s">
        <v>194</v>
      </c>
      <c r="AU154" s="238" t="s">
        <v>75</v>
      </c>
      <c r="AY154" s="18" t="s">
        <v>192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199</v>
      </c>
      <c r="BM154" s="238" t="s">
        <v>676</v>
      </c>
    </row>
    <row r="155" s="2" customFormat="1" ht="16.5" customHeight="1">
      <c r="A155" s="39"/>
      <c r="B155" s="40"/>
      <c r="C155" s="227" t="s">
        <v>426</v>
      </c>
      <c r="D155" s="227" t="s">
        <v>194</v>
      </c>
      <c r="E155" s="228" t="s">
        <v>2791</v>
      </c>
      <c r="F155" s="229" t="s">
        <v>2792</v>
      </c>
      <c r="G155" s="230" t="s">
        <v>282</v>
      </c>
      <c r="H155" s="231">
        <v>20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75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686</v>
      </c>
    </row>
    <row r="156" s="2" customFormat="1" ht="33" customHeight="1">
      <c r="A156" s="39"/>
      <c r="B156" s="40"/>
      <c r="C156" s="227" t="s">
        <v>436</v>
      </c>
      <c r="D156" s="227" t="s">
        <v>194</v>
      </c>
      <c r="E156" s="228" t="s">
        <v>2793</v>
      </c>
      <c r="F156" s="229" t="s">
        <v>2794</v>
      </c>
      <c r="G156" s="230" t="s">
        <v>282</v>
      </c>
      <c r="H156" s="231">
        <v>20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75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696</v>
      </c>
    </row>
    <row r="157" s="2" customFormat="1" ht="24.15" customHeight="1">
      <c r="A157" s="39"/>
      <c r="B157" s="40"/>
      <c r="C157" s="227" t="s">
        <v>444</v>
      </c>
      <c r="D157" s="227" t="s">
        <v>194</v>
      </c>
      <c r="E157" s="228" t="s">
        <v>2795</v>
      </c>
      <c r="F157" s="229" t="s">
        <v>2796</v>
      </c>
      <c r="G157" s="230" t="s">
        <v>282</v>
      </c>
      <c r="H157" s="231">
        <v>10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75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719</v>
      </c>
    </row>
    <row r="158" s="2" customFormat="1" ht="24.15" customHeight="1">
      <c r="A158" s="39"/>
      <c r="B158" s="40"/>
      <c r="C158" s="227" t="s">
        <v>451</v>
      </c>
      <c r="D158" s="227" t="s">
        <v>194</v>
      </c>
      <c r="E158" s="228" t="s">
        <v>2797</v>
      </c>
      <c r="F158" s="229" t="s">
        <v>2798</v>
      </c>
      <c r="G158" s="230" t="s">
        <v>247</v>
      </c>
      <c r="H158" s="231">
        <v>0.60399999999999998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40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199</v>
      </c>
      <c r="AT158" s="238" t="s">
        <v>194</v>
      </c>
      <c r="AU158" s="238" t="s">
        <v>75</v>
      </c>
      <c r="AY158" s="18" t="s">
        <v>192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199</v>
      </c>
      <c r="BM158" s="238" t="s">
        <v>732</v>
      </c>
    </row>
    <row r="159" s="2" customFormat="1" ht="16.5" customHeight="1">
      <c r="A159" s="39"/>
      <c r="B159" s="40"/>
      <c r="C159" s="227" t="s">
        <v>485</v>
      </c>
      <c r="D159" s="227" t="s">
        <v>194</v>
      </c>
      <c r="E159" s="228" t="s">
        <v>2799</v>
      </c>
      <c r="F159" s="229" t="s">
        <v>2800</v>
      </c>
      <c r="G159" s="230" t="s">
        <v>282</v>
      </c>
      <c r="H159" s="231">
        <v>60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199</v>
      </c>
      <c r="AT159" s="238" t="s">
        <v>194</v>
      </c>
      <c r="AU159" s="238" t="s">
        <v>75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199</v>
      </c>
      <c r="BM159" s="238" t="s">
        <v>761</v>
      </c>
    </row>
    <row r="160" s="2" customFormat="1" ht="24.15" customHeight="1">
      <c r="A160" s="39"/>
      <c r="B160" s="40"/>
      <c r="C160" s="227" t="s">
        <v>491</v>
      </c>
      <c r="D160" s="227" t="s">
        <v>194</v>
      </c>
      <c r="E160" s="228" t="s">
        <v>2801</v>
      </c>
      <c r="F160" s="229" t="s">
        <v>2802</v>
      </c>
      <c r="G160" s="230" t="s">
        <v>282</v>
      </c>
      <c r="H160" s="231">
        <v>10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75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824</v>
      </c>
    </row>
    <row r="161" s="2" customFormat="1" ht="24.15" customHeight="1">
      <c r="A161" s="39"/>
      <c r="B161" s="40"/>
      <c r="C161" s="227" t="s">
        <v>496</v>
      </c>
      <c r="D161" s="227" t="s">
        <v>194</v>
      </c>
      <c r="E161" s="228" t="s">
        <v>2803</v>
      </c>
      <c r="F161" s="229" t="s">
        <v>2804</v>
      </c>
      <c r="G161" s="230" t="s">
        <v>282</v>
      </c>
      <c r="H161" s="231">
        <v>6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75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876</v>
      </c>
    </row>
    <row r="162" s="2" customFormat="1" ht="24.15" customHeight="1">
      <c r="A162" s="39"/>
      <c r="B162" s="40"/>
      <c r="C162" s="227" t="s">
        <v>502</v>
      </c>
      <c r="D162" s="227" t="s">
        <v>194</v>
      </c>
      <c r="E162" s="228" t="s">
        <v>2805</v>
      </c>
      <c r="F162" s="229" t="s">
        <v>2806</v>
      </c>
      <c r="G162" s="230" t="s">
        <v>282</v>
      </c>
      <c r="H162" s="231">
        <v>4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40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199</v>
      </c>
      <c r="AT162" s="238" t="s">
        <v>194</v>
      </c>
      <c r="AU162" s="238" t="s">
        <v>75</v>
      </c>
      <c r="AY162" s="18" t="s">
        <v>192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199</v>
      </c>
      <c r="BM162" s="238" t="s">
        <v>887</v>
      </c>
    </row>
    <row r="163" s="2" customFormat="1" ht="24.15" customHeight="1">
      <c r="A163" s="39"/>
      <c r="B163" s="40"/>
      <c r="C163" s="227" t="s">
        <v>507</v>
      </c>
      <c r="D163" s="227" t="s">
        <v>194</v>
      </c>
      <c r="E163" s="228" t="s">
        <v>2807</v>
      </c>
      <c r="F163" s="229" t="s">
        <v>2808</v>
      </c>
      <c r="G163" s="230" t="s">
        <v>282</v>
      </c>
      <c r="H163" s="231">
        <v>40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199</v>
      </c>
      <c r="AT163" s="238" t="s">
        <v>194</v>
      </c>
      <c r="AU163" s="238" t="s">
        <v>75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199</v>
      </c>
      <c r="BM163" s="238" t="s">
        <v>898</v>
      </c>
    </row>
    <row r="164" s="2" customFormat="1" ht="21.75" customHeight="1">
      <c r="A164" s="39"/>
      <c r="B164" s="40"/>
      <c r="C164" s="227" t="s">
        <v>512</v>
      </c>
      <c r="D164" s="227" t="s">
        <v>194</v>
      </c>
      <c r="E164" s="228" t="s">
        <v>2809</v>
      </c>
      <c r="F164" s="229" t="s">
        <v>2810</v>
      </c>
      <c r="G164" s="230" t="s">
        <v>1572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75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921</v>
      </c>
    </row>
    <row r="165" s="2" customFormat="1" ht="16.5" customHeight="1">
      <c r="A165" s="39"/>
      <c r="B165" s="40"/>
      <c r="C165" s="227" t="s">
        <v>518</v>
      </c>
      <c r="D165" s="227" t="s">
        <v>194</v>
      </c>
      <c r="E165" s="228" t="s">
        <v>2811</v>
      </c>
      <c r="F165" s="229" t="s">
        <v>2812</v>
      </c>
      <c r="G165" s="230" t="s">
        <v>247</v>
      </c>
      <c r="H165" s="231">
        <v>0.80000000000000004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40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199</v>
      </c>
      <c r="AT165" s="238" t="s">
        <v>194</v>
      </c>
      <c r="AU165" s="238" t="s">
        <v>75</v>
      </c>
      <c r="AY165" s="18" t="s">
        <v>192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199</v>
      </c>
      <c r="BM165" s="238" t="s">
        <v>934</v>
      </c>
    </row>
    <row r="166" s="2" customFormat="1" ht="16.5" customHeight="1">
      <c r="A166" s="39"/>
      <c r="B166" s="40"/>
      <c r="C166" s="227" t="s">
        <v>523</v>
      </c>
      <c r="D166" s="227" t="s">
        <v>194</v>
      </c>
      <c r="E166" s="228" t="s">
        <v>2813</v>
      </c>
      <c r="F166" s="229" t="s">
        <v>2814</v>
      </c>
      <c r="G166" s="230" t="s">
        <v>1572</v>
      </c>
      <c r="H166" s="231">
        <v>83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199</v>
      </c>
      <c r="AT166" s="238" t="s">
        <v>194</v>
      </c>
      <c r="AU166" s="238" t="s">
        <v>75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199</v>
      </c>
      <c r="BM166" s="238" t="s">
        <v>942</v>
      </c>
    </row>
    <row r="167" s="2" customFormat="1" ht="21.75" customHeight="1">
      <c r="A167" s="39"/>
      <c r="B167" s="40"/>
      <c r="C167" s="227" t="s">
        <v>528</v>
      </c>
      <c r="D167" s="227" t="s">
        <v>194</v>
      </c>
      <c r="E167" s="228" t="s">
        <v>2815</v>
      </c>
      <c r="F167" s="229" t="s">
        <v>2816</v>
      </c>
      <c r="G167" s="230" t="s">
        <v>282</v>
      </c>
      <c r="H167" s="231">
        <v>3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75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952</v>
      </c>
    </row>
    <row r="168" s="2" customFormat="1" ht="16.5" customHeight="1">
      <c r="A168" s="39"/>
      <c r="B168" s="40"/>
      <c r="C168" s="227" t="s">
        <v>533</v>
      </c>
      <c r="D168" s="227" t="s">
        <v>194</v>
      </c>
      <c r="E168" s="228" t="s">
        <v>2817</v>
      </c>
      <c r="F168" s="229" t="s">
        <v>2818</v>
      </c>
      <c r="G168" s="230" t="s">
        <v>300</v>
      </c>
      <c r="H168" s="231">
        <v>40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40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199</v>
      </c>
      <c r="AT168" s="238" t="s">
        <v>194</v>
      </c>
      <c r="AU168" s="238" t="s">
        <v>75</v>
      </c>
      <c r="AY168" s="18" t="s">
        <v>192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199</v>
      </c>
      <c r="BM168" s="238" t="s">
        <v>966</v>
      </c>
    </row>
    <row r="169" s="2" customFormat="1" ht="24.15" customHeight="1">
      <c r="A169" s="39"/>
      <c r="B169" s="40"/>
      <c r="C169" s="227" t="s">
        <v>538</v>
      </c>
      <c r="D169" s="227" t="s">
        <v>194</v>
      </c>
      <c r="E169" s="228" t="s">
        <v>2819</v>
      </c>
      <c r="F169" s="229" t="s">
        <v>2820</v>
      </c>
      <c r="G169" s="230" t="s">
        <v>300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75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981</v>
      </c>
    </row>
    <row r="170" s="2" customFormat="1" ht="24.15" customHeight="1">
      <c r="A170" s="39"/>
      <c r="B170" s="40"/>
      <c r="C170" s="227" t="s">
        <v>543</v>
      </c>
      <c r="D170" s="227" t="s">
        <v>194</v>
      </c>
      <c r="E170" s="228" t="s">
        <v>2821</v>
      </c>
      <c r="F170" s="229" t="s">
        <v>2822</v>
      </c>
      <c r="G170" s="230" t="s">
        <v>300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199</v>
      </c>
      <c r="AT170" s="238" t="s">
        <v>194</v>
      </c>
      <c r="AU170" s="238" t="s">
        <v>75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1002</v>
      </c>
    </row>
    <row r="171" s="2" customFormat="1" ht="16.5" customHeight="1">
      <c r="A171" s="39"/>
      <c r="B171" s="40"/>
      <c r="C171" s="227" t="s">
        <v>548</v>
      </c>
      <c r="D171" s="227" t="s">
        <v>194</v>
      </c>
      <c r="E171" s="228" t="s">
        <v>2823</v>
      </c>
      <c r="F171" s="229" t="s">
        <v>2824</v>
      </c>
      <c r="G171" s="230" t="s">
        <v>300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75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1013</v>
      </c>
    </row>
    <row r="172" s="2" customFormat="1" ht="16.5" customHeight="1">
      <c r="A172" s="39"/>
      <c r="B172" s="40"/>
      <c r="C172" s="227" t="s">
        <v>555</v>
      </c>
      <c r="D172" s="227" t="s">
        <v>194</v>
      </c>
      <c r="E172" s="228" t="s">
        <v>2825</v>
      </c>
      <c r="F172" s="229" t="s">
        <v>2826</v>
      </c>
      <c r="G172" s="230" t="s">
        <v>300</v>
      </c>
      <c r="H172" s="231">
        <v>1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40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199</v>
      </c>
      <c r="AT172" s="238" t="s">
        <v>194</v>
      </c>
      <c r="AU172" s="238" t="s">
        <v>75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199</v>
      </c>
      <c r="BM172" s="238" t="s">
        <v>1040</v>
      </c>
    </row>
    <row r="173" s="2" customFormat="1" ht="16.5" customHeight="1">
      <c r="A173" s="39"/>
      <c r="B173" s="40"/>
      <c r="C173" s="227" t="s">
        <v>560</v>
      </c>
      <c r="D173" s="227" t="s">
        <v>194</v>
      </c>
      <c r="E173" s="228" t="s">
        <v>2827</v>
      </c>
      <c r="F173" s="229" t="s">
        <v>2828</v>
      </c>
      <c r="G173" s="230" t="s">
        <v>300</v>
      </c>
      <c r="H173" s="231">
        <v>10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40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199</v>
      </c>
      <c r="AT173" s="238" t="s">
        <v>194</v>
      </c>
      <c r="AU173" s="238" t="s">
        <v>75</v>
      </c>
      <c r="AY173" s="18" t="s">
        <v>192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199</v>
      </c>
      <c r="BM173" s="238" t="s">
        <v>1056</v>
      </c>
    </row>
    <row r="174" s="2" customFormat="1" ht="16.5" customHeight="1">
      <c r="A174" s="39"/>
      <c r="B174" s="40"/>
      <c r="C174" s="227" t="s">
        <v>578</v>
      </c>
      <c r="D174" s="227" t="s">
        <v>194</v>
      </c>
      <c r="E174" s="228" t="s">
        <v>2829</v>
      </c>
      <c r="F174" s="229" t="s">
        <v>2830</v>
      </c>
      <c r="G174" s="230" t="s">
        <v>300</v>
      </c>
      <c r="H174" s="231">
        <v>2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40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199</v>
      </c>
      <c r="AT174" s="238" t="s">
        <v>194</v>
      </c>
      <c r="AU174" s="238" t="s">
        <v>75</v>
      </c>
      <c r="AY174" s="18" t="s">
        <v>192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199</v>
      </c>
      <c r="BM174" s="238" t="s">
        <v>1081</v>
      </c>
    </row>
    <row r="175" s="2" customFormat="1" ht="16.5" customHeight="1">
      <c r="A175" s="39"/>
      <c r="B175" s="40"/>
      <c r="C175" s="227" t="s">
        <v>583</v>
      </c>
      <c r="D175" s="227" t="s">
        <v>194</v>
      </c>
      <c r="E175" s="228" t="s">
        <v>2831</v>
      </c>
      <c r="F175" s="229" t="s">
        <v>2832</v>
      </c>
      <c r="G175" s="230" t="s">
        <v>300</v>
      </c>
      <c r="H175" s="231">
        <v>1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40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199</v>
      </c>
      <c r="AT175" s="238" t="s">
        <v>194</v>
      </c>
      <c r="AU175" s="238" t="s">
        <v>75</v>
      </c>
      <c r="AY175" s="18" t="s">
        <v>192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199</v>
      </c>
      <c r="BM175" s="238" t="s">
        <v>1091</v>
      </c>
    </row>
    <row r="176" s="2" customFormat="1" ht="16.5" customHeight="1">
      <c r="A176" s="39"/>
      <c r="B176" s="40"/>
      <c r="C176" s="227" t="s">
        <v>592</v>
      </c>
      <c r="D176" s="227" t="s">
        <v>194</v>
      </c>
      <c r="E176" s="228" t="s">
        <v>2833</v>
      </c>
      <c r="F176" s="229" t="s">
        <v>2834</v>
      </c>
      <c r="G176" s="230" t="s">
        <v>300</v>
      </c>
      <c r="H176" s="231">
        <v>1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40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199</v>
      </c>
      <c r="AT176" s="238" t="s">
        <v>194</v>
      </c>
      <c r="AU176" s="238" t="s">
        <v>75</v>
      </c>
      <c r="AY176" s="18" t="s">
        <v>192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199</v>
      </c>
      <c r="BM176" s="238" t="s">
        <v>1104</v>
      </c>
    </row>
    <row r="177" s="2" customFormat="1" ht="16.5" customHeight="1">
      <c r="A177" s="39"/>
      <c r="B177" s="40"/>
      <c r="C177" s="227" t="s">
        <v>598</v>
      </c>
      <c r="D177" s="227" t="s">
        <v>194</v>
      </c>
      <c r="E177" s="228" t="s">
        <v>2835</v>
      </c>
      <c r="F177" s="229" t="s">
        <v>2836</v>
      </c>
      <c r="G177" s="230" t="s">
        <v>300</v>
      </c>
      <c r="H177" s="231">
        <v>1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40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199</v>
      </c>
      <c r="AT177" s="238" t="s">
        <v>194</v>
      </c>
      <c r="AU177" s="238" t="s">
        <v>75</v>
      </c>
      <c r="AY177" s="18" t="s">
        <v>192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199</v>
      </c>
      <c r="BM177" s="238" t="s">
        <v>1112</v>
      </c>
    </row>
    <row r="178" s="2" customFormat="1" ht="16.5" customHeight="1">
      <c r="A178" s="39"/>
      <c r="B178" s="40"/>
      <c r="C178" s="227" t="s">
        <v>605</v>
      </c>
      <c r="D178" s="227" t="s">
        <v>194</v>
      </c>
      <c r="E178" s="228" t="s">
        <v>2837</v>
      </c>
      <c r="F178" s="229" t="s">
        <v>2838</v>
      </c>
      <c r="G178" s="230" t="s">
        <v>300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75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1121</v>
      </c>
    </row>
    <row r="179" s="2" customFormat="1" ht="16.5" customHeight="1">
      <c r="A179" s="39"/>
      <c r="B179" s="40"/>
      <c r="C179" s="227" t="s">
        <v>612</v>
      </c>
      <c r="D179" s="227" t="s">
        <v>194</v>
      </c>
      <c r="E179" s="228" t="s">
        <v>2839</v>
      </c>
      <c r="F179" s="229" t="s">
        <v>2840</v>
      </c>
      <c r="G179" s="230" t="s">
        <v>300</v>
      </c>
      <c r="H179" s="231">
        <v>1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40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199</v>
      </c>
      <c r="AT179" s="238" t="s">
        <v>194</v>
      </c>
      <c r="AU179" s="238" t="s">
        <v>75</v>
      </c>
      <c r="AY179" s="18" t="s">
        <v>192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199</v>
      </c>
      <c r="BM179" s="238" t="s">
        <v>1129</v>
      </c>
    </row>
    <row r="180" s="2" customFormat="1" ht="16.5" customHeight="1">
      <c r="A180" s="39"/>
      <c r="B180" s="40"/>
      <c r="C180" s="227" t="s">
        <v>617</v>
      </c>
      <c r="D180" s="227" t="s">
        <v>194</v>
      </c>
      <c r="E180" s="228" t="s">
        <v>2841</v>
      </c>
      <c r="F180" s="229" t="s">
        <v>2842</v>
      </c>
      <c r="G180" s="230" t="s">
        <v>300</v>
      </c>
      <c r="H180" s="231">
        <v>3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40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199</v>
      </c>
      <c r="AT180" s="238" t="s">
        <v>194</v>
      </c>
      <c r="AU180" s="238" t="s">
        <v>75</v>
      </c>
      <c r="AY180" s="18" t="s">
        <v>192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199</v>
      </c>
      <c r="BM180" s="238" t="s">
        <v>1139</v>
      </c>
    </row>
    <row r="181" s="2" customFormat="1" ht="24.15" customHeight="1">
      <c r="A181" s="39"/>
      <c r="B181" s="40"/>
      <c r="C181" s="227" t="s">
        <v>623</v>
      </c>
      <c r="D181" s="227" t="s">
        <v>194</v>
      </c>
      <c r="E181" s="228" t="s">
        <v>2843</v>
      </c>
      <c r="F181" s="229" t="s">
        <v>2844</v>
      </c>
      <c r="G181" s="230" t="s">
        <v>300</v>
      </c>
      <c r="H181" s="231">
        <v>2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40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199</v>
      </c>
      <c r="AT181" s="238" t="s">
        <v>194</v>
      </c>
      <c r="AU181" s="238" t="s">
        <v>75</v>
      </c>
      <c r="AY181" s="18" t="s">
        <v>192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199</v>
      </c>
      <c r="BM181" s="238" t="s">
        <v>1147</v>
      </c>
    </row>
    <row r="182" s="2" customFormat="1" ht="24.15" customHeight="1">
      <c r="A182" s="39"/>
      <c r="B182" s="40"/>
      <c r="C182" s="227" t="s">
        <v>628</v>
      </c>
      <c r="D182" s="227" t="s">
        <v>194</v>
      </c>
      <c r="E182" s="228" t="s">
        <v>2845</v>
      </c>
      <c r="F182" s="229" t="s">
        <v>2846</v>
      </c>
      <c r="G182" s="230" t="s">
        <v>300</v>
      </c>
      <c r="H182" s="231">
        <v>2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75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1156</v>
      </c>
    </row>
    <row r="183" s="2" customFormat="1" ht="24.15" customHeight="1">
      <c r="A183" s="39"/>
      <c r="B183" s="40"/>
      <c r="C183" s="227" t="s">
        <v>636</v>
      </c>
      <c r="D183" s="227" t="s">
        <v>194</v>
      </c>
      <c r="E183" s="228" t="s">
        <v>2847</v>
      </c>
      <c r="F183" s="229" t="s">
        <v>2848</v>
      </c>
      <c r="G183" s="230" t="s">
        <v>300</v>
      </c>
      <c r="H183" s="231">
        <v>6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40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199</v>
      </c>
      <c r="AT183" s="238" t="s">
        <v>194</v>
      </c>
      <c r="AU183" s="238" t="s">
        <v>75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1167</v>
      </c>
    </row>
    <row r="184" s="2" customFormat="1" ht="24.15" customHeight="1">
      <c r="A184" s="39"/>
      <c r="B184" s="40"/>
      <c r="C184" s="227" t="s">
        <v>641</v>
      </c>
      <c r="D184" s="227" t="s">
        <v>194</v>
      </c>
      <c r="E184" s="228" t="s">
        <v>2849</v>
      </c>
      <c r="F184" s="229" t="s">
        <v>2850</v>
      </c>
      <c r="G184" s="230" t="s">
        <v>300</v>
      </c>
      <c r="H184" s="231">
        <v>6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40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199</v>
      </c>
      <c r="AT184" s="238" t="s">
        <v>194</v>
      </c>
      <c r="AU184" s="238" t="s">
        <v>75</v>
      </c>
      <c r="AY184" s="18" t="s">
        <v>192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199</v>
      </c>
      <c r="BM184" s="238" t="s">
        <v>1182</v>
      </c>
    </row>
    <row r="185" s="2" customFormat="1" ht="16.5" customHeight="1">
      <c r="A185" s="39"/>
      <c r="B185" s="40"/>
      <c r="C185" s="227" t="s">
        <v>646</v>
      </c>
      <c r="D185" s="227" t="s">
        <v>194</v>
      </c>
      <c r="E185" s="228" t="s">
        <v>2851</v>
      </c>
      <c r="F185" s="229" t="s">
        <v>2852</v>
      </c>
      <c r="G185" s="230" t="s">
        <v>247</v>
      </c>
      <c r="H185" s="231">
        <v>0.5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40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199</v>
      </c>
      <c r="AT185" s="238" t="s">
        <v>194</v>
      </c>
      <c r="AU185" s="238" t="s">
        <v>75</v>
      </c>
      <c r="AY185" s="18" t="s">
        <v>192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199</v>
      </c>
      <c r="BM185" s="238" t="s">
        <v>1193</v>
      </c>
    </row>
    <row r="186" s="2" customFormat="1" ht="16.5" customHeight="1">
      <c r="A186" s="39"/>
      <c r="B186" s="40"/>
      <c r="C186" s="227" t="s">
        <v>651</v>
      </c>
      <c r="D186" s="227" t="s">
        <v>194</v>
      </c>
      <c r="E186" s="228" t="s">
        <v>2853</v>
      </c>
      <c r="F186" s="229" t="s">
        <v>2854</v>
      </c>
      <c r="G186" s="230" t="s">
        <v>300</v>
      </c>
      <c r="H186" s="231">
        <v>19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40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199</v>
      </c>
      <c r="AT186" s="238" t="s">
        <v>194</v>
      </c>
      <c r="AU186" s="238" t="s">
        <v>75</v>
      </c>
      <c r="AY186" s="18" t="s">
        <v>192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199</v>
      </c>
      <c r="BM186" s="238" t="s">
        <v>1202</v>
      </c>
    </row>
    <row r="187" s="2" customFormat="1" ht="16.5" customHeight="1">
      <c r="A187" s="39"/>
      <c r="B187" s="40"/>
      <c r="C187" s="227" t="s">
        <v>667</v>
      </c>
      <c r="D187" s="227" t="s">
        <v>194</v>
      </c>
      <c r="E187" s="228" t="s">
        <v>2855</v>
      </c>
      <c r="F187" s="229" t="s">
        <v>2856</v>
      </c>
      <c r="G187" s="230" t="s">
        <v>300</v>
      </c>
      <c r="H187" s="231">
        <v>4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40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199</v>
      </c>
      <c r="AT187" s="238" t="s">
        <v>194</v>
      </c>
      <c r="AU187" s="238" t="s">
        <v>75</v>
      </c>
      <c r="AY187" s="18" t="s">
        <v>192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199</v>
      </c>
      <c r="BM187" s="238" t="s">
        <v>1213</v>
      </c>
    </row>
    <row r="188" s="2" customFormat="1" ht="16.5" customHeight="1">
      <c r="A188" s="39"/>
      <c r="B188" s="40"/>
      <c r="C188" s="227" t="s">
        <v>676</v>
      </c>
      <c r="D188" s="227" t="s">
        <v>194</v>
      </c>
      <c r="E188" s="228" t="s">
        <v>2857</v>
      </c>
      <c r="F188" s="229" t="s">
        <v>2858</v>
      </c>
      <c r="G188" s="230" t="s">
        <v>300</v>
      </c>
      <c r="H188" s="231">
        <v>6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40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199</v>
      </c>
      <c r="AT188" s="238" t="s">
        <v>194</v>
      </c>
      <c r="AU188" s="238" t="s">
        <v>75</v>
      </c>
      <c r="AY188" s="18" t="s">
        <v>192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199</v>
      </c>
      <c r="BM188" s="238" t="s">
        <v>1224</v>
      </c>
    </row>
    <row r="189" s="2" customFormat="1" ht="16.5" customHeight="1">
      <c r="A189" s="39"/>
      <c r="B189" s="40"/>
      <c r="C189" s="227" t="s">
        <v>682</v>
      </c>
      <c r="D189" s="227" t="s">
        <v>194</v>
      </c>
      <c r="E189" s="228" t="s">
        <v>2859</v>
      </c>
      <c r="F189" s="229" t="s">
        <v>2860</v>
      </c>
      <c r="G189" s="230" t="s">
        <v>300</v>
      </c>
      <c r="H189" s="231">
        <v>2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40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199</v>
      </c>
      <c r="AT189" s="238" t="s">
        <v>194</v>
      </c>
      <c r="AU189" s="238" t="s">
        <v>75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1229</v>
      </c>
    </row>
    <row r="190" s="2" customFormat="1" ht="24.15" customHeight="1">
      <c r="A190" s="39"/>
      <c r="B190" s="40"/>
      <c r="C190" s="227" t="s">
        <v>686</v>
      </c>
      <c r="D190" s="227" t="s">
        <v>194</v>
      </c>
      <c r="E190" s="228" t="s">
        <v>2861</v>
      </c>
      <c r="F190" s="229" t="s">
        <v>2862</v>
      </c>
      <c r="G190" s="230" t="s">
        <v>300</v>
      </c>
      <c r="H190" s="231">
        <v>2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75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1239</v>
      </c>
    </row>
    <row r="191" s="2" customFormat="1" ht="16.5" customHeight="1">
      <c r="A191" s="39"/>
      <c r="B191" s="40"/>
      <c r="C191" s="227" t="s">
        <v>692</v>
      </c>
      <c r="D191" s="227" t="s">
        <v>194</v>
      </c>
      <c r="E191" s="228" t="s">
        <v>2863</v>
      </c>
      <c r="F191" s="229" t="s">
        <v>2864</v>
      </c>
      <c r="G191" s="230" t="s">
        <v>300</v>
      </c>
      <c r="H191" s="231">
        <v>2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40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199</v>
      </c>
      <c r="AT191" s="238" t="s">
        <v>194</v>
      </c>
      <c r="AU191" s="238" t="s">
        <v>75</v>
      </c>
      <c r="AY191" s="18" t="s">
        <v>192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199</v>
      </c>
      <c r="BM191" s="238" t="s">
        <v>1248</v>
      </c>
    </row>
    <row r="192" s="2" customFormat="1" ht="24.15" customHeight="1">
      <c r="A192" s="39"/>
      <c r="B192" s="40"/>
      <c r="C192" s="227" t="s">
        <v>696</v>
      </c>
      <c r="D192" s="227" t="s">
        <v>194</v>
      </c>
      <c r="E192" s="228" t="s">
        <v>2865</v>
      </c>
      <c r="F192" s="229" t="s">
        <v>2866</v>
      </c>
      <c r="G192" s="230" t="s">
        <v>300</v>
      </c>
      <c r="H192" s="231">
        <v>2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40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199</v>
      </c>
      <c r="AT192" s="238" t="s">
        <v>194</v>
      </c>
      <c r="AU192" s="238" t="s">
        <v>75</v>
      </c>
      <c r="AY192" s="18" t="s">
        <v>192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199</v>
      </c>
      <c r="BM192" s="238" t="s">
        <v>1268</v>
      </c>
    </row>
    <row r="193" s="2" customFormat="1" ht="16.5" customHeight="1">
      <c r="A193" s="39"/>
      <c r="B193" s="40"/>
      <c r="C193" s="227" t="s">
        <v>706</v>
      </c>
      <c r="D193" s="227" t="s">
        <v>194</v>
      </c>
      <c r="E193" s="228" t="s">
        <v>2867</v>
      </c>
      <c r="F193" s="229" t="s">
        <v>2868</v>
      </c>
      <c r="G193" s="230" t="s">
        <v>300</v>
      </c>
      <c r="H193" s="231">
        <v>1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40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199</v>
      </c>
      <c r="AT193" s="238" t="s">
        <v>194</v>
      </c>
      <c r="AU193" s="238" t="s">
        <v>75</v>
      </c>
      <c r="AY193" s="18" t="s">
        <v>192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199</v>
      </c>
      <c r="BM193" s="238" t="s">
        <v>1275</v>
      </c>
    </row>
    <row r="194" s="2" customFormat="1" ht="16.5" customHeight="1">
      <c r="A194" s="39"/>
      <c r="B194" s="40"/>
      <c r="C194" s="227" t="s">
        <v>719</v>
      </c>
      <c r="D194" s="227" t="s">
        <v>194</v>
      </c>
      <c r="E194" s="228" t="s">
        <v>2869</v>
      </c>
      <c r="F194" s="229" t="s">
        <v>2870</v>
      </c>
      <c r="G194" s="230" t="s">
        <v>247</v>
      </c>
      <c r="H194" s="231">
        <v>0.29999999999999999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40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199</v>
      </c>
      <c r="AT194" s="238" t="s">
        <v>194</v>
      </c>
      <c r="AU194" s="238" t="s">
        <v>75</v>
      </c>
      <c r="AY194" s="18" t="s">
        <v>192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199</v>
      </c>
      <c r="BM194" s="238" t="s">
        <v>1285</v>
      </c>
    </row>
    <row r="195" s="2" customFormat="1" ht="37.8" customHeight="1">
      <c r="A195" s="39"/>
      <c r="B195" s="40"/>
      <c r="C195" s="227" t="s">
        <v>728</v>
      </c>
      <c r="D195" s="227" t="s">
        <v>194</v>
      </c>
      <c r="E195" s="228" t="s">
        <v>2871</v>
      </c>
      <c r="F195" s="229" t="s">
        <v>2872</v>
      </c>
      <c r="G195" s="230" t="s">
        <v>197</v>
      </c>
      <c r="H195" s="231">
        <v>290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40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199</v>
      </c>
      <c r="AT195" s="238" t="s">
        <v>194</v>
      </c>
      <c r="AU195" s="238" t="s">
        <v>75</v>
      </c>
      <c r="AY195" s="18" t="s">
        <v>192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83</v>
      </c>
      <c r="BK195" s="239">
        <f>ROUND(I195*H195,2)</f>
        <v>0</v>
      </c>
      <c r="BL195" s="18" t="s">
        <v>199</v>
      </c>
      <c r="BM195" s="238" t="s">
        <v>1292</v>
      </c>
    </row>
    <row r="196" s="2" customFormat="1" ht="33" customHeight="1">
      <c r="A196" s="39"/>
      <c r="B196" s="40"/>
      <c r="C196" s="227" t="s">
        <v>732</v>
      </c>
      <c r="D196" s="227" t="s">
        <v>194</v>
      </c>
      <c r="E196" s="228" t="s">
        <v>2873</v>
      </c>
      <c r="F196" s="229" t="s">
        <v>2874</v>
      </c>
      <c r="G196" s="230" t="s">
        <v>282</v>
      </c>
      <c r="H196" s="231">
        <v>1350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75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1300</v>
      </c>
    </row>
    <row r="197" s="2" customFormat="1" ht="16.5" customHeight="1">
      <c r="A197" s="39"/>
      <c r="B197" s="40"/>
      <c r="C197" s="227" t="s">
        <v>752</v>
      </c>
      <c r="D197" s="227" t="s">
        <v>194</v>
      </c>
      <c r="E197" s="228" t="s">
        <v>2875</v>
      </c>
      <c r="F197" s="229" t="s">
        <v>2876</v>
      </c>
      <c r="G197" s="230" t="s">
        <v>197</v>
      </c>
      <c r="H197" s="231">
        <v>280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40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199</v>
      </c>
      <c r="AT197" s="238" t="s">
        <v>194</v>
      </c>
      <c r="AU197" s="238" t="s">
        <v>75</v>
      </c>
      <c r="AY197" s="18" t="s">
        <v>192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199</v>
      </c>
      <c r="BM197" s="238" t="s">
        <v>1310</v>
      </c>
    </row>
    <row r="198" s="2" customFormat="1" ht="24.15" customHeight="1">
      <c r="A198" s="39"/>
      <c r="B198" s="40"/>
      <c r="C198" s="227" t="s">
        <v>761</v>
      </c>
      <c r="D198" s="227" t="s">
        <v>194</v>
      </c>
      <c r="E198" s="228" t="s">
        <v>2877</v>
      </c>
      <c r="F198" s="229" t="s">
        <v>2878</v>
      </c>
      <c r="G198" s="230" t="s">
        <v>282</v>
      </c>
      <c r="H198" s="231">
        <v>290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40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199</v>
      </c>
      <c r="AT198" s="238" t="s">
        <v>194</v>
      </c>
      <c r="AU198" s="238" t="s">
        <v>75</v>
      </c>
      <c r="AY198" s="18" t="s">
        <v>192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199</v>
      </c>
      <c r="BM198" s="238" t="s">
        <v>1318</v>
      </c>
    </row>
    <row r="199" s="2" customFormat="1" ht="24.15" customHeight="1">
      <c r="A199" s="39"/>
      <c r="B199" s="40"/>
      <c r="C199" s="227" t="s">
        <v>819</v>
      </c>
      <c r="D199" s="227" t="s">
        <v>194</v>
      </c>
      <c r="E199" s="228" t="s">
        <v>2879</v>
      </c>
      <c r="F199" s="229" t="s">
        <v>2880</v>
      </c>
      <c r="G199" s="230" t="s">
        <v>282</v>
      </c>
      <c r="H199" s="231">
        <v>229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40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199</v>
      </c>
      <c r="AT199" s="238" t="s">
        <v>194</v>
      </c>
      <c r="AU199" s="238" t="s">
        <v>75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1331</v>
      </c>
    </row>
    <row r="200" s="2" customFormat="1" ht="16.5" customHeight="1">
      <c r="A200" s="39"/>
      <c r="B200" s="40"/>
      <c r="C200" s="227" t="s">
        <v>824</v>
      </c>
      <c r="D200" s="227" t="s">
        <v>194</v>
      </c>
      <c r="E200" s="228" t="s">
        <v>2881</v>
      </c>
      <c r="F200" s="229" t="s">
        <v>2882</v>
      </c>
      <c r="G200" s="230" t="s">
        <v>282</v>
      </c>
      <c r="H200" s="231">
        <v>229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40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199</v>
      </c>
      <c r="AT200" s="238" t="s">
        <v>194</v>
      </c>
      <c r="AU200" s="238" t="s">
        <v>75</v>
      </c>
      <c r="AY200" s="18" t="s">
        <v>192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199</v>
      </c>
      <c r="BM200" s="238" t="s">
        <v>1340</v>
      </c>
    </row>
    <row r="201" s="2" customFormat="1" ht="21.75" customHeight="1">
      <c r="A201" s="39"/>
      <c r="B201" s="40"/>
      <c r="C201" s="227" t="s">
        <v>848</v>
      </c>
      <c r="D201" s="227" t="s">
        <v>194</v>
      </c>
      <c r="E201" s="228" t="s">
        <v>2883</v>
      </c>
      <c r="F201" s="229" t="s">
        <v>2884</v>
      </c>
      <c r="G201" s="230" t="s">
        <v>282</v>
      </c>
      <c r="H201" s="231">
        <v>150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40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199</v>
      </c>
      <c r="AT201" s="238" t="s">
        <v>194</v>
      </c>
      <c r="AU201" s="238" t="s">
        <v>75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1354</v>
      </c>
    </row>
    <row r="202" s="2" customFormat="1" ht="24.15" customHeight="1">
      <c r="A202" s="39"/>
      <c r="B202" s="40"/>
      <c r="C202" s="227" t="s">
        <v>876</v>
      </c>
      <c r="D202" s="227" t="s">
        <v>194</v>
      </c>
      <c r="E202" s="228" t="s">
        <v>2885</v>
      </c>
      <c r="F202" s="229" t="s">
        <v>2886</v>
      </c>
      <c r="G202" s="230" t="s">
        <v>300</v>
      </c>
      <c r="H202" s="231">
        <v>1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199</v>
      </c>
      <c r="AT202" s="238" t="s">
        <v>194</v>
      </c>
      <c r="AU202" s="238" t="s">
        <v>75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1362</v>
      </c>
    </row>
    <row r="203" s="2" customFormat="1" ht="24.15" customHeight="1">
      <c r="A203" s="39"/>
      <c r="B203" s="40"/>
      <c r="C203" s="227" t="s">
        <v>882</v>
      </c>
      <c r="D203" s="227" t="s">
        <v>194</v>
      </c>
      <c r="E203" s="228" t="s">
        <v>2887</v>
      </c>
      <c r="F203" s="229" t="s">
        <v>2888</v>
      </c>
      <c r="G203" s="230" t="s">
        <v>300</v>
      </c>
      <c r="H203" s="231">
        <v>2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75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1373</v>
      </c>
    </row>
    <row r="204" s="2" customFormat="1" ht="24.15" customHeight="1">
      <c r="A204" s="39"/>
      <c r="B204" s="40"/>
      <c r="C204" s="227" t="s">
        <v>887</v>
      </c>
      <c r="D204" s="227" t="s">
        <v>194</v>
      </c>
      <c r="E204" s="228" t="s">
        <v>2889</v>
      </c>
      <c r="F204" s="229" t="s">
        <v>2890</v>
      </c>
      <c r="G204" s="230" t="s">
        <v>247</v>
      </c>
      <c r="H204" s="231">
        <v>2.488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40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199</v>
      </c>
      <c r="AT204" s="238" t="s">
        <v>194</v>
      </c>
      <c r="AU204" s="238" t="s">
        <v>75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1384</v>
      </c>
    </row>
    <row r="205" s="2" customFormat="1" ht="24.15" customHeight="1">
      <c r="A205" s="39"/>
      <c r="B205" s="40"/>
      <c r="C205" s="227" t="s">
        <v>892</v>
      </c>
      <c r="D205" s="227" t="s">
        <v>194</v>
      </c>
      <c r="E205" s="228" t="s">
        <v>2891</v>
      </c>
      <c r="F205" s="229" t="s">
        <v>2892</v>
      </c>
      <c r="G205" s="230" t="s">
        <v>247</v>
      </c>
      <c r="H205" s="231">
        <v>2.488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40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199</v>
      </c>
      <c r="AT205" s="238" t="s">
        <v>194</v>
      </c>
      <c r="AU205" s="238" t="s">
        <v>75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1394</v>
      </c>
    </row>
    <row r="206" s="2" customFormat="1" ht="16.5" customHeight="1">
      <c r="A206" s="39"/>
      <c r="B206" s="40"/>
      <c r="C206" s="227" t="s">
        <v>898</v>
      </c>
      <c r="D206" s="227" t="s">
        <v>194</v>
      </c>
      <c r="E206" s="228" t="s">
        <v>2893</v>
      </c>
      <c r="F206" s="229" t="s">
        <v>2894</v>
      </c>
      <c r="G206" s="230" t="s">
        <v>1572</v>
      </c>
      <c r="H206" s="231">
        <v>1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40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199</v>
      </c>
      <c r="AT206" s="238" t="s">
        <v>194</v>
      </c>
      <c r="AU206" s="238" t="s">
        <v>75</v>
      </c>
      <c r="AY206" s="18" t="s">
        <v>192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199</v>
      </c>
      <c r="BM206" s="238" t="s">
        <v>1404</v>
      </c>
    </row>
    <row r="207" s="2" customFormat="1" ht="16.5" customHeight="1">
      <c r="A207" s="39"/>
      <c r="B207" s="40"/>
      <c r="C207" s="227" t="s">
        <v>915</v>
      </c>
      <c r="D207" s="227" t="s">
        <v>194</v>
      </c>
      <c r="E207" s="228" t="s">
        <v>2895</v>
      </c>
      <c r="F207" s="229" t="s">
        <v>2896</v>
      </c>
      <c r="G207" s="230" t="s">
        <v>1572</v>
      </c>
      <c r="H207" s="231">
        <v>1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75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1417</v>
      </c>
    </row>
    <row r="208" s="2" customFormat="1" ht="16.5" customHeight="1">
      <c r="A208" s="39"/>
      <c r="B208" s="40"/>
      <c r="C208" s="227" t="s">
        <v>921</v>
      </c>
      <c r="D208" s="227" t="s">
        <v>194</v>
      </c>
      <c r="E208" s="228" t="s">
        <v>2897</v>
      </c>
      <c r="F208" s="229" t="s">
        <v>2898</v>
      </c>
      <c r="G208" s="230" t="s">
        <v>1572</v>
      </c>
      <c r="H208" s="231">
        <v>1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199</v>
      </c>
      <c r="AT208" s="238" t="s">
        <v>194</v>
      </c>
      <c r="AU208" s="238" t="s">
        <v>75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1444</v>
      </c>
    </row>
    <row r="209" s="2" customFormat="1" ht="16.5" customHeight="1">
      <c r="A209" s="39"/>
      <c r="B209" s="40"/>
      <c r="C209" s="227" t="s">
        <v>926</v>
      </c>
      <c r="D209" s="227" t="s">
        <v>194</v>
      </c>
      <c r="E209" s="228" t="s">
        <v>2899</v>
      </c>
      <c r="F209" s="229" t="s">
        <v>2900</v>
      </c>
      <c r="G209" s="230" t="s">
        <v>1572</v>
      </c>
      <c r="H209" s="231">
        <v>1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40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199</v>
      </c>
      <c r="AT209" s="238" t="s">
        <v>194</v>
      </c>
      <c r="AU209" s="238" t="s">
        <v>75</v>
      </c>
      <c r="AY209" s="18" t="s">
        <v>192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199</v>
      </c>
      <c r="BM209" s="238" t="s">
        <v>1457</v>
      </c>
    </row>
    <row r="210" s="2" customFormat="1" ht="16.5" customHeight="1">
      <c r="A210" s="39"/>
      <c r="B210" s="40"/>
      <c r="C210" s="227" t="s">
        <v>934</v>
      </c>
      <c r="D210" s="227" t="s">
        <v>194</v>
      </c>
      <c r="E210" s="228" t="s">
        <v>2901</v>
      </c>
      <c r="F210" s="229" t="s">
        <v>2902</v>
      </c>
      <c r="G210" s="230" t="s">
        <v>1572</v>
      </c>
      <c r="H210" s="231">
        <v>1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40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199</v>
      </c>
      <c r="AT210" s="238" t="s">
        <v>194</v>
      </c>
      <c r="AU210" s="238" t="s">
        <v>75</v>
      </c>
      <c r="AY210" s="18" t="s">
        <v>192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199</v>
      </c>
      <c r="BM210" s="238" t="s">
        <v>1468</v>
      </c>
    </row>
    <row r="211" s="2" customFormat="1" ht="16.5" customHeight="1">
      <c r="A211" s="39"/>
      <c r="B211" s="40"/>
      <c r="C211" s="227" t="s">
        <v>937</v>
      </c>
      <c r="D211" s="227" t="s">
        <v>194</v>
      </c>
      <c r="E211" s="228" t="s">
        <v>2903</v>
      </c>
      <c r="F211" s="229" t="s">
        <v>2904</v>
      </c>
      <c r="G211" s="230" t="s">
        <v>1572</v>
      </c>
      <c r="H211" s="231">
        <v>1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40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199</v>
      </c>
      <c r="AT211" s="238" t="s">
        <v>194</v>
      </c>
      <c r="AU211" s="238" t="s">
        <v>75</v>
      </c>
      <c r="AY211" s="18" t="s">
        <v>192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199</v>
      </c>
      <c r="BM211" s="238" t="s">
        <v>1477</v>
      </c>
    </row>
    <row r="212" s="2" customFormat="1" ht="21.75" customHeight="1">
      <c r="A212" s="39"/>
      <c r="B212" s="40"/>
      <c r="C212" s="227" t="s">
        <v>942</v>
      </c>
      <c r="D212" s="227" t="s">
        <v>194</v>
      </c>
      <c r="E212" s="228" t="s">
        <v>2905</v>
      </c>
      <c r="F212" s="229" t="s">
        <v>2906</v>
      </c>
      <c r="G212" s="230" t="s">
        <v>1572</v>
      </c>
      <c r="H212" s="231">
        <v>1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40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199</v>
      </c>
      <c r="AT212" s="238" t="s">
        <v>194</v>
      </c>
      <c r="AU212" s="238" t="s">
        <v>75</v>
      </c>
      <c r="AY212" s="18" t="s">
        <v>192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199</v>
      </c>
      <c r="BM212" s="238" t="s">
        <v>1485</v>
      </c>
    </row>
    <row r="213" s="2" customFormat="1" ht="16.5" customHeight="1">
      <c r="A213" s="39"/>
      <c r="B213" s="40"/>
      <c r="C213" s="227" t="s">
        <v>947</v>
      </c>
      <c r="D213" s="227" t="s">
        <v>194</v>
      </c>
      <c r="E213" s="228" t="s">
        <v>2907</v>
      </c>
      <c r="F213" s="229" t="s">
        <v>2908</v>
      </c>
      <c r="G213" s="230" t="s">
        <v>1572</v>
      </c>
      <c r="H213" s="231">
        <v>1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40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199</v>
      </c>
      <c r="AT213" s="238" t="s">
        <v>194</v>
      </c>
      <c r="AU213" s="238" t="s">
        <v>75</v>
      </c>
      <c r="AY213" s="18" t="s">
        <v>192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199</v>
      </c>
      <c r="BM213" s="238" t="s">
        <v>1503</v>
      </c>
    </row>
    <row r="214" s="2" customFormat="1" ht="16.5" customHeight="1">
      <c r="A214" s="39"/>
      <c r="B214" s="40"/>
      <c r="C214" s="227" t="s">
        <v>952</v>
      </c>
      <c r="D214" s="227" t="s">
        <v>194</v>
      </c>
      <c r="E214" s="228" t="s">
        <v>2909</v>
      </c>
      <c r="F214" s="229" t="s">
        <v>2910</v>
      </c>
      <c r="G214" s="230" t="s">
        <v>1572</v>
      </c>
      <c r="H214" s="231">
        <v>1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40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199</v>
      </c>
      <c r="AT214" s="238" t="s">
        <v>194</v>
      </c>
      <c r="AU214" s="238" t="s">
        <v>75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199</v>
      </c>
      <c r="BM214" s="238" t="s">
        <v>1515</v>
      </c>
    </row>
    <row r="215" s="2" customFormat="1" ht="24.15" customHeight="1">
      <c r="A215" s="39"/>
      <c r="B215" s="40"/>
      <c r="C215" s="227" t="s">
        <v>956</v>
      </c>
      <c r="D215" s="227" t="s">
        <v>194</v>
      </c>
      <c r="E215" s="228" t="s">
        <v>2911</v>
      </c>
      <c r="F215" s="229" t="s">
        <v>2912</v>
      </c>
      <c r="G215" s="230" t="s">
        <v>1572</v>
      </c>
      <c r="H215" s="231">
        <v>1</v>
      </c>
      <c r="I215" s="232"/>
      <c r="J215" s="233">
        <f>ROUND(I215*H215,2)</f>
        <v>0</v>
      </c>
      <c r="K215" s="229" t="s">
        <v>1</v>
      </c>
      <c r="L215" s="45"/>
      <c r="M215" s="298" t="s">
        <v>1</v>
      </c>
      <c r="N215" s="299" t="s">
        <v>40</v>
      </c>
      <c r="O215" s="300"/>
      <c r="P215" s="301">
        <f>O215*H215</f>
        <v>0</v>
      </c>
      <c r="Q215" s="301">
        <v>0</v>
      </c>
      <c r="R215" s="301">
        <f>Q215*H215</f>
        <v>0</v>
      </c>
      <c r="S215" s="301">
        <v>0</v>
      </c>
      <c r="T215" s="30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199</v>
      </c>
      <c r="AT215" s="238" t="s">
        <v>194</v>
      </c>
      <c r="AU215" s="238" t="s">
        <v>75</v>
      </c>
      <c r="AY215" s="18" t="s">
        <v>192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199</v>
      </c>
      <c r="BM215" s="238" t="s">
        <v>1552</v>
      </c>
    </row>
    <row r="216" s="2" customFormat="1" ht="6.96" customHeight="1">
      <c r="A216" s="39"/>
      <c r="B216" s="67"/>
      <c r="C216" s="68"/>
      <c r="D216" s="68"/>
      <c r="E216" s="68"/>
      <c r="F216" s="68"/>
      <c r="G216" s="68"/>
      <c r="H216" s="68"/>
      <c r="I216" s="68"/>
      <c r="J216" s="68"/>
      <c r="K216" s="68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3n8OZ/xIypthBK2FiFc2A9Pc3sfPKv426gHo6lG73sJAZeRrcgsZcB4Sq00dRMP30Eo3KCwb83+rZ7pDyxKd7A==" hashValue="zCRHbwXQ/65ovQ6ZBVRVW9EtkbBtaVSAXytDeDWatcJAvQxB4Rk2GgD0XwdD2rSwTXKF2rwbKwFGvOE1uVfUqQ==" algorithmName="SHA-512" password="CC35"/>
  <autoFilter ref="C119:K2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2720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2913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144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Pivovarské náměstí 1245, 500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PRISPO s.r.o. Polská 375, 547 01 Náchod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>PRISPO s.r.o. Polská 375, 547 01 Náchod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ROUND((SUM(BE133:BE205)),  2)</f>
        <v>0</v>
      </c>
      <c r="G35" s="39"/>
      <c r="H35" s="39"/>
      <c r="I35" s="165">
        <v>0.20999999999999999</v>
      </c>
      <c r="J35" s="164">
        <f>ROUND(((SUM(BE133:BE205))*I35),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ROUND((SUM(BF133:BF205)),  2)</f>
        <v>0</v>
      </c>
      <c r="G36" s="39"/>
      <c r="H36" s="39"/>
      <c r="I36" s="165">
        <v>0.12</v>
      </c>
      <c r="J36" s="164">
        <f>ROUND(((SUM(BF133:BF205))*I36),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ROUND((SUM(BG133:BG205)),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ROUND((SUM(BH133:BH205)),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ROUND((SUM(BI133:BI205)),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2720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VZT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2914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2915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2916</v>
      </c>
      <c r="E101" s="197"/>
      <c r="F101" s="197"/>
      <c r="G101" s="197"/>
      <c r="H101" s="197"/>
      <c r="I101" s="197"/>
      <c r="J101" s="198">
        <f>J146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2917</v>
      </c>
      <c r="E102" s="197"/>
      <c r="F102" s="197"/>
      <c r="G102" s="197"/>
      <c r="H102" s="197"/>
      <c r="I102" s="197"/>
      <c r="J102" s="198">
        <f>J150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2918</v>
      </c>
      <c r="E103" s="197"/>
      <c r="F103" s="197"/>
      <c r="G103" s="197"/>
      <c r="H103" s="197"/>
      <c r="I103" s="197"/>
      <c r="J103" s="198">
        <f>J154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2919</v>
      </c>
      <c r="E104" s="197"/>
      <c r="F104" s="197"/>
      <c r="G104" s="197"/>
      <c r="H104" s="197"/>
      <c r="I104" s="197"/>
      <c r="J104" s="198">
        <f>J158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2920</v>
      </c>
      <c r="E105" s="192"/>
      <c r="F105" s="192"/>
      <c r="G105" s="192"/>
      <c r="H105" s="192"/>
      <c r="I105" s="192"/>
      <c r="J105" s="193">
        <f>J165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2921</v>
      </c>
      <c r="E106" s="197"/>
      <c r="F106" s="197"/>
      <c r="G106" s="197"/>
      <c r="H106" s="197"/>
      <c r="I106" s="197"/>
      <c r="J106" s="198">
        <f>J166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2922</v>
      </c>
      <c r="E107" s="197"/>
      <c r="F107" s="197"/>
      <c r="G107" s="197"/>
      <c r="H107" s="197"/>
      <c r="I107" s="197"/>
      <c r="J107" s="198">
        <f>J173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2923</v>
      </c>
      <c r="E108" s="197"/>
      <c r="F108" s="197"/>
      <c r="G108" s="197"/>
      <c r="H108" s="197"/>
      <c r="I108" s="197"/>
      <c r="J108" s="198">
        <f>J176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2923</v>
      </c>
      <c r="E109" s="197"/>
      <c r="F109" s="197"/>
      <c r="G109" s="197"/>
      <c r="H109" s="197"/>
      <c r="I109" s="197"/>
      <c r="J109" s="198">
        <f>J191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2924</v>
      </c>
      <c r="E110" s="197"/>
      <c r="F110" s="197"/>
      <c r="G110" s="197"/>
      <c r="H110" s="197"/>
      <c r="I110" s="197"/>
      <c r="J110" s="198">
        <f>J196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2925</v>
      </c>
      <c r="E111" s="192"/>
      <c r="F111" s="192"/>
      <c r="G111" s="192"/>
      <c r="H111" s="192"/>
      <c r="I111" s="192"/>
      <c r="J111" s="193">
        <f>J198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177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84" t="str">
        <f>E7</f>
        <v>Náchod - Výstavba objektu pro zřízení dětské skupiny v nemocnici Náchodě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142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4" t="s">
        <v>2719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2720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D.1.4.2 - VZT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30. 9. 2024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E17</f>
        <v>Královéhradecký kraj, Pivovarské náměstí 1245, 500</v>
      </c>
      <c r="G129" s="41"/>
      <c r="H129" s="41"/>
      <c r="I129" s="33" t="s">
        <v>30</v>
      </c>
      <c r="J129" s="37" t="str">
        <f>E23</f>
        <v>PRISPO s.r.o. Polská 375, 547 01 Náchod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5.6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>PRISPO s.r.o. Polská 375, 547 01 Náchod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0"/>
      <c r="B132" s="201"/>
      <c r="C132" s="202" t="s">
        <v>178</v>
      </c>
      <c r="D132" s="203" t="s">
        <v>60</v>
      </c>
      <c r="E132" s="203" t="s">
        <v>56</v>
      </c>
      <c r="F132" s="203" t="s">
        <v>57</v>
      </c>
      <c r="G132" s="203" t="s">
        <v>179</v>
      </c>
      <c r="H132" s="203" t="s">
        <v>180</v>
      </c>
      <c r="I132" s="203" t="s">
        <v>181</v>
      </c>
      <c r="J132" s="203" t="s">
        <v>147</v>
      </c>
      <c r="K132" s="204" t="s">
        <v>182</v>
      </c>
      <c r="L132" s="205"/>
      <c r="M132" s="101" t="s">
        <v>1</v>
      </c>
      <c r="N132" s="102" t="s">
        <v>39</v>
      </c>
      <c r="O132" s="102" t="s">
        <v>183</v>
      </c>
      <c r="P132" s="102" t="s">
        <v>184</v>
      </c>
      <c r="Q132" s="102" t="s">
        <v>185</v>
      </c>
      <c r="R132" s="102" t="s">
        <v>186</v>
      </c>
      <c r="S132" s="102" t="s">
        <v>187</v>
      </c>
      <c r="T132" s="103" t="s">
        <v>188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9"/>
      <c r="B133" s="40"/>
      <c r="C133" s="108" t="s">
        <v>189</v>
      </c>
      <c r="D133" s="41"/>
      <c r="E133" s="41"/>
      <c r="F133" s="41"/>
      <c r="G133" s="41"/>
      <c r="H133" s="41"/>
      <c r="I133" s="41"/>
      <c r="J133" s="206">
        <f>BK133</f>
        <v>0</v>
      </c>
      <c r="K133" s="41"/>
      <c r="L133" s="45"/>
      <c r="M133" s="104"/>
      <c r="N133" s="207"/>
      <c r="O133" s="105"/>
      <c r="P133" s="208">
        <f>P134+P165+P198</f>
        <v>0</v>
      </c>
      <c r="Q133" s="105"/>
      <c r="R133" s="208">
        <f>R134+R165+R198</f>
        <v>0</v>
      </c>
      <c r="S133" s="105"/>
      <c r="T133" s="209">
        <f>T134+T165+T198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74</v>
      </c>
      <c r="AU133" s="18" t="s">
        <v>149</v>
      </c>
      <c r="BK133" s="210">
        <f>BK134+BK165+BK198</f>
        <v>0</v>
      </c>
    </row>
    <row r="134" s="12" customFormat="1" ht="25.92" customHeight="1">
      <c r="A134" s="12"/>
      <c r="B134" s="211"/>
      <c r="C134" s="212"/>
      <c r="D134" s="213" t="s">
        <v>74</v>
      </c>
      <c r="E134" s="214" t="s">
        <v>2926</v>
      </c>
      <c r="F134" s="214" t="s">
        <v>2927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P135+P146+P150+P154+P158</f>
        <v>0</v>
      </c>
      <c r="Q134" s="219"/>
      <c r="R134" s="220">
        <f>R135+R146+R150+R154+R158</f>
        <v>0</v>
      </c>
      <c r="S134" s="219"/>
      <c r="T134" s="221">
        <f>T135+T146+T150+T154+T158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83</v>
      </c>
      <c r="AT134" s="223" t="s">
        <v>74</v>
      </c>
      <c r="AU134" s="223" t="s">
        <v>75</v>
      </c>
      <c r="AY134" s="222" t="s">
        <v>192</v>
      </c>
      <c r="BK134" s="224">
        <f>BK135+BK146+BK150+BK154+BK158</f>
        <v>0</v>
      </c>
    </row>
    <row r="135" s="12" customFormat="1" ht="22.8" customHeight="1">
      <c r="A135" s="12"/>
      <c r="B135" s="211"/>
      <c r="C135" s="212"/>
      <c r="D135" s="213" t="s">
        <v>74</v>
      </c>
      <c r="E135" s="225" t="s">
        <v>94</v>
      </c>
      <c r="F135" s="225" t="s">
        <v>2928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SUM(P136:P145)</f>
        <v>0</v>
      </c>
      <c r="Q135" s="219"/>
      <c r="R135" s="220">
        <f>SUM(R136:R145)</f>
        <v>0</v>
      </c>
      <c r="S135" s="219"/>
      <c r="T135" s="221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83</v>
      </c>
      <c r="AT135" s="223" t="s">
        <v>74</v>
      </c>
      <c r="AU135" s="223" t="s">
        <v>83</v>
      </c>
      <c r="AY135" s="222" t="s">
        <v>192</v>
      </c>
      <c r="BK135" s="224">
        <f>SUM(BK136:BK145)</f>
        <v>0</v>
      </c>
    </row>
    <row r="136" s="2" customFormat="1" ht="44.25" customHeight="1">
      <c r="A136" s="39"/>
      <c r="B136" s="40"/>
      <c r="C136" s="227" t="s">
        <v>83</v>
      </c>
      <c r="D136" s="227" t="s">
        <v>194</v>
      </c>
      <c r="E136" s="228" t="s">
        <v>2929</v>
      </c>
      <c r="F136" s="229" t="s">
        <v>2930</v>
      </c>
      <c r="G136" s="230" t="s">
        <v>2931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85</v>
      </c>
    </row>
    <row r="137" s="16" customFormat="1">
      <c r="A137" s="16"/>
      <c r="B137" s="274"/>
      <c r="C137" s="275"/>
      <c r="D137" s="242" t="s">
        <v>201</v>
      </c>
      <c r="E137" s="276" t="s">
        <v>1</v>
      </c>
      <c r="F137" s="277" t="s">
        <v>2932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3" t="s">
        <v>201</v>
      </c>
      <c r="AU137" s="283" t="s">
        <v>85</v>
      </c>
      <c r="AV137" s="16" t="s">
        <v>83</v>
      </c>
      <c r="AW137" s="16" t="s">
        <v>32</v>
      </c>
      <c r="AX137" s="16" t="s">
        <v>75</v>
      </c>
      <c r="AY137" s="283" t="s">
        <v>192</v>
      </c>
    </row>
    <row r="138" s="16" customFormat="1">
      <c r="A138" s="16"/>
      <c r="B138" s="274"/>
      <c r="C138" s="275"/>
      <c r="D138" s="242" t="s">
        <v>201</v>
      </c>
      <c r="E138" s="276" t="s">
        <v>1</v>
      </c>
      <c r="F138" s="277" t="s">
        <v>2933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3" t="s">
        <v>201</v>
      </c>
      <c r="AU138" s="283" t="s">
        <v>85</v>
      </c>
      <c r="AV138" s="16" t="s">
        <v>83</v>
      </c>
      <c r="AW138" s="16" t="s">
        <v>32</v>
      </c>
      <c r="AX138" s="16" t="s">
        <v>75</v>
      </c>
      <c r="AY138" s="283" t="s">
        <v>192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2934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6" customFormat="1">
      <c r="A140" s="16"/>
      <c r="B140" s="274"/>
      <c r="C140" s="275"/>
      <c r="D140" s="242" t="s">
        <v>201</v>
      </c>
      <c r="E140" s="276" t="s">
        <v>1</v>
      </c>
      <c r="F140" s="277" t="s">
        <v>2935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3" t="s">
        <v>201</v>
      </c>
      <c r="AU140" s="283" t="s">
        <v>85</v>
      </c>
      <c r="AV140" s="16" t="s">
        <v>83</v>
      </c>
      <c r="AW140" s="16" t="s">
        <v>32</v>
      </c>
      <c r="AX140" s="16" t="s">
        <v>75</v>
      </c>
      <c r="AY140" s="283" t="s">
        <v>192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83</v>
      </c>
      <c r="G141" s="241"/>
      <c r="H141" s="245">
        <v>1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83</v>
      </c>
      <c r="AY141" s="251" t="s">
        <v>192</v>
      </c>
    </row>
    <row r="142" s="2" customFormat="1" ht="24.15" customHeight="1">
      <c r="A142" s="39"/>
      <c r="B142" s="40"/>
      <c r="C142" s="227" t="s">
        <v>85</v>
      </c>
      <c r="D142" s="227" t="s">
        <v>194</v>
      </c>
      <c r="E142" s="228" t="s">
        <v>2936</v>
      </c>
      <c r="F142" s="229" t="s">
        <v>2937</v>
      </c>
      <c r="G142" s="230" t="s">
        <v>2728</v>
      </c>
      <c r="H142" s="231">
        <v>4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40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199</v>
      </c>
      <c r="AT142" s="238" t="s">
        <v>194</v>
      </c>
      <c r="AU142" s="238" t="s">
        <v>85</v>
      </c>
      <c r="AY142" s="18" t="s">
        <v>192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199</v>
      </c>
      <c r="BM142" s="238" t="s">
        <v>199</v>
      </c>
    </row>
    <row r="143" s="2" customFormat="1" ht="16.5" customHeight="1">
      <c r="A143" s="39"/>
      <c r="B143" s="40"/>
      <c r="C143" s="227" t="s">
        <v>212</v>
      </c>
      <c r="D143" s="227" t="s">
        <v>194</v>
      </c>
      <c r="E143" s="228" t="s">
        <v>2938</v>
      </c>
      <c r="F143" s="229" t="s">
        <v>2939</v>
      </c>
      <c r="G143" s="230" t="s">
        <v>2728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199</v>
      </c>
      <c r="AT143" s="238" t="s">
        <v>194</v>
      </c>
      <c r="AU143" s="238" t="s">
        <v>85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199</v>
      </c>
      <c r="BM143" s="238" t="s">
        <v>232</v>
      </c>
    </row>
    <row r="144" s="2" customFormat="1" ht="21.75" customHeight="1">
      <c r="A144" s="39"/>
      <c r="B144" s="40"/>
      <c r="C144" s="227" t="s">
        <v>199</v>
      </c>
      <c r="D144" s="227" t="s">
        <v>194</v>
      </c>
      <c r="E144" s="228" t="s">
        <v>2940</v>
      </c>
      <c r="F144" s="229" t="s">
        <v>2941</v>
      </c>
      <c r="G144" s="230" t="s">
        <v>2728</v>
      </c>
      <c r="H144" s="231">
        <v>7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244</v>
      </c>
    </row>
    <row r="145" s="2" customFormat="1" ht="33" customHeight="1">
      <c r="A145" s="39"/>
      <c r="B145" s="40"/>
      <c r="C145" s="227" t="s">
        <v>227</v>
      </c>
      <c r="D145" s="227" t="s">
        <v>194</v>
      </c>
      <c r="E145" s="228" t="s">
        <v>2942</v>
      </c>
      <c r="F145" s="229" t="s">
        <v>2943</v>
      </c>
      <c r="G145" s="230" t="s">
        <v>2728</v>
      </c>
      <c r="H145" s="231">
        <v>2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199</v>
      </c>
      <c r="AT145" s="238" t="s">
        <v>194</v>
      </c>
      <c r="AU145" s="238" t="s">
        <v>85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199</v>
      </c>
      <c r="BM145" s="238" t="s">
        <v>257</v>
      </c>
    </row>
    <row r="146" s="12" customFormat="1" ht="22.8" customHeight="1">
      <c r="A146" s="12"/>
      <c r="B146" s="211"/>
      <c r="C146" s="212"/>
      <c r="D146" s="213" t="s">
        <v>74</v>
      </c>
      <c r="E146" s="225" t="s">
        <v>2944</v>
      </c>
      <c r="F146" s="225" t="s">
        <v>2945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SUM(P147:P149)</f>
        <v>0</v>
      </c>
      <c r="Q146" s="219"/>
      <c r="R146" s="220">
        <f>SUM(R147:R149)</f>
        <v>0</v>
      </c>
      <c r="S146" s="219"/>
      <c r="T146" s="221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83</v>
      </c>
      <c r="AT146" s="223" t="s">
        <v>74</v>
      </c>
      <c r="AU146" s="223" t="s">
        <v>83</v>
      </c>
      <c r="AY146" s="222" t="s">
        <v>192</v>
      </c>
      <c r="BK146" s="224">
        <f>SUM(BK147:BK149)</f>
        <v>0</v>
      </c>
    </row>
    <row r="147" s="2" customFormat="1" ht="16.5" customHeight="1">
      <c r="A147" s="39"/>
      <c r="B147" s="40"/>
      <c r="C147" s="227" t="s">
        <v>232</v>
      </c>
      <c r="D147" s="227" t="s">
        <v>194</v>
      </c>
      <c r="E147" s="228" t="s">
        <v>2946</v>
      </c>
      <c r="F147" s="229" t="s">
        <v>2947</v>
      </c>
      <c r="G147" s="230" t="s">
        <v>2728</v>
      </c>
      <c r="H147" s="231">
        <v>2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85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2948</v>
      </c>
    </row>
    <row r="148" s="2" customFormat="1" ht="16.5" customHeight="1">
      <c r="A148" s="39"/>
      <c r="B148" s="40"/>
      <c r="C148" s="227" t="s">
        <v>237</v>
      </c>
      <c r="D148" s="227" t="s">
        <v>194</v>
      </c>
      <c r="E148" s="228" t="s">
        <v>2949</v>
      </c>
      <c r="F148" s="229" t="s">
        <v>2950</v>
      </c>
      <c r="G148" s="230" t="s">
        <v>2728</v>
      </c>
      <c r="H148" s="231">
        <v>6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2951</v>
      </c>
    </row>
    <row r="149" s="2" customFormat="1" ht="24.15" customHeight="1">
      <c r="A149" s="39"/>
      <c r="B149" s="40"/>
      <c r="C149" s="227" t="s">
        <v>244</v>
      </c>
      <c r="D149" s="227" t="s">
        <v>194</v>
      </c>
      <c r="E149" s="228" t="s">
        <v>2952</v>
      </c>
      <c r="F149" s="229" t="s">
        <v>2953</v>
      </c>
      <c r="G149" s="230" t="s">
        <v>2728</v>
      </c>
      <c r="H149" s="231">
        <v>8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40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199</v>
      </c>
      <c r="AT149" s="238" t="s">
        <v>194</v>
      </c>
      <c r="AU149" s="238" t="s">
        <v>85</v>
      </c>
      <c r="AY149" s="18" t="s">
        <v>192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199</v>
      </c>
      <c r="BM149" s="238" t="s">
        <v>297</v>
      </c>
    </row>
    <row r="150" s="12" customFormat="1" ht="22.8" customHeight="1">
      <c r="A150" s="12"/>
      <c r="B150" s="211"/>
      <c r="C150" s="212"/>
      <c r="D150" s="213" t="s">
        <v>74</v>
      </c>
      <c r="E150" s="225" t="s">
        <v>2954</v>
      </c>
      <c r="F150" s="225" t="s">
        <v>2955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SUM(P151:P153)</f>
        <v>0</v>
      </c>
      <c r="Q150" s="219"/>
      <c r="R150" s="220">
        <f>SUM(R151:R153)</f>
        <v>0</v>
      </c>
      <c r="S150" s="219"/>
      <c r="T150" s="221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83</v>
      </c>
      <c r="AT150" s="223" t="s">
        <v>74</v>
      </c>
      <c r="AU150" s="223" t="s">
        <v>83</v>
      </c>
      <c r="AY150" s="222" t="s">
        <v>192</v>
      </c>
      <c r="BK150" s="224">
        <f>SUM(BK151:BK153)</f>
        <v>0</v>
      </c>
    </row>
    <row r="151" s="2" customFormat="1" ht="16.5" customHeight="1">
      <c r="A151" s="39"/>
      <c r="B151" s="40"/>
      <c r="C151" s="227" t="s">
        <v>251</v>
      </c>
      <c r="D151" s="227" t="s">
        <v>194</v>
      </c>
      <c r="E151" s="228" t="s">
        <v>2956</v>
      </c>
      <c r="F151" s="229" t="s">
        <v>2957</v>
      </c>
      <c r="G151" s="230" t="s">
        <v>2728</v>
      </c>
      <c r="H151" s="231">
        <v>9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2958</v>
      </c>
    </row>
    <row r="152" s="2" customFormat="1" ht="16.5" customHeight="1">
      <c r="A152" s="39"/>
      <c r="B152" s="40"/>
      <c r="C152" s="227" t="s">
        <v>257</v>
      </c>
      <c r="D152" s="227" t="s">
        <v>194</v>
      </c>
      <c r="E152" s="228" t="s">
        <v>2959</v>
      </c>
      <c r="F152" s="229" t="s">
        <v>2950</v>
      </c>
      <c r="G152" s="230" t="s">
        <v>2728</v>
      </c>
      <c r="H152" s="231">
        <v>7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85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2960</v>
      </c>
    </row>
    <row r="153" s="2" customFormat="1" ht="24.15" customHeight="1">
      <c r="A153" s="39"/>
      <c r="B153" s="40"/>
      <c r="C153" s="227" t="s">
        <v>264</v>
      </c>
      <c r="D153" s="227" t="s">
        <v>194</v>
      </c>
      <c r="E153" s="228" t="s">
        <v>2961</v>
      </c>
      <c r="F153" s="229" t="s">
        <v>2962</v>
      </c>
      <c r="G153" s="230" t="s">
        <v>2728</v>
      </c>
      <c r="H153" s="231">
        <v>3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85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333</v>
      </c>
    </row>
    <row r="154" s="12" customFormat="1" ht="22.8" customHeight="1">
      <c r="A154" s="12"/>
      <c r="B154" s="211"/>
      <c r="C154" s="212"/>
      <c r="D154" s="213" t="s">
        <v>74</v>
      </c>
      <c r="E154" s="225" t="s">
        <v>2963</v>
      </c>
      <c r="F154" s="225" t="s">
        <v>2964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SUM(P155:P157)</f>
        <v>0</v>
      </c>
      <c r="Q154" s="219"/>
      <c r="R154" s="220">
        <f>SUM(R155:R157)</f>
        <v>0</v>
      </c>
      <c r="S154" s="219"/>
      <c r="T154" s="221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83</v>
      </c>
      <c r="AT154" s="223" t="s">
        <v>74</v>
      </c>
      <c r="AU154" s="223" t="s">
        <v>83</v>
      </c>
      <c r="AY154" s="222" t="s">
        <v>192</v>
      </c>
      <c r="BK154" s="224">
        <f>SUM(BK155:BK157)</f>
        <v>0</v>
      </c>
    </row>
    <row r="155" s="2" customFormat="1" ht="16.5" customHeight="1">
      <c r="A155" s="39"/>
      <c r="B155" s="40"/>
      <c r="C155" s="227" t="s">
        <v>8</v>
      </c>
      <c r="D155" s="227" t="s">
        <v>194</v>
      </c>
      <c r="E155" s="228" t="s">
        <v>2965</v>
      </c>
      <c r="F155" s="229" t="s">
        <v>2957</v>
      </c>
      <c r="G155" s="230" t="s">
        <v>2966</v>
      </c>
      <c r="H155" s="231">
        <v>10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85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2967</v>
      </c>
    </row>
    <row r="156" s="2" customFormat="1" ht="16.5" customHeight="1">
      <c r="A156" s="39"/>
      <c r="B156" s="40"/>
      <c r="C156" s="227" t="s">
        <v>279</v>
      </c>
      <c r="D156" s="227" t="s">
        <v>194</v>
      </c>
      <c r="E156" s="228" t="s">
        <v>2968</v>
      </c>
      <c r="F156" s="229" t="s">
        <v>2950</v>
      </c>
      <c r="G156" s="230" t="s">
        <v>2966</v>
      </c>
      <c r="H156" s="231">
        <v>10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2969</v>
      </c>
    </row>
    <row r="157" s="2" customFormat="1" ht="44.25" customHeight="1">
      <c r="A157" s="39"/>
      <c r="B157" s="40"/>
      <c r="C157" s="227" t="s">
        <v>286</v>
      </c>
      <c r="D157" s="227" t="s">
        <v>194</v>
      </c>
      <c r="E157" s="228" t="s">
        <v>2970</v>
      </c>
      <c r="F157" s="229" t="s">
        <v>2971</v>
      </c>
      <c r="G157" s="230" t="s">
        <v>197</v>
      </c>
      <c r="H157" s="231">
        <v>4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85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365</v>
      </c>
    </row>
    <row r="158" s="12" customFormat="1" ht="22.8" customHeight="1">
      <c r="A158" s="12"/>
      <c r="B158" s="211"/>
      <c r="C158" s="212"/>
      <c r="D158" s="213" t="s">
        <v>74</v>
      </c>
      <c r="E158" s="225" t="s">
        <v>2972</v>
      </c>
      <c r="F158" s="225" t="s">
        <v>2973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SUM(P159:P164)</f>
        <v>0</v>
      </c>
      <c r="Q158" s="219"/>
      <c r="R158" s="220">
        <f>SUM(R159:R164)</f>
        <v>0</v>
      </c>
      <c r="S158" s="219"/>
      <c r="T158" s="221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83</v>
      </c>
      <c r="AT158" s="223" t="s">
        <v>74</v>
      </c>
      <c r="AU158" s="223" t="s">
        <v>83</v>
      </c>
      <c r="AY158" s="222" t="s">
        <v>192</v>
      </c>
      <c r="BK158" s="224">
        <f>SUM(BK159:BK164)</f>
        <v>0</v>
      </c>
    </row>
    <row r="159" s="2" customFormat="1" ht="16.5" customHeight="1">
      <c r="A159" s="39"/>
      <c r="B159" s="40"/>
      <c r="C159" s="227" t="s">
        <v>291</v>
      </c>
      <c r="D159" s="227" t="s">
        <v>194</v>
      </c>
      <c r="E159" s="228" t="s">
        <v>2974</v>
      </c>
      <c r="F159" s="229" t="s">
        <v>2975</v>
      </c>
      <c r="G159" s="230" t="s">
        <v>2966</v>
      </c>
      <c r="H159" s="231">
        <v>58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199</v>
      </c>
      <c r="AT159" s="238" t="s">
        <v>194</v>
      </c>
      <c r="AU159" s="238" t="s">
        <v>85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199</v>
      </c>
      <c r="BM159" s="238" t="s">
        <v>2976</v>
      </c>
    </row>
    <row r="160" s="2" customFormat="1" ht="16.5" customHeight="1">
      <c r="A160" s="39"/>
      <c r="B160" s="40"/>
      <c r="C160" s="227" t="s">
        <v>297</v>
      </c>
      <c r="D160" s="227" t="s">
        <v>194</v>
      </c>
      <c r="E160" s="228" t="s">
        <v>2977</v>
      </c>
      <c r="F160" s="229" t="s">
        <v>2947</v>
      </c>
      <c r="G160" s="230" t="s">
        <v>2966</v>
      </c>
      <c r="H160" s="231">
        <v>46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85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2978</v>
      </c>
    </row>
    <row r="161" s="2" customFormat="1" ht="16.5" customHeight="1">
      <c r="A161" s="39"/>
      <c r="B161" s="40"/>
      <c r="C161" s="227" t="s">
        <v>304</v>
      </c>
      <c r="D161" s="227" t="s">
        <v>194</v>
      </c>
      <c r="E161" s="228" t="s">
        <v>2979</v>
      </c>
      <c r="F161" s="229" t="s">
        <v>2957</v>
      </c>
      <c r="G161" s="230" t="s">
        <v>2966</v>
      </c>
      <c r="H161" s="231">
        <v>30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2980</v>
      </c>
    </row>
    <row r="162" s="2" customFormat="1" ht="16.5" customHeight="1">
      <c r="A162" s="39"/>
      <c r="B162" s="40"/>
      <c r="C162" s="227" t="s">
        <v>310</v>
      </c>
      <c r="D162" s="227" t="s">
        <v>194</v>
      </c>
      <c r="E162" s="228" t="s">
        <v>2981</v>
      </c>
      <c r="F162" s="229" t="s">
        <v>2950</v>
      </c>
      <c r="G162" s="230" t="s">
        <v>2966</v>
      </c>
      <c r="H162" s="231">
        <v>17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40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199</v>
      </c>
      <c r="AT162" s="238" t="s">
        <v>194</v>
      </c>
      <c r="AU162" s="238" t="s">
        <v>85</v>
      </c>
      <c r="AY162" s="18" t="s">
        <v>192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199</v>
      </c>
      <c r="BM162" s="238" t="s">
        <v>2982</v>
      </c>
    </row>
    <row r="163" s="2" customFormat="1" ht="16.5" customHeight="1">
      <c r="A163" s="39"/>
      <c r="B163" s="40"/>
      <c r="C163" s="227" t="s">
        <v>316</v>
      </c>
      <c r="D163" s="227" t="s">
        <v>194</v>
      </c>
      <c r="E163" s="228" t="s">
        <v>2983</v>
      </c>
      <c r="F163" s="229" t="s">
        <v>2984</v>
      </c>
      <c r="G163" s="230" t="s">
        <v>2931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199</v>
      </c>
      <c r="AT163" s="238" t="s">
        <v>194</v>
      </c>
      <c r="AU163" s="238" t="s">
        <v>85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199</v>
      </c>
      <c r="BM163" s="238" t="s">
        <v>2985</v>
      </c>
    </row>
    <row r="164" s="2" customFormat="1" ht="16.5" customHeight="1">
      <c r="A164" s="39"/>
      <c r="B164" s="40"/>
      <c r="C164" s="227" t="s">
        <v>321</v>
      </c>
      <c r="D164" s="227" t="s">
        <v>194</v>
      </c>
      <c r="E164" s="228" t="s">
        <v>2986</v>
      </c>
      <c r="F164" s="229" t="s">
        <v>2987</v>
      </c>
      <c r="G164" s="230" t="s">
        <v>197</v>
      </c>
      <c r="H164" s="231">
        <v>10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2988</v>
      </c>
    </row>
    <row r="165" s="12" customFormat="1" ht="25.92" customHeight="1">
      <c r="A165" s="12"/>
      <c r="B165" s="211"/>
      <c r="C165" s="212"/>
      <c r="D165" s="213" t="s">
        <v>74</v>
      </c>
      <c r="E165" s="214" t="s">
        <v>2989</v>
      </c>
      <c r="F165" s="214" t="s">
        <v>2990</v>
      </c>
      <c r="G165" s="212"/>
      <c r="H165" s="212"/>
      <c r="I165" s="215"/>
      <c r="J165" s="216">
        <f>BK165</f>
        <v>0</v>
      </c>
      <c r="K165" s="212"/>
      <c r="L165" s="217"/>
      <c r="M165" s="218"/>
      <c r="N165" s="219"/>
      <c r="O165" s="219"/>
      <c r="P165" s="220">
        <f>P166+P173+P176+P191+P196</f>
        <v>0</v>
      </c>
      <c r="Q165" s="219"/>
      <c r="R165" s="220">
        <f>R166+R173+R176+R191+R196</f>
        <v>0</v>
      </c>
      <c r="S165" s="219"/>
      <c r="T165" s="221">
        <f>T166+T173+T176+T191+T196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83</v>
      </c>
      <c r="AT165" s="223" t="s">
        <v>74</v>
      </c>
      <c r="AU165" s="223" t="s">
        <v>75</v>
      </c>
      <c r="AY165" s="222" t="s">
        <v>192</v>
      </c>
      <c r="BK165" s="224">
        <f>BK166+BK173+BK176+BK191+BK196</f>
        <v>0</v>
      </c>
    </row>
    <row r="166" s="12" customFormat="1" ht="22.8" customHeight="1">
      <c r="A166" s="12"/>
      <c r="B166" s="211"/>
      <c r="C166" s="212"/>
      <c r="D166" s="213" t="s">
        <v>74</v>
      </c>
      <c r="E166" s="225" t="s">
        <v>2991</v>
      </c>
      <c r="F166" s="225" t="s">
        <v>2992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SUM(P167:P172)</f>
        <v>0</v>
      </c>
      <c r="Q166" s="219"/>
      <c r="R166" s="220">
        <f>SUM(R167:R172)</f>
        <v>0</v>
      </c>
      <c r="S166" s="219"/>
      <c r="T166" s="221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83</v>
      </c>
      <c r="AT166" s="223" t="s">
        <v>74</v>
      </c>
      <c r="AU166" s="223" t="s">
        <v>83</v>
      </c>
      <c r="AY166" s="222" t="s">
        <v>192</v>
      </c>
      <c r="BK166" s="224">
        <f>SUM(BK167:BK172)</f>
        <v>0</v>
      </c>
    </row>
    <row r="167" s="2" customFormat="1" ht="16.5" customHeight="1">
      <c r="A167" s="39"/>
      <c r="B167" s="40"/>
      <c r="C167" s="227" t="s">
        <v>7</v>
      </c>
      <c r="D167" s="227" t="s">
        <v>194</v>
      </c>
      <c r="E167" s="228" t="s">
        <v>2993</v>
      </c>
      <c r="F167" s="229" t="s">
        <v>2994</v>
      </c>
      <c r="G167" s="230" t="s">
        <v>2931</v>
      </c>
      <c r="H167" s="231">
        <v>1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85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2995</v>
      </c>
    </row>
    <row r="168" s="2" customFormat="1" ht="24.15" customHeight="1">
      <c r="A168" s="39"/>
      <c r="B168" s="40"/>
      <c r="C168" s="227" t="s">
        <v>333</v>
      </c>
      <c r="D168" s="227" t="s">
        <v>194</v>
      </c>
      <c r="E168" s="228" t="s">
        <v>2996</v>
      </c>
      <c r="F168" s="229" t="s">
        <v>2997</v>
      </c>
      <c r="G168" s="230" t="s">
        <v>2931</v>
      </c>
      <c r="H168" s="231">
        <v>0</v>
      </c>
      <c r="I168" s="232"/>
      <c r="J168" s="233">
        <f>ROUND(I168*H168,2)</f>
        <v>0</v>
      </c>
      <c r="K168" s="229" t="s">
        <v>2998</v>
      </c>
      <c r="L168" s="45"/>
      <c r="M168" s="234" t="s">
        <v>1</v>
      </c>
      <c r="N168" s="235" t="s">
        <v>40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199</v>
      </c>
      <c r="AT168" s="238" t="s">
        <v>194</v>
      </c>
      <c r="AU168" s="238" t="s">
        <v>85</v>
      </c>
      <c r="AY168" s="18" t="s">
        <v>192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199</v>
      </c>
      <c r="BM168" s="238" t="s">
        <v>502</v>
      </c>
    </row>
    <row r="169" s="2" customFormat="1" ht="33" customHeight="1">
      <c r="A169" s="39"/>
      <c r="B169" s="40"/>
      <c r="C169" s="227" t="s">
        <v>340</v>
      </c>
      <c r="D169" s="227" t="s">
        <v>194</v>
      </c>
      <c r="E169" s="228" t="s">
        <v>2999</v>
      </c>
      <c r="F169" s="229" t="s">
        <v>3000</v>
      </c>
      <c r="G169" s="230" t="s">
        <v>2931</v>
      </c>
      <c r="H169" s="231">
        <v>0</v>
      </c>
      <c r="I169" s="232"/>
      <c r="J169" s="233">
        <f>ROUND(I169*H169,2)</f>
        <v>0</v>
      </c>
      <c r="K169" s="229" t="s">
        <v>2998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85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512</v>
      </c>
    </row>
    <row r="170" s="2" customFormat="1" ht="16.5" customHeight="1">
      <c r="A170" s="39"/>
      <c r="B170" s="40"/>
      <c r="C170" s="284" t="s">
        <v>347</v>
      </c>
      <c r="D170" s="284" t="s">
        <v>311</v>
      </c>
      <c r="E170" s="285" t="s">
        <v>3001</v>
      </c>
      <c r="F170" s="286" t="s">
        <v>3002</v>
      </c>
      <c r="G170" s="287" t="s">
        <v>2728</v>
      </c>
      <c r="H170" s="288">
        <v>0</v>
      </c>
      <c r="I170" s="289"/>
      <c r="J170" s="290">
        <f>ROUND(I170*H170,2)</f>
        <v>0</v>
      </c>
      <c r="K170" s="286" t="s">
        <v>2998</v>
      </c>
      <c r="L170" s="291"/>
      <c r="M170" s="292" t="s">
        <v>1</v>
      </c>
      <c r="N170" s="293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244</v>
      </c>
      <c r="AT170" s="238" t="s">
        <v>311</v>
      </c>
      <c r="AU170" s="238" t="s">
        <v>85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523</v>
      </c>
    </row>
    <row r="171" s="2" customFormat="1" ht="33" customHeight="1">
      <c r="A171" s="39"/>
      <c r="B171" s="40"/>
      <c r="C171" s="227" t="s">
        <v>352</v>
      </c>
      <c r="D171" s="227" t="s">
        <v>194</v>
      </c>
      <c r="E171" s="228" t="s">
        <v>3003</v>
      </c>
      <c r="F171" s="229" t="s">
        <v>3004</v>
      </c>
      <c r="G171" s="230" t="s">
        <v>2931</v>
      </c>
      <c r="H171" s="231">
        <v>0</v>
      </c>
      <c r="I171" s="232"/>
      <c r="J171" s="233">
        <f>ROUND(I171*H171,2)</f>
        <v>0</v>
      </c>
      <c r="K171" s="229" t="s">
        <v>2998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85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533</v>
      </c>
    </row>
    <row r="172" s="2" customFormat="1" ht="16.5" customHeight="1">
      <c r="A172" s="39"/>
      <c r="B172" s="40"/>
      <c r="C172" s="284" t="s">
        <v>356</v>
      </c>
      <c r="D172" s="284" t="s">
        <v>311</v>
      </c>
      <c r="E172" s="285" t="s">
        <v>3001</v>
      </c>
      <c r="F172" s="286" t="s">
        <v>3002</v>
      </c>
      <c r="G172" s="287" t="s">
        <v>2728</v>
      </c>
      <c r="H172" s="288">
        <v>0</v>
      </c>
      <c r="I172" s="289"/>
      <c r="J172" s="290">
        <f>ROUND(I172*H172,2)</f>
        <v>0</v>
      </c>
      <c r="K172" s="286" t="s">
        <v>2998</v>
      </c>
      <c r="L172" s="291"/>
      <c r="M172" s="292" t="s">
        <v>1</v>
      </c>
      <c r="N172" s="293" t="s">
        <v>40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244</v>
      </c>
      <c r="AT172" s="238" t="s">
        <v>311</v>
      </c>
      <c r="AU172" s="238" t="s">
        <v>85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199</v>
      </c>
      <c r="BM172" s="238" t="s">
        <v>543</v>
      </c>
    </row>
    <row r="173" s="12" customFormat="1" ht="22.8" customHeight="1">
      <c r="A173" s="12"/>
      <c r="B173" s="211"/>
      <c r="C173" s="212"/>
      <c r="D173" s="213" t="s">
        <v>74</v>
      </c>
      <c r="E173" s="225" t="s">
        <v>3005</v>
      </c>
      <c r="F173" s="225" t="s">
        <v>3006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SUM(P174:P175)</f>
        <v>0</v>
      </c>
      <c r="Q173" s="219"/>
      <c r="R173" s="220">
        <f>SUM(R174:R175)</f>
        <v>0</v>
      </c>
      <c r="S173" s="219"/>
      <c r="T173" s="221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83</v>
      </c>
      <c r="AT173" s="223" t="s">
        <v>74</v>
      </c>
      <c r="AU173" s="223" t="s">
        <v>83</v>
      </c>
      <c r="AY173" s="222" t="s">
        <v>192</v>
      </c>
      <c r="BK173" s="224">
        <f>SUM(BK174:BK175)</f>
        <v>0</v>
      </c>
    </row>
    <row r="174" s="2" customFormat="1" ht="16.5" customHeight="1">
      <c r="A174" s="39"/>
      <c r="B174" s="40"/>
      <c r="C174" s="227" t="s">
        <v>361</v>
      </c>
      <c r="D174" s="227" t="s">
        <v>194</v>
      </c>
      <c r="E174" s="228" t="s">
        <v>3007</v>
      </c>
      <c r="F174" s="229" t="s">
        <v>3008</v>
      </c>
      <c r="G174" s="230" t="s">
        <v>2728</v>
      </c>
      <c r="H174" s="231">
        <v>3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40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199</v>
      </c>
      <c r="AT174" s="238" t="s">
        <v>194</v>
      </c>
      <c r="AU174" s="238" t="s">
        <v>85</v>
      </c>
      <c r="AY174" s="18" t="s">
        <v>192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199</v>
      </c>
      <c r="BM174" s="238" t="s">
        <v>3009</v>
      </c>
    </row>
    <row r="175" s="2" customFormat="1" ht="16.5" customHeight="1">
      <c r="A175" s="39"/>
      <c r="B175" s="40"/>
      <c r="C175" s="227" t="s">
        <v>365</v>
      </c>
      <c r="D175" s="227" t="s">
        <v>194</v>
      </c>
      <c r="E175" s="228" t="s">
        <v>3010</v>
      </c>
      <c r="F175" s="229" t="s">
        <v>3011</v>
      </c>
      <c r="G175" s="230" t="s">
        <v>2728</v>
      </c>
      <c r="H175" s="231">
        <v>2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40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199</v>
      </c>
      <c r="AT175" s="238" t="s">
        <v>194</v>
      </c>
      <c r="AU175" s="238" t="s">
        <v>85</v>
      </c>
      <c r="AY175" s="18" t="s">
        <v>192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199</v>
      </c>
      <c r="BM175" s="238" t="s">
        <v>3012</v>
      </c>
    </row>
    <row r="176" s="12" customFormat="1" ht="22.8" customHeight="1">
      <c r="A176" s="12"/>
      <c r="B176" s="211"/>
      <c r="C176" s="212"/>
      <c r="D176" s="213" t="s">
        <v>74</v>
      </c>
      <c r="E176" s="225" t="s">
        <v>3013</v>
      </c>
      <c r="F176" s="225" t="s">
        <v>3014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SUM(P177:P190)</f>
        <v>0</v>
      </c>
      <c r="Q176" s="219"/>
      <c r="R176" s="220">
        <f>SUM(R177:R190)</f>
        <v>0</v>
      </c>
      <c r="S176" s="219"/>
      <c r="T176" s="221">
        <f>SUM(T177:T190)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83</v>
      </c>
      <c r="AT176" s="223" t="s">
        <v>74</v>
      </c>
      <c r="AU176" s="223" t="s">
        <v>83</v>
      </c>
      <c r="AY176" s="222" t="s">
        <v>192</v>
      </c>
      <c r="BK176" s="224">
        <f>SUM(BK177:BK190)</f>
        <v>0</v>
      </c>
    </row>
    <row r="177" s="2" customFormat="1" ht="16.5" customHeight="1">
      <c r="A177" s="39"/>
      <c r="B177" s="40"/>
      <c r="C177" s="227" t="s">
        <v>372</v>
      </c>
      <c r="D177" s="227" t="s">
        <v>194</v>
      </c>
      <c r="E177" s="228" t="s">
        <v>3015</v>
      </c>
      <c r="F177" s="229" t="s">
        <v>3016</v>
      </c>
      <c r="G177" s="230" t="s">
        <v>2966</v>
      </c>
      <c r="H177" s="231">
        <v>22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40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199</v>
      </c>
      <c r="AT177" s="238" t="s">
        <v>194</v>
      </c>
      <c r="AU177" s="238" t="s">
        <v>85</v>
      </c>
      <c r="AY177" s="18" t="s">
        <v>192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199</v>
      </c>
      <c r="BM177" s="238" t="s">
        <v>3017</v>
      </c>
    </row>
    <row r="178" s="2" customFormat="1" ht="16.5" customHeight="1">
      <c r="A178" s="39"/>
      <c r="B178" s="40"/>
      <c r="C178" s="227" t="s">
        <v>376</v>
      </c>
      <c r="D178" s="227" t="s">
        <v>194</v>
      </c>
      <c r="E178" s="228" t="s">
        <v>3018</v>
      </c>
      <c r="F178" s="229" t="s">
        <v>3019</v>
      </c>
      <c r="G178" s="230" t="s">
        <v>2966</v>
      </c>
      <c r="H178" s="231">
        <v>10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85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3020</v>
      </c>
    </row>
    <row r="179" s="2" customFormat="1" ht="16.5" customHeight="1">
      <c r="A179" s="39"/>
      <c r="B179" s="40"/>
      <c r="C179" s="227" t="s">
        <v>383</v>
      </c>
      <c r="D179" s="227" t="s">
        <v>194</v>
      </c>
      <c r="E179" s="228" t="s">
        <v>3021</v>
      </c>
      <c r="F179" s="229" t="s">
        <v>3022</v>
      </c>
      <c r="G179" s="230" t="s">
        <v>2966</v>
      </c>
      <c r="H179" s="231">
        <v>20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40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199</v>
      </c>
      <c r="AT179" s="238" t="s">
        <v>194</v>
      </c>
      <c r="AU179" s="238" t="s">
        <v>85</v>
      </c>
      <c r="AY179" s="18" t="s">
        <v>192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199</v>
      </c>
      <c r="BM179" s="238" t="s">
        <v>3023</v>
      </c>
    </row>
    <row r="180" s="2" customFormat="1" ht="16.5" customHeight="1">
      <c r="A180" s="39"/>
      <c r="B180" s="40"/>
      <c r="C180" s="227" t="s">
        <v>394</v>
      </c>
      <c r="D180" s="227" t="s">
        <v>194</v>
      </c>
      <c r="E180" s="228" t="s">
        <v>3024</v>
      </c>
      <c r="F180" s="229" t="s">
        <v>3025</v>
      </c>
      <c r="G180" s="230" t="s">
        <v>2728</v>
      </c>
      <c r="H180" s="231">
        <v>5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40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199</v>
      </c>
      <c r="AT180" s="238" t="s">
        <v>194</v>
      </c>
      <c r="AU180" s="238" t="s">
        <v>85</v>
      </c>
      <c r="AY180" s="18" t="s">
        <v>192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199</v>
      </c>
      <c r="BM180" s="238" t="s">
        <v>628</v>
      </c>
    </row>
    <row r="181" s="2" customFormat="1" ht="24.15" customHeight="1">
      <c r="A181" s="39"/>
      <c r="B181" s="40"/>
      <c r="C181" s="227" t="s">
        <v>403</v>
      </c>
      <c r="D181" s="227" t="s">
        <v>194</v>
      </c>
      <c r="E181" s="228" t="s">
        <v>3026</v>
      </c>
      <c r="F181" s="229" t="s">
        <v>3027</v>
      </c>
      <c r="G181" s="230" t="s">
        <v>2966</v>
      </c>
      <c r="H181" s="231">
        <v>5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40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199</v>
      </c>
      <c r="AT181" s="238" t="s">
        <v>194</v>
      </c>
      <c r="AU181" s="238" t="s">
        <v>85</v>
      </c>
      <c r="AY181" s="18" t="s">
        <v>192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199</v>
      </c>
      <c r="BM181" s="238" t="s">
        <v>641</v>
      </c>
    </row>
    <row r="182" s="2" customFormat="1" ht="24.15" customHeight="1">
      <c r="A182" s="39"/>
      <c r="B182" s="40"/>
      <c r="C182" s="227" t="s">
        <v>421</v>
      </c>
      <c r="D182" s="227" t="s">
        <v>194</v>
      </c>
      <c r="E182" s="228" t="s">
        <v>3028</v>
      </c>
      <c r="F182" s="229" t="s">
        <v>3029</v>
      </c>
      <c r="G182" s="230" t="s">
        <v>2931</v>
      </c>
      <c r="H182" s="231">
        <v>1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651</v>
      </c>
    </row>
    <row r="183" s="2" customFormat="1" ht="24.15" customHeight="1">
      <c r="A183" s="39"/>
      <c r="B183" s="40"/>
      <c r="C183" s="227" t="s">
        <v>426</v>
      </c>
      <c r="D183" s="227" t="s">
        <v>194</v>
      </c>
      <c r="E183" s="228" t="s">
        <v>3030</v>
      </c>
      <c r="F183" s="229" t="s">
        <v>3031</v>
      </c>
      <c r="G183" s="230" t="s">
        <v>2931</v>
      </c>
      <c r="H183" s="231">
        <v>1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40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199</v>
      </c>
      <c r="AT183" s="238" t="s">
        <v>194</v>
      </c>
      <c r="AU183" s="238" t="s">
        <v>85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676</v>
      </c>
    </row>
    <row r="184" s="16" customFormat="1">
      <c r="A184" s="16"/>
      <c r="B184" s="274"/>
      <c r="C184" s="275"/>
      <c r="D184" s="242" t="s">
        <v>201</v>
      </c>
      <c r="E184" s="276" t="s">
        <v>1</v>
      </c>
      <c r="F184" s="277" t="s">
        <v>2932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3" t="s">
        <v>201</v>
      </c>
      <c r="AU184" s="283" t="s">
        <v>85</v>
      </c>
      <c r="AV184" s="16" t="s">
        <v>83</v>
      </c>
      <c r="AW184" s="16" t="s">
        <v>32</v>
      </c>
      <c r="AX184" s="16" t="s">
        <v>75</v>
      </c>
      <c r="AY184" s="283" t="s">
        <v>192</v>
      </c>
    </row>
    <row r="185" s="16" customFormat="1">
      <c r="A185" s="16"/>
      <c r="B185" s="274"/>
      <c r="C185" s="275"/>
      <c r="D185" s="242" t="s">
        <v>201</v>
      </c>
      <c r="E185" s="276" t="s">
        <v>1</v>
      </c>
      <c r="F185" s="277" t="s">
        <v>3032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3" t="s">
        <v>201</v>
      </c>
      <c r="AU185" s="283" t="s">
        <v>85</v>
      </c>
      <c r="AV185" s="16" t="s">
        <v>83</v>
      </c>
      <c r="AW185" s="16" t="s">
        <v>32</v>
      </c>
      <c r="AX185" s="16" t="s">
        <v>75</v>
      </c>
      <c r="AY185" s="283" t="s">
        <v>192</v>
      </c>
    </row>
    <row r="186" s="16" customFormat="1">
      <c r="A186" s="16"/>
      <c r="B186" s="274"/>
      <c r="C186" s="275"/>
      <c r="D186" s="242" t="s">
        <v>201</v>
      </c>
      <c r="E186" s="276" t="s">
        <v>1</v>
      </c>
      <c r="F186" s="277" t="s">
        <v>3033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201</v>
      </c>
      <c r="AU186" s="283" t="s">
        <v>85</v>
      </c>
      <c r="AV186" s="16" t="s">
        <v>83</v>
      </c>
      <c r="AW186" s="16" t="s">
        <v>32</v>
      </c>
      <c r="AX186" s="16" t="s">
        <v>75</v>
      </c>
      <c r="AY186" s="283" t="s">
        <v>192</v>
      </c>
    </row>
    <row r="187" s="16" customFormat="1">
      <c r="A187" s="16"/>
      <c r="B187" s="274"/>
      <c r="C187" s="275"/>
      <c r="D187" s="242" t="s">
        <v>201</v>
      </c>
      <c r="E187" s="276" t="s">
        <v>1</v>
      </c>
      <c r="F187" s="277" t="s">
        <v>3034</v>
      </c>
      <c r="G187" s="275"/>
      <c r="H187" s="276" t="s">
        <v>1</v>
      </c>
      <c r="I187" s="278"/>
      <c r="J187" s="275"/>
      <c r="K187" s="275"/>
      <c r="L187" s="279"/>
      <c r="M187" s="280"/>
      <c r="N187" s="281"/>
      <c r="O187" s="281"/>
      <c r="P187" s="281"/>
      <c r="Q187" s="281"/>
      <c r="R187" s="281"/>
      <c r="S187" s="281"/>
      <c r="T187" s="28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3" t="s">
        <v>201</v>
      </c>
      <c r="AU187" s="283" t="s">
        <v>85</v>
      </c>
      <c r="AV187" s="16" t="s">
        <v>83</v>
      </c>
      <c r="AW187" s="16" t="s">
        <v>32</v>
      </c>
      <c r="AX187" s="16" t="s">
        <v>75</v>
      </c>
      <c r="AY187" s="283" t="s">
        <v>192</v>
      </c>
    </row>
    <row r="188" s="16" customFormat="1">
      <c r="A188" s="16"/>
      <c r="B188" s="274"/>
      <c r="C188" s="275"/>
      <c r="D188" s="242" t="s">
        <v>201</v>
      </c>
      <c r="E188" s="276" t="s">
        <v>1</v>
      </c>
      <c r="F188" s="277" t="s">
        <v>3035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3" t="s">
        <v>201</v>
      </c>
      <c r="AU188" s="283" t="s">
        <v>85</v>
      </c>
      <c r="AV188" s="16" t="s">
        <v>83</v>
      </c>
      <c r="AW188" s="16" t="s">
        <v>32</v>
      </c>
      <c r="AX188" s="16" t="s">
        <v>75</v>
      </c>
      <c r="AY188" s="283" t="s">
        <v>192</v>
      </c>
    </row>
    <row r="189" s="13" customFormat="1">
      <c r="A189" s="13"/>
      <c r="B189" s="240"/>
      <c r="C189" s="241"/>
      <c r="D189" s="242" t="s">
        <v>201</v>
      </c>
      <c r="E189" s="243" t="s">
        <v>1</v>
      </c>
      <c r="F189" s="244" t="s">
        <v>83</v>
      </c>
      <c r="G189" s="241"/>
      <c r="H189" s="245">
        <v>1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201</v>
      </c>
      <c r="AU189" s="251" t="s">
        <v>85</v>
      </c>
      <c r="AV189" s="13" t="s">
        <v>85</v>
      </c>
      <c r="AW189" s="13" t="s">
        <v>32</v>
      </c>
      <c r="AX189" s="13" t="s">
        <v>83</v>
      </c>
      <c r="AY189" s="251" t="s">
        <v>192</v>
      </c>
    </row>
    <row r="190" s="2" customFormat="1" ht="24.15" customHeight="1">
      <c r="A190" s="39"/>
      <c r="B190" s="40"/>
      <c r="C190" s="227" t="s">
        <v>436</v>
      </c>
      <c r="D190" s="227" t="s">
        <v>194</v>
      </c>
      <c r="E190" s="228" t="s">
        <v>3036</v>
      </c>
      <c r="F190" s="229" t="s">
        <v>3037</v>
      </c>
      <c r="G190" s="230" t="s">
        <v>2728</v>
      </c>
      <c r="H190" s="231">
        <v>1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85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686</v>
      </c>
    </row>
    <row r="191" s="12" customFormat="1" ht="22.8" customHeight="1">
      <c r="A191" s="12"/>
      <c r="B191" s="211"/>
      <c r="C191" s="212"/>
      <c r="D191" s="213" t="s">
        <v>74</v>
      </c>
      <c r="E191" s="225" t="s">
        <v>3013</v>
      </c>
      <c r="F191" s="225" t="s">
        <v>3014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SUM(P192:P195)</f>
        <v>0</v>
      </c>
      <c r="Q191" s="219"/>
      <c r="R191" s="220">
        <f>SUM(R192:R195)</f>
        <v>0</v>
      </c>
      <c r="S191" s="219"/>
      <c r="T191" s="221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83</v>
      </c>
      <c r="AT191" s="223" t="s">
        <v>74</v>
      </c>
      <c r="AU191" s="223" t="s">
        <v>83</v>
      </c>
      <c r="AY191" s="222" t="s">
        <v>192</v>
      </c>
      <c r="BK191" s="224">
        <f>SUM(BK192:BK195)</f>
        <v>0</v>
      </c>
    </row>
    <row r="192" s="2" customFormat="1" ht="16.5" customHeight="1">
      <c r="A192" s="39"/>
      <c r="B192" s="40"/>
      <c r="C192" s="227" t="s">
        <v>444</v>
      </c>
      <c r="D192" s="227" t="s">
        <v>194</v>
      </c>
      <c r="E192" s="228" t="s">
        <v>3038</v>
      </c>
      <c r="F192" s="229" t="s">
        <v>3039</v>
      </c>
      <c r="G192" s="230" t="s">
        <v>2966</v>
      </c>
      <c r="H192" s="231">
        <v>8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40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199</v>
      </c>
      <c r="AT192" s="238" t="s">
        <v>194</v>
      </c>
      <c r="AU192" s="238" t="s">
        <v>85</v>
      </c>
      <c r="AY192" s="18" t="s">
        <v>192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199</v>
      </c>
      <c r="BM192" s="238" t="s">
        <v>3040</v>
      </c>
    </row>
    <row r="193" s="2" customFormat="1" ht="16.5" customHeight="1">
      <c r="A193" s="39"/>
      <c r="B193" s="40"/>
      <c r="C193" s="227" t="s">
        <v>451</v>
      </c>
      <c r="D193" s="227" t="s">
        <v>194</v>
      </c>
      <c r="E193" s="228" t="s">
        <v>3024</v>
      </c>
      <c r="F193" s="229" t="s">
        <v>3025</v>
      </c>
      <c r="G193" s="230" t="s">
        <v>2728</v>
      </c>
      <c r="H193" s="231">
        <v>3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40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199</v>
      </c>
      <c r="AT193" s="238" t="s">
        <v>194</v>
      </c>
      <c r="AU193" s="238" t="s">
        <v>85</v>
      </c>
      <c r="AY193" s="18" t="s">
        <v>192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199</v>
      </c>
      <c r="BM193" s="238" t="s">
        <v>719</v>
      </c>
    </row>
    <row r="194" s="2" customFormat="1" ht="24.15" customHeight="1">
      <c r="A194" s="39"/>
      <c r="B194" s="40"/>
      <c r="C194" s="227" t="s">
        <v>485</v>
      </c>
      <c r="D194" s="227" t="s">
        <v>194</v>
      </c>
      <c r="E194" s="228" t="s">
        <v>3026</v>
      </c>
      <c r="F194" s="229" t="s">
        <v>3027</v>
      </c>
      <c r="G194" s="230" t="s">
        <v>2966</v>
      </c>
      <c r="H194" s="231">
        <v>5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40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199</v>
      </c>
      <c r="AT194" s="238" t="s">
        <v>194</v>
      </c>
      <c r="AU194" s="238" t="s">
        <v>85</v>
      </c>
      <c r="AY194" s="18" t="s">
        <v>192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199</v>
      </c>
      <c r="BM194" s="238" t="s">
        <v>732</v>
      </c>
    </row>
    <row r="195" s="2" customFormat="1" ht="24.15" customHeight="1">
      <c r="A195" s="39"/>
      <c r="B195" s="40"/>
      <c r="C195" s="227" t="s">
        <v>491</v>
      </c>
      <c r="D195" s="227" t="s">
        <v>194</v>
      </c>
      <c r="E195" s="228" t="s">
        <v>3028</v>
      </c>
      <c r="F195" s="229" t="s">
        <v>3029</v>
      </c>
      <c r="G195" s="230" t="s">
        <v>2931</v>
      </c>
      <c r="H195" s="231">
        <v>1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40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199</v>
      </c>
      <c r="AT195" s="238" t="s">
        <v>194</v>
      </c>
      <c r="AU195" s="238" t="s">
        <v>85</v>
      </c>
      <c r="AY195" s="18" t="s">
        <v>192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83</v>
      </c>
      <c r="BK195" s="239">
        <f>ROUND(I195*H195,2)</f>
        <v>0</v>
      </c>
      <c r="BL195" s="18" t="s">
        <v>199</v>
      </c>
      <c r="BM195" s="238" t="s">
        <v>761</v>
      </c>
    </row>
    <row r="196" s="12" customFormat="1" ht="22.8" customHeight="1">
      <c r="A196" s="12"/>
      <c r="B196" s="211"/>
      <c r="C196" s="212"/>
      <c r="D196" s="213" t="s">
        <v>74</v>
      </c>
      <c r="E196" s="225" t="s">
        <v>3041</v>
      </c>
      <c r="F196" s="225" t="s">
        <v>3042</v>
      </c>
      <c r="G196" s="212"/>
      <c r="H196" s="212"/>
      <c r="I196" s="215"/>
      <c r="J196" s="226">
        <f>BK196</f>
        <v>0</v>
      </c>
      <c r="K196" s="212"/>
      <c r="L196" s="217"/>
      <c r="M196" s="218"/>
      <c r="N196" s="219"/>
      <c r="O196" s="219"/>
      <c r="P196" s="220">
        <f>P197</f>
        <v>0</v>
      </c>
      <c r="Q196" s="219"/>
      <c r="R196" s="220">
        <f>R197</f>
        <v>0</v>
      </c>
      <c r="S196" s="219"/>
      <c r="T196" s="221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83</v>
      </c>
      <c r="AT196" s="223" t="s">
        <v>74</v>
      </c>
      <c r="AU196" s="223" t="s">
        <v>83</v>
      </c>
      <c r="AY196" s="222" t="s">
        <v>192</v>
      </c>
      <c r="BK196" s="224">
        <f>BK197</f>
        <v>0</v>
      </c>
    </row>
    <row r="197" s="2" customFormat="1" ht="16.5" customHeight="1">
      <c r="A197" s="39"/>
      <c r="B197" s="40"/>
      <c r="C197" s="227" t="s">
        <v>496</v>
      </c>
      <c r="D197" s="227" t="s">
        <v>194</v>
      </c>
      <c r="E197" s="228" t="s">
        <v>3043</v>
      </c>
      <c r="F197" s="229" t="s">
        <v>3044</v>
      </c>
      <c r="G197" s="230" t="s">
        <v>2728</v>
      </c>
      <c r="H197" s="231">
        <v>5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40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199</v>
      </c>
      <c r="AT197" s="238" t="s">
        <v>194</v>
      </c>
      <c r="AU197" s="238" t="s">
        <v>85</v>
      </c>
      <c r="AY197" s="18" t="s">
        <v>192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199</v>
      </c>
      <c r="BM197" s="238" t="s">
        <v>3045</v>
      </c>
    </row>
    <row r="198" s="12" customFormat="1" ht="25.92" customHeight="1">
      <c r="A198" s="12"/>
      <c r="B198" s="211"/>
      <c r="C198" s="212"/>
      <c r="D198" s="213" t="s">
        <v>74</v>
      </c>
      <c r="E198" s="214" t="s">
        <v>3046</v>
      </c>
      <c r="F198" s="214" t="s">
        <v>3047</v>
      </c>
      <c r="G198" s="212"/>
      <c r="H198" s="212"/>
      <c r="I198" s="215"/>
      <c r="J198" s="216">
        <f>BK198</f>
        <v>0</v>
      </c>
      <c r="K198" s="212"/>
      <c r="L198" s="217"/>
      <c r="M198" s="218"/>
      <c r="N198" s="219"/>
      <c r="O198" s="219"/>
      <c r="P198" s="220">
        <f>SUM(P199:P205)</f>
        <v>0</v>
      </c>
      <c r="Q198" s="219"/>
      <c r="R198" s="220">
        <f>SUM(R199:R205)</f>
        <v>0</v>
      </c>
      <c r="S198" s="219"/>
      <c r="T198" s="221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83</v>
      </c>
      <c r="AT198" s="223" t="s">
        <v>74</v>
      </c>
      <c r="AU198" s="223" t="s">
        <v>75</v>
      </c>
      <c r="AY198" s="222" t="s">
        <v>192</v>
      </c>
      <c r="BK198" s="224">
        <f>SUM(BK199:BK205)</f>
        <v>0</v>
      </c>
    </row>
    <row r="199" s="2" customFormat="1" ht="16.5" customHeight="1">
      <c r="A199" s="39"/>
      <c r="B199" s="40"/>
      <c r="C199" s="227" t="s">
        <v>502</v>
      </c>
      <c r="D199" s="227" t="s">
        <v>194</v>
      </c>
      <c r="E199" s="228" t="s">
        <v>199</v>
      </c>
      <c r="F199" s="229" t="s">
        <v>3048</v>
      </c>
      <c r="G199" s="230" t="s">
        <v>3049</v>
      </c>
      <c r="H199" s="231">
        <v>30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40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199</v>
      </c>
      <c r="AT199" s="238" t="s">
        <v>194</v>
      </c>
      <c r="AU199" s="238" t="s">
        <v>83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921</v>
      </c>
    </row>
    <row r="200" s="2" customFormat="1" ht="24.15" customHeight="1">
      <c r="A200" s="39"/>
      <c r="B200" s="40"/>
      <c r="C200" s="227" t="s">
        <v>507</v>
      </c>
      <c r="D200" s="227" t="s">
        <v>194</v>
      </c>
      <c r="E200" s="228" t="s">
        <v>227</v>
      </c>
      <c r="F200" s="229" t="s">
        <v>3050</v>
      </c>
      <c r="G200" s="230" t="s">
        <v>3049</v>
      </c>
      <c r="H200" s="231">
        <v>16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40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199</v>
      </c>
      <c r="AT200" s="238" t="s">
        <v>194</v>
      </c>
      <c r="AU200" s="238" t="s">
        <v>83</v>
      </c>
      <c r="AY200" s="18" t="s">
        <v>192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199</v>
      </c>
      <c r="BM200" s="238" t="s">
        <v>934</v>
      </c>
    </row>
    <row r="201" s="2" customFormat="1" ht="21.75" customHeight="1">
      <c r="A201" s="39"/>
      <c r="B201" s="40"/>
      <c r="C201" s="227" t="s">
        <v>512</v>
      </c>
      <c r="D201" s="227" t="s">
        <v>194</v>
      </c>
      <c r="E201" s="228" t="s">
        <v>237</v>
      </c>
      <c r="F201" s="229" t="s">
        <v>3051</v>
      </c>
      <c r="G201" s="230" t="s">
        <v>3049</v>
      </c>
      <c r="H201" s="231">
        <v>24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40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199</v>
      </c>
      <c r="AT201" s="238" t="s">
        <v>194</v>
      </c>
      <c r="AU201" s="238" t="s">
        <v>83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952</v>
      </c>
    </row>
    <row r="202" s="2" customFormat="1" ht="16.5" customHeight="1">
      <c r="A202" s="39"/>
      <c r="B202" s="40"/>
      <c r="C202" s="227" t="s">
        <v>518</v>
      </c>
      <c r="D202" s="227" t="s">
        <v>194</v>
      </c>
      <c r="E202" s="228" t="s">
        <v>244</v>
      </c>
      <c r="F202" s="229" t="s">
        <v>3052</v>
      </c>
      <c r="G202" s="230" t="s">
        <v>2931</v>
      </c>
      <c r="H202" s="231">
        <v>1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199</v>
      </c>
      <c r="AT202" s="238" t="s">
        <v>194</v>
      </c>
      <c r="AU202" s="238" t="s">
        <v>83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966</v>
      </c>
    </row>
    <row r="203" s="2" customFormat="1" ht="24.15" customHeight="1">
      <c r="A203" s="39"/>
      <c r="B203" s="40"/>
      <c r="C203" s="227" t="s">
        <v>523</v>
      </c>
      <c r="D203" s="227" t="s">
        <v>194</v>
      </c>
      <c r="E203" s="228" t="s">
        <v>251</v>
      </c>
      <c r="F203" s="229" t="s">
        <v>3053</v>
      </c>
      <c r="G203" s="230" t="s">
        <v>3049</v>
      </c>
      <c r="H203" s="231">
        <v>40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83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981</v>
      </c>
    </row>
    <row r="204" s="2" customFormat="1" ht="16.5" customHeight="1">
      <c r="A204" s="39"/>
      <c r="B204" s="40"/>
      <c r="C204" s="227" t="s">
        <v>528</v>
      </c>
      <c r="D204" s="227" t="s">
        <v>194</v>
      </c>
      <c r="E204" s="228" t="s">
        <v>257</v>
      </c>
      <c r="F204" s="229" t="s">
        <v>3054</v>
      </c>
      <c r="G204" s="230" t="s">
        <v>2931</v>
      </c>
      <c r="H204" s="231">
        <v>1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40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199</v>
      </c>
      <c r="AT204" s="238" t="s">
        <v>194</v>
      </c>
      <c r="AU204" s="238" t="s">
        <v>83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1002</v>
      </c>
    </row>
    <row r="205" s="2" customFormat="1" ht="55.5" customHeight="1">
      <c r="A205" s="39"/>
      <c r="B205" s="40"/>
      <c r="C205" s="227" t="s">
        <v>533</v>
      </c>
      <c r="D205" s="227" t="s">
        <v>194</v>
      </c>
      <c r="E205" s="228" t="s">
        <v>264</v>
      </c>
      <c r="F205" s="229" t="s">
        <v>3055</v>
      </c>
      <c r="G205" s="230" t="s">
        <v>2931</v>
      </c>
      <c r="H205" s="231">
        <v>1</v>
      </c>
      <c r="I205" s="232"/>
      <c r="J205" s="233">
        <f>ROUND(I205*H205,2)</f>
        <v>0</v>
      </c>
      <c r="K205" s="229" t="s">
        <v>1</v>
      </c>
      <c r="L205" s="45"/>
      <c r="M205" s="298" t="s">
        <v>1</v>
      </c>
      <c r="N205" s="299" t="s">
        <v>40</v>
      </c>
      <c r="O205" s="300"/>
      <c r="P205" s="301">
        <f>O205*H205</f>
        <v>0</v>
      </c>
      <c r="Q205" s="301">
        <v>0</v>
      </c>
      <c r="R205" s="301">
        <f>Q205*H205</f>
        <v>0</v>
      </c>
      <c r="S205" s="301">
        <v>0</v>
      </c>
      <c r="T205" s="30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199</v>
      </c>
      <c r="AT205" s="238" t="s">
        <v>194</v>
      </c>
      <c r="AU205" s="238" t="s">
        <v>83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1013</v>
      </c>
    </row>
    <row r="206" s="2" customFormat="1" ht="6.96" customHeight="1">
      <c r="A206" s="39"/>
      <c r="B206" s="67"/>
      <c r="C206" s="68"/>
      <c r="D206" s="68"/>
      <c r="E206" s="68"/>
      <c r="F206" s="68"/>
      <c r="G206" s="68"/>
      <c r="H206" s="68"/>
      <c r="I206" s="68"/>
      <c r="J206" s="68"/>
      <c r="K206" s="68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vzSe+uM603KV+QhsKvNyb9zubLIVV0foDoPhG6ZqfLCXjOKIHLWjWg5AcuNw55E5iC4ntvGCzUts8730DX48EA==" hashValue="JwgaIGaDR3UQ1HUglL+T+STCL60X8nZb1e7omnzgybSnpRQx9gVmLZa9s7MBKtWquaQexfVxi/KPvcNRsn1mqA==" algorithmName="SHA-512" password="CC35"/>
  <autoFilter ref="C132:K2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2720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3056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144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Pivovarské náměstí 1245, 500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PRISPO s.r.o. Polská 375, 547 01 Náchod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>PRISPO s.r.o. Polská 375, 547 01 Náchod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ROUND((SUM(BE127:BE254)),  2)</f>
        <v>0</v>
      </c>
      <c r="G35" s="39"/>
      <c r="H35" s="39"/>
      <c r="I35" s="165">
        <v>0.20999999999999999</v>
      </c>
      <c r="J35" s="164">
        <f>ROUND(((SUM(BE127:BE254))*I35),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ROUND((SUM(BF127:BF254)),  2)</f>
        <v>0</v>
      </c>
      <c r="G36" s="39"/>
      <c r="H36" s="39"/>
      <c r="I36" s="165">
        <v>0.12</v>
      </c>
      <c r="J36" s="164">
        <f>ROUND(((SUM(BF127:BF254))*I36),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ROUND((SUM(BG127:BG254)),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ROUND((SUM(BH127:BH254)),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ROUND((SUM(BI127:BI254)),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2720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3057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3058</v>
      </c>
      <c r="E100" s="192"/>
      <c r="F100" s="192"/>
      <c r="G100" s="192"/>
      <c r="H100" s="192"/>
      <c r="I100" s="192"/>
      <c r="J100" s="193">
        <f>J133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3059</v>
      </c>
      <c r="E101" s="192"/>
      <c r="F101" s="192"/>
      <c r="G101" s="192"/>
      <c r="H101" s="192"/>
      <c r="I101" s="192"/>
      <c r="J101" s="193">
        <f>J158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3060</v>
      </c>
      <c r="E102" s="192"/>
      <c r="F102" s="192"/>
      <c r="G102" s="192"/>
      <c r="H102" s="192"/>
      <c r="I102" s="192"/>
      <c r="J102" s="193">
        <f>J173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3061</v>
      </c>
      <c r="E103" s="197"/>
      <c r="F103" s="197"/>
      <c r="G103" s="197"/>
      <c r="H103" s="197"/>
      <c r="I103" s="197"/>
      <c r="J103" s="198">
        <f>J174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3062</v>
      </c>
      <c r="E104" s="197"/>
      <c r="F104" s="197"/>
      <c r="G104" s="197"/>
      <c r="H104" s="197"/>
      <c r="I104" s="197"/>
      <c r="J104" s="198">
        <f>J230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3063</v>
      </c>
      <c r="E105" s="192"/>
      <c r="F105" s="192"/>
      <c r="G105" s="192"/>
      <c r="H105" s="192"/>
      <c r="I105" s="192"/>
      <c r="J105" s="193">
        <f>J248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177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4" t="str">
        <f>E7</f>
        <v>Náchod - Výstavba objektu pro zřízení dětské skupiny v nemocnici Náchodě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142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2719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2720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D.1.4.3 - Silnoproud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30. 9. 2024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Královéhradecký kraj, Pivovarské náměstí 1245, 500</v>
      </c>
      <c r="G123" s="41"/>
      <c r="H123" s="41"/>
      <c r="I123" s="33" t="s">
        <v>30</v>
      </c>
      <c r="J123" s="37" t="str">
        <f>E23</f>
        <v>PRISPO s.r.o. Polská 375, 547 01 Náchod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PRISPO s.r.o. Polská 375, 547 01 Náchod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178</v>
      </c>
      <c r="D126" s="203" t="s">
        <v>60</v>
      </c>
      <c r="E126" s="203" t="s">
        <v>56</v>
      </c>
      <c r="F126" s="203" t="s">
        <v>57</v>
      </c>
      <c r="G126" s="203" t="s">
        <v>179</v>
      </c>
      <c r="H126" s="203" t="s">
        <v>180</v>
      </c>
      <c r="I126" s="203" t="s">
        <v>181</v>
      </c>
      <c r="J126" s="203" t="s">
        <v>147</v>
      </c>
      <c r="K126" s="204" t="s">
        <v>182</v>
      </c>
      <c r="L126" s="205"/>
      <c r="M126" s="101" t="s">
        <v>1</v>
      </c>
      <c r="N126" s="102" t="s">
        <v>39</v>
      </c>
      <c r="O126" s="102" t="s">
        <v>183</v>
      </c>
      <c r="P126" s="102" t="s">
        <v>184</v>
      </c>
      <c r="Q126" s="102" t="s">
        <v>185</v>
      </c>
      <c r="R126" s="102" t="s">
        <v>186</v>
      </c>
      <c r="S126" s="102" t="s">
        <v>187</v>
      </c>
      <c r="T126" s="103" t="s">
        <v>188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189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P128+P133+P158+P173+P248</f>
        <v>0</v>
      </c>
      <c r="Q127" s="105"/>
      <c r="R127" s="208">
        <f>R128+R133+R158+R173+R248</f>
        <v>0</v>
      </c>
      <c r="S127" s="105"/>
      <c r="T127" s="209">
        <f>T128+T133+T158+T173+T248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74</v>
      </c>
      <c r="AU127" s="18" t="s">
        <v>149</v>
      </c>
      <c r="BK127" s="210">
        <f>BK128+BK133+BK158+BK173+BK248</f>
        <v>0</v>
      </c>
    </row>
    <row r="128" s="12" customFormat="1" ht="25.92" customHeight="1">
      <c r="A128" s="12"/>
      <c r="B128" s="211"/>
      <c r="C128" s="212"/>
      <c r="D128" s="213" t="s">
        <v>74</v>
      </c>
      <c r="E128" s="214" t="s">
        <v>3064</v>
      </c>
      <c r="F128" s="214" t="s">
        <v>193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SUM(P129:P132)</f>
        <v>0</v>
      </c>
      <c r="Q128" s="219"/>
      <c r="R128" s="220">
        <f>SUM(R129:R132)</f>
        <v>0</v>
      </c>
      <c r="S128" s="219"/>
      <c r="T128" s="221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74</v>
      </c>
      <c r="AU128" s="223" t="s">
        <v>75</v>
      </c>
      <c r="AY128" s="222" t="s">
        <v>192</v>
      </c>
      <c r="BK128" s="224">
        <f>SUM(BK129:BK132)</f>
        <v>0</v>
      </c>
    </row>
    <row r="129" s="2" customFormat="1" ht="24.15" customHeight="1">
      <c r="A129" s="39"/>
      <c r="B129" s="40"/>
      <c r="C129" s="227" t="s">
        <v>83</v>
      </c>
      <c r="D129" s="227" t="s">
        <v>194</v>
      </c>
      <c r="E129" s="228" t="s">
        <v>3065</v>
      </c>
      <c r="F129" s="229" t="s">
        <v>3066</v>
      </c>
      <c r="G129" s="230" t="s">
        <v>282</v>
      </c>
      <c r="H129" s="231">
        <v>48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40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199</v>
      </c>
      <c r="AT129" s="238" t="s">
        <v>194</v>
      </c>
      <c r="AU129" s="238" t="s">
        <v>83</v>
      </c>
      <c r="AY129" s="18" t="s">
        <v>192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199</v>
      </c>
      <c r="BM129" s="238" t="s">
        <v>199</v>
      </c>
    </row>
    <row r="130" s="2" customFormat="1" ht="24.15" customHeight="1">
      <c r="A130" s="39"/>
      <c r="B130" s="40"/>
      <c r="C130" s="227" t="s">
        <v>85</v>
      </c>
      <c r="D130" s="227" t="s">
        <v>194</v>
      </c>
      <c r="E130" s="228" t="s">
        <v>3067</v>
      </c>
      <c r="F130" s="229" t="s">
        <v>3068</v>
      </c>
      <c r="G130" s="230" t="s">
        <v>282</v>
      </c>
      <c r="H130" s="231">
        <v>28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40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199</v>
      </c>
      <c r="AT130" s="238" t="s">
        <v>194</v>
      </c>
      <c r="AU130" s="238" t="s">
        <v>83</v>
      </c>
      <c r="AY130" s="18" t="s">
        <v>192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199</v>
      </c>
      <c r="BM130" s="238" t="s">
        <v>232</v>
      </c>
    </row>
    <row r="131" s="2" customFormat="1" ht="24.15" customHeight="1">
      <c r="A131" s="39"/>
      <c r="B131" s="40"/>
      <c r="C131" s="227" t="s">
        <v>212</v>
      </c>
      <c r="D131" s="227" t="s">
        <v>194</v>
      </c>
      <c r="E131" s="228" t="s">
        <v>3069</v>
      </c>
      <c r="F131" s="229" t="s">
        <v>3070</v>
      </c>
      <c r="G131" s="230" t="s">
        <v>244</v>
      </c>
      <c r="H131" s="231">
        <v>3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40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199</v>
      </c>
      <c r="AT131" s="238" t="s">
        <v>194</v>
      </c>
      <c r="AU131" s="238" t="s">
        <v>83</v>
      </c>
      <c r="AY131" s="18" t="s">
        <v>192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199</v>
      </c>
      <c r="BM131" s="238" t="s">
        <v>244</v>
      </c>
    </row>
    <row r="132" s="2" customFormat="1" ht="16.5" customHeight="1">
      <c r="A132" s="39"/>
      <c r="B132" s="40"/>
      <c r="C132" s="227" t="s">
        <v>199</v>
      </c>
      <c r="D132" s="227" t="s">
        <v>194</v>
      </c>
      <c r="E132" s="228" t="s">
        <v>3071</v>
      </c>
      <c r="F132" s="229" t="s">
        <v>3072</v>
      </c>
      <c r="G132" s="230" t="s">
        <v>207</v>
      </c>
      <c r="H132" s="231">
        <v>3.1000000000000001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83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257</v>
      </c>
    </row>
    <row r="133" s="12" customFormat="1" ht="25.92" customHeight="1">
      <c r="A133" s="12"/>
      <c r="B133" s="211"/>
      <c r="C133" s="212"/>
      <c r="D133" s="213" t="s">
        <v>74</v>
      </c>
      <c r="E133" s="214" t="s">
        <v>3073</v>
      </c>
      <c r="F133" s="214" t="s">
        <v>3074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SUM(P134:P157)</f>
        <v>0</v>
      </c>
      <c r="Q133" s="219"/>
      <c r="R133" s="220">
        <f>SUM(R134:R157)</f>
        <v>0</v>
      </c>
      <c r="S133" s="219"/>
      <c r="T133" s="221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83</v>
      </c>
      <c r="AT133" s="223" t="s">
        <v>74</v>
      </c>
      <c r="AU133" s="223" t="s">
        <v>75</v>
      </c>
      <c r="AY133" s="222" t="s">
        <v>192</v>
      </c>
      <c r="BK133" s="224">
        <f>SUM(BK134:BK157)</f>
        <v>0</v>
      </c>
    </row>
    <row r="134" s="2" customFormat="1" ht="16.5" customHeight="1">
      <c r="A134" s="39"/>
      <c r="B134" s="40"/>
      <c r="C134" s="227" t="s">
        <v>227</v>
      </c>
      <c r="D134" s="227" t="s">
        <v>194</v>
      </c>
      <c r="E134" s="228" t="s">
        <v>3075</v>
      </c>
      <c r="F134" s="229" t="s">
        <v>3076</v>
      </c>
      <c r="G134" s="230" t="s">
        <v>2931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83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85</v>
      </c>
    </row>
    <row r="135" s="2" customFormat="1" ht="16.5" customHeight="1">
      <c r="A135" s="39"/>
      <c r="B135" s="40"/>
      <c r="C135" s="227" t="s">
        <v>232</v>
      </c>
      <c r="D135" s="227" t="s">
        <v>194</v>
      </c>
      <c r="E135" s="228" t="s">
        <v>3077</v>
      </c>
      <c r="F135" s="229" t="s">
        <v>3078</v>
      </c>
      <c r="G135" s="230" t="s">
        <v>2728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40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199</v>
      </c>
      <c r="AT135" s="238" t="s">
        <v>194</v>
      </c>
      <c r="AU135" s="238" t="s">
        <v>83</v>
      </c>
      <c r="AY135" s="18" t="s">
        <v>192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199</v>
      </c>
      <c r="BM135" s="238" t="s">
        <v>3079</v>
      </c>
    </row>
    <row r="136" s="2" customFormat="1" ht="16.5" customHeight="1">
      <c r="A136" s="39"/>
      <c r="B136" s="40"/>
      <c r="C136" s="227" t="s">
        <v>237</v>
      </c>
      <c r="D136" s="227" t="s">
        <v>194</v>
      </c>
      <c r="E136" s="228" t="s">
        <v>3080</v>
      </c>
      <c r="F136" s="229" t="s">
        <v>3081</v>
      </c>
      <c r="G136" s="230" t="s">
        <v>2728</v>
      </c>
      <c r="H136" s="231">
        <v>4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83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3082</v>
      </c>
    </row>
    <row r="137" s="2" customFormat="1" ht="16.5" customHeight="1">
      <c r="A137" s="39"/>
      <c r="B137" s="40"/>
      <c r="C137" s="227" t="s">
        <v>244</v>
      </c>
      <c r="D137" s="227" t="s">
        <v>194</v>
      </c>
      <c r="E137" s="228" t="s">
        <v>3083</v>
      </c>
      <c r="F137" s="229" t="s">
        <v>3084</v>
      </c>
      <c r="G137" s="230" t="s">
        <v>282</v>
      </c>
      <c r="H137" s="231">
        <v>2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83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3085</v>
      </c>
    </row>
    <row r="138" s="2" customFormat="1" ht="16.5" customHeight="1">
      <c r="A138" s="39"/>
      <c r="B138" s="40"/>
      <c r="C138" s="227" t="s">
        <v>251</v>
      </c>
      <c r="D138" s="227" t="s">
        <v>194</v>
      </c>
      <c r="E138" s="228" t="s">
        <v>3086</v>
      </c>
      <c r="F138" s="229" t="s">
        <v>3087</v>
      </c>
      <c r="G138" s="230" t="s">
        <v>2728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199</v>
      </c>
      <c r="AT138" s="238" t="s">
        <v>194</v>
      </c>
      <c r="AU138" s="238" t="s">
        <v>83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199</v>
      </c>
      <c r="BM138" s="238" t="s">
        <v>3088</v>
      </c>
    </row>
    <row r="139" s="2" customFormat="1" ht="16.5" customHeight="1">
      <c r="A139" s="39"/>
      <c r="B139" s="40"/>
      <c r="C139" s="227" t="s">
        <v>257</v>
      </c>
      <c r="D139" s="227" t="s">
        <v>194</v>
      </c>
      <c r="E139" s="228" t="s">
        <v>3089</v>
      </c>
      <c r="F139" s="229" t="s">
        <v>3090</v>
      </c>
      <c r="G139" s="230" t="s">
        <v>2728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40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199</v>
      </c>
      <c r="AT139" s="238" t="s">
        <v>194</v>
      </c>
      <c r="AU139" s="238" t="s">
        <v>83</v>
      </c>
      <c r="AY139" s="18" t="s">
        <v>192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199</v>
      </c>
      <c r="BM139" s="238" t="s">
        <v>3091</v>
      </c>
    </row>
    <row r="140" s="2" customFormat="1" ht="16.5" customHeight="1">
      <c r="A140" s="39"/>
      <c r="B140" s="40"/>
      <c r="C140" s="227" t="s">
        <v>264</v>
      </c>
      <c r="D140" s="227" t="s">
        <v>194</v>
      </c>
      <c r="E140" s="228" t="s">
        <v>3092</v>
      </c>
      <c r="F140" s="229" t="s">
        <v>3093</v>
      </c>
      <c r="G140" s="230" t="s">
        <v>2728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83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3094</v>
      </c>
    </row>
    <row r="141" s="2" customFormat="1" ht="16.5" customHeight="1">
      <c r="A141" s="39"/>
      <c r="B141" s="40"/>
      <c r="C141" s="227" t="s">
        <v>8</v>
      </c>
      <c r="D141" s="227" t="s">
        <v>194</v>
      </c>
      <c r="E141" s="228" t="s">
        <v>3095</v>
      </c>
      <c r="F141" s="229" t="s">
        <v>3096</v>
      </c>
      <c r="G141" s="230" t="s">
        <v>2728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83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3097</v>
      </c>
    </row>
    <row r="142" s="2" customFormat="1" ht="16.5" customHeight="1">
      <c r="A142" s="39"/>
      <c r="B142" s="40"/>
      <c r="C142" s="227" t="s">
        <v>279</v>
      </c>
      <c r="D142" s="227" t="s">
        <v>194</v>
      </c>
      <c r="E142" s="228" t="s">
        <v>3098</v>
      </c>
      <c r="F142" s="229" t="s">
        <v>3099</v>
      </c>
      <c r="G142" s="230" t="s">
        <v>2728</v>
      </c>
      <c r="H142" s="231">
        <v>3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40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199</v>
      </c>
      <c r="AT142" s="238" t="s">
        <v>194</v>
      </c>
      <c r="AU142" s="238" t="s">
        <v>83</v>
      </c>
      <c r="AY142" s="18" t="s">
        <v>192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199</v>
      </c>
      <c r="BM142" s="238" t="s">
        <v>3100</v>
      </c>
    </row>
    <row r="143" s="2" customFormat="1" ht="16.5" customHeight="1">
      <c r="A143" s="39"/>
      <c r="B143" s="40"/>
      <c r="C143" s="227" t="s">
        <v>286</v>
      </c>
      <c r="D143" s="227" t="s">
        <v>194</v>
      </c>
      <c r="E143" s="228" t="s">
        <v>3101</v>
      </c>
      <c r="F143" s="229" t="s">
        <v>3102</v>
      </c>
      <c r="G143" s="230" t="s">
        <v>2728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199</v>
      </c>
      <c r="AT143" s="238" t="s">
        <v>194</v>
      </c>
      <c r="AU143" s="238" t="s">
        <v>83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199</v>
      </c>
      <c r="BM143" s="238" t="s">
        <v>3103</v>
      </c>
    </row>
    <row r="144" s="2" customFormat="1" ht="16.5" customHeight="1">
      <c r="A144" s="39"/>
      <c r="B144" s="40"/>
      <c r="C144" s="227" t="s">
        <v>291</v>
      </c>
      <c r="D144" s="227" t="s">
        <v>194</v>
      </c>
      <c r="E144" s="228" t="s">
        <v>3104</v>
      </c>
      <c r="F144" s="229" t="s">
        <v>3105</v>
      </c>
      <c r="G144" s="230" t="s">
        <v>2728</v>
      </c>
      <c r="H144" s="231">
        <v>8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83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3106</v>
      </c>
    </row>
    <row r="145" s="2" customFormat="1" ht="16.5" customHeight="1">
      <c r="A145" s="39"/>
      <c r="B145" s="40"/>
      <c r="C145" s="227" t="s">
        <v>297</v>
      </c>
      <c r="D145" s="227" t="s">
        <v>194</v>
      </c>
      <c r="E145" s="228" t="s">
        <v>3107</v>
      </c>
      <c r="F145" s="229" t="s">
        <v>3108</v>
      </c>
      <c r="G145" s="230" t="s">
        <v>2728</v>
      </c>
      <c r="H145" s="231">
        <v>18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199</v>
      </c>
      <c r="AT145" s="238" t="s">
        <v>194</v>
      </c>
      <c r="AU145" s="238" t="s">
        <v>83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199</v>
      </c>
      <c r="BM145" s="238" t="s">
        <v>3109</v>
      </c>
    </row>
    <row r="146" s="2" customFormat="1" ht="16.5" customHeight="1">
      <c r="A146" s="39"/>
      <c r="B146" s="40"/>
      <c r="C146" s="227" t="s">
        <v>304</v>
      </c>
      <c r="D146" s="227" t="s">
        <v>194</v>
      </c>
      <c r="E146" s="228" t="s">
        <v>3110</v>
      </c>
      <c r="F146" s="229" t="s">
        <v>3111</v>
      </c>
      <c r="G146" s="230" t="s">
        <v>2728</v>
      </c>
      <c r="H146" s="231">
        <v>2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40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199</v>
      </c>
      <c r="AT146" s="238" t="s">
        <v>194</v>
      </c>
      <c r="AU146" s="238" t="s">
        <v>83</v>
      </c>
      <c r="AY146" s="18" t="s">
        <v>192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199</v>
      </c>
      <c r="BM146" s="238" t="s">
        <v>3112</v>
      </c>
    </row>
    <row r="147" s="2" customFormat="1" ht="16.5" customHeight="1">
      <c r="A147" s="39"/>
      <c r="B147" s="40"/>
      <c r="C147" s="227" t="s">
        <v>310</v>
      </c>
      <c r="D147" s="227" t="s">
        <v>194</v>
      </c>
      <c r="E147" s="228" t="s">
        <v>3113</v>
      </c>
      <c r="F147" s="229" t="s">
        <v>3114</v>
      </c>
      <c r="G147" s="230" t="s">
        <v>2728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83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3115</v>
      </c>
    </row>
    <row r="148" s="2" customFormat="1" ht="16.5" customHeight="1">
      <c r="A148" s="39"/>
      <c r="B148" s="40"/>
      <c r="C148" s="227" t="s">
        <v>316</v>
      </c>
      <c r="D148" s="227" t="s">
        <v>194</v>
      </c>
      <c r="E148" s="228" t="s">
        <v>3116</v>
      </c>
      <c r="F148" s="229" t="s">
        <v>3117</v>
      </c>
      <c r="G148" s="230" t="s">
        <v>2728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83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3118</v>
      </c>
    </row>
    <row r="149" s="2" customFormat="1" ht="16.5" customHeight="1">
      <c r="A149" s="39"/>
      <c r="B149" s="40"/>
      <c r="C149" s="227" t="s">
        <v>321</v>
      </c>
      <c r="D149" s="227" t="s">
        <v>194</v>
      </c>
      <c r="E149" s="228" t="s">
        <v>3119</v>
      </c>
      <c r="F149" s="229" t="s">
        <v>3120</v>
      </c>
      <c r="G149" s="230" t="s">
        <v>2728</v>
      </c>
      <c r="H149" s="231">
        <v>3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40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199</v>
      </c>
      <c r="AT149" s="238" t="s">
        <v>194</v>
      </c>
      <c r="AU149" s="238" t="s">
        <v>83</v>
      </c>
      <c r="AY149" s="18" t="s">
        <v>192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199</v>
      </c>
      <c r="BM149" s="238" t="s">
        <v>3121</v>
      </c>
    </row>
    <row r="150" s="2" customFormat="1" ht="16.5" customHeight="1">
      <c r="A150" s="39"/>
      <c r="B150" s="40"/>
      <c r="C150" s="227" t="s">
        <v>7</v>
      </c>
      <c r="D150" s="227" t="s">
        <v>194</v>
      </c>
      <c r="E150" s="228" t="s">
        <v>3122</v>
      </c>
      <c r="F150" s="229" t="s">
        <v>3123</v>
      </c>
      <c r="G150" s="230" t="s">
        <v>2728</v>
      </c>
      <c r="H150" s="231">
        <v>5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199</v>
      </c>
      <c r="AT150" s="238" t="s">
        <v>194</v>
      </c>
      <c r="AU150" s="238" t="s">
        <v>83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199</v>
      </c>
      <c r="BM150" s="238" t="s">
        <v>3124</v>
      </c>
    </row>
    <row r="151" s="2" customFormat="1" ht="16.5" customHeight="1">
      <c r="A151" s="39"/>
      <c r="B151" s="40"/>
      <c r="C151" s="227" t="s">
        <v>333</v>
      </c>
      <c r="D151" s="227" t="s">
        <v>194</v>
      </c>
      <c r="E151" s="228" t="s">
        <v>3125</v>
      </c>
      <c r="F151" s="229" t="s">
        <v>3126</v>
      </c>
      <c r="G151" s="230" t="s">
        <v>2728</v>
      </c>
      <c r="H151" s="231">
        <v>1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83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3127</v>
      </c>
    </row>
    <row r="152" s="2" customFormat="1" ht="16.5" customHeight="1">
      <c r="A152" s="39"/>
      <c r="B152" s="40"/>
      <c r="C152" s="227" t="s">
        <v>340</v>
      </c>
      <c r="D152" s="227" t="s">
        <v>194</v>
      </c>
      <c r="E152" s="228" t="s">
        <v>3128</v>
      </c>
      <c r="F152" s="229" t="s">
        <v>3129</v>
      </c>
      <c r="G152" s="230" t="s">
        <v>2728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83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3130</v>
      </c>
    </row>
    <row r="153" s="2" customFormat="1" ht="16.5" customHeight="1">
      <c r="A153" s="39"/>
      <c r="B153" s="40"/>
      <c r="C153" s="227" t="s">
        <v>347</v>
      </c>
      <c r="D153" s="227" t="s">
        <v>194</v>
      </c>
      <c r="E153" s="228" t="s">
        <v>3131</v>
      </c>
      <c r="F153" s="229" t="s">
        <v>3132</v>
      </c>
      <c r="G153" s="230" t="s">
        <v>2728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83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3133</v>
      </c>
    </row>
    <row r="154" s="2" customFormat="1" ht="16.5" customHeight="1">
      <c r="A154" s="39"/>
      <c r="B154" s="40"/>
      <c r="C154" s="227" t="s">
        <v>352</v>
      </c>
      <c r="D154" s="227" t="s">
        <v>194</v>
      </c>
      <c r="E154" s="228" t="s">
        <v>3134</v>
      </c>
      <c r="F154" s="229" t="s">
        <v>3135</v>
      </c>
      <c r="G154" s="230" t="s">
        <v>2728</v>
      </c>
      <c r="H154" s="231">
        <v>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40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199</v>
      </c>
      <c r="AT154" s="238" t="s">
        <v>194</v>
      </c>
      <c r="AU154" s="238" t="s">
        <v>83</v>
      </c>
      <c r="AY154" s="18" t="s">
        <v>192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199</v>
      </c>
      <c r="BM154" s="238" t="s">
        <v>3136</v>
      </c>
    </row>
    <row r="155" s="2" customFormat="1" ht="16.5" customHeight="1">
      <c r="A155" s="39"/>
      <c r="B155" s="40"/>
      <c r="C155" s="227" t="s">
        <v>356</v>
      </c>
      <c r="D155" s="227" t="s">
        <v>194</v>
      </c>
      <c r="E155" s="228" t="s">
        <v>3137</v>
      </c>
      <c r="F155" s="229" t="s">
        <v>3138</v>
      </c>
      <c r="G155" s="230" t="s">
        <v>2728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83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3139</v>
      </c>
    </row>
    <row r="156" s="2" customFormat="1" ht="16.5" customHeight="1">
      <c r="A156" s="39"/>
      <c r="B156" s="40"/>
      <c r="C156" s="227" t="s">
        <v>361</v>
      </c>
      <c r="D156" s="227" t="s">
        <v>194</v>
      </c>
      <c r="E156" s="228" t="s">
        <v>3140</v>
      </c>
      <c r="F156" s="229" t="s">
        <v>3141</v>
      </c>
      <c r="G156" s="230" t="s">
        <v>2728</v>
      </c>
      <c r="H156" s="231">
        <v>3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83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3142</v>
      </c>
    </row>
    <row r="157" s="2" customFormat="1" ht="16.5" customHeight="1">
      <c r="A157" s="39"/>
      <c r="B157" s="40"/>
      <c r="C157" s="227" t="s">
        <v>365</v>
      </c>
      <c r="D157" s="227" t="s">
        <v>194</v>
      </c>
      <c r="E157" s="228" t="s">
        <v>3143</v>
      </c>
      <c r="F157" s="229" t="s">
        <v>3144</v>
      </c>
      <c r="G157" s="230" t="s">
        <v>2728</v>
      </c>
      <c r="H157" s="231">
        <v>3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83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3145</v>
      </c>
    </row>
    <row r="158" s="12" customFormat="1" ht="25.92" customHeight="1">
      <c r="A158" s="12"/>
      <c r="B158" s="211"/>
      <c r="C158" s="212"/>
      <c r="D158" s="213" t="s">
        <v>74</v>
      </c>
      <c r="E158" s="214" t="s">
        <v>3146</v>
      </c>
      <c r="F158" s="214" t="s">
        <v>3147</v>
      </c>
      <c r="G158" s="212"/>
      <c r="H158" s="212"/>
      <c r="I158" s="215"/>
      <c r="J158" s="216">
        <f>BK158</f>
        <v>0</v>
      </c>
      <c r="K158" s="212"/>
      <c r="L158" s="217"/>
      <c r="M158" s="218"/>
      <c r="N158" s="219"/>
      <c r="O158" s="219"/>
      <c r="P158" s="220">
        <f>SUM(P159:P172)</f>
        <v>0</v>
      </c>
      <c r="Q158" s="219"/>
      <c r="R158" s="220">
        <f>SUM(R159:R172)</f>
        <v>0</v>
      </c>
      <c r="S158" s="219"/>
      <c r="T158" s="221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83</v>
      </c>
      <c r="AT158" s="223" t="s">
        <v>74</v>
      </c>
      <c r="AU158" s="223" t="s">
        <v>75</v>
      </c>
      <c r="AY158" s="222" t="s">
        <v>192</v>
      </c>
      <c r="BK158" s="224">
        <f>SUM(BK159:BK172)</f>
        <v>0</v>
      </c>
    </row>
    <row r="159" s="2" customFormat="1" ht="16.5" customHeight="1">
      <c r="A159" s="39"/>
      <c r="B159" s="40"/>
      <c r="C159" s="227" t="s">
        <v>372</v>
      </c>
      <c r="D159" s="227" t="s">
        <v>194</v>
      </c>
      <c r="E159" s="228" t="s">
        <v>3075</v>
      </c>
      <c r="F159" s="229" t="s">
        <v>3076</v>
      </c>
      <c r="G159" s="230" t="s">
        <v>2931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199</v>
      </c>
      <c r="AT159" s="238" t="s">
        <v>194</v>
      </c>
      <c r="AU159" s="238" t="s">
        <v>83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199</v>
      </c>
      <c r="BM159" s="238" t="s">
        <v>3148</v>
      </c>
    </row>
    <row r="160" s="2" customFormat="1" ht="16.5" customHeight="1">
      <c r="A160" s="39"/>
      <c r="B160" s="40"/>
      <c r="C160" s="227" t="s">
        <v>376</v>
      </c>
      <c r="D160" s="227" t="s">
        <v>194</v>
      </c>
      <c r="E160" s="228" t="s">
        <v>3149</v>
      </c>
      <c r="F160" s="229" t="s">
        <v>3150</v>
      </c>
      <c r="G160" s="230" t="s">
        <v>2728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83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605</v>
      </c>
    </row>
    <row r="161" s="2" customFormat="1" ht="16.5" customHeight="1">
      <c r="A161" s="39"/>
      <c r="B161" s="40"/>
      <c r="C161" s="227" t="s">
        <v>383</v>
      </c>
      <c r="D161" s="227" t="s">
        <v>194</v>
      </c>
      <c r="E161" s="228" t="s">
        <v>3080</v>
      </c>
      <c r="F161" s="229" t="s">
        <v>3081</v>
      </c>
      <c r="G161" s="230" t="s">
        <v>2728</v>
      </c>
      <c r="H161" s="231">
        <v>4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83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617</v>
      </c>
    </row>
    <row r="162" s="2" customFormat="1" ht="16.5" customHeight="1">
      <c r="A162" s="39"/>
      <c r="B162" s="40"/>
      <c r="C162" s="227" t="s">
        <v>394</v>
      </c>
      <c r="D162" s="227" t="s">
        <v>194</v>
      </c>
      <c r="E162" s="228" t="s">
        <v>3086</v>
      </c>
      <c r="F162" s="229" t="s">
        <v>3087</v>
      </c>
      <c r="G162" s="230" t="s">
        <v>2728</v>
      </c>
      <c r="H162" s="231">
        <v>1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40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199</v>
      </c>
      <c r="AT162" s="238" t="s">
        <v>194</v>
      </c>
      <c r="AU162" s="238" t="s">
        <v>83</v>
      </c>
      <c r="AY162" s="18" t="s">
        <v>192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199</v>
      </c>
      <c r="BM162" s="238" t="s">
        <v>628</v>
      </c>
    </row>
    <row r="163" s="2" customFormat="1" ht="16.5" customHeight="1">
      <c r="A163" s="39"/>
      <c r="B163" s="40"/>
      <c r="C163" s="227" t="s">
        <v>403</v>
      </c>
      <c r="D163" s="227" t="s">
        <v>194</v>
      </c>
      <c r="E163" s="228" t="s">
        <v>3089</v>
      </c>
      <c r="F163" s="229" t="s">
        <v>3090</v>
      </c>
      <c r="G163" s="230" t="s">
        <v>2728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199</v>
      </c>
      <c r="AT163" s="238" t="s">
        <v>194</v>
      </c>
      <c r="AU163" s="238" t="s">
        <v>83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199</v>
      </c>
      <c r="BM163" s="238" t="s">
        <v>641</v>
      </c>
    </row>
    <row r="164" s="2" customFormat="1" ht="16.5" customHeight="1">
      <c r="A164" s="39"/>
      <c r="B164" s="40"/>
      <c r="C164" s="227" t="s">
        <v>421</v>
      </c>
      <c r="D164" s="227" t="s">
        <v>194</v>
      </c>
      <c r="E164" s="228" t="s">
        <v>3092</v>
      </c>
      <c r="F164" s="229" t="s">
        <v>3093</v>
      </c>
      <c r="G164" s="230" t="s">
        <v>2728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83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651</v>
      </c>
    </row>
    <row r="165" s="2" customFormat="1" ht="16.5" customHeight="1">
      <c r="A165" s="39"/>
      <c r="B165" s="40"/>
      <c r="C165" s="227" t="s">
        <v>426</v>
      </c>
      <c r="D165" s="227" t="s">
        <v>194</v>
      </c>
      <c r="E165" s="228" t="s">
        <v>3151</v>
      </c>
      <c r="F165" s="229" t="s">
        <v>3152</v>
      </c>
      <c r="G165" s="230" t="s">
        <v>2728</v>
      </c>
      <c r="H165" s="231">
        <v>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40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199</v>
      </c>
      <c r="AT165" s="238" t="s">
        <v>194</v>
      </c>
      <c r="AU165" s="238" t="s">
        <v>83</v>
      </c>
      <c r="AY165" s="18" t="s">
        <v>192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199</v>
      </c>
      <c r="BM165" s="238" t="s">
        <v>676</v>
      </c>
    </row>
    <row r="166" s="2" customFormat="1" ht="16.5" customHeight="1">
      <c r="A166" s="39"/>
      <c r="B166" s="40"/>
      <c r="C166" s="227" t="s">
        <v>436</v>
      </c>
      <c r="D166" s="227" t="s">
        <v>194</v>
      </c>
      <c r="E166" s="228" t="s">
        <v>3104</v>
      </c>
      <c r="F166" s="229" t="s">
        <v>3105</v>
      </c>
      <c r="G166" s="230" t="s">
        <v>2728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199</v>
      </c>
      <c r="AT166" s="238" t="s">
        <v>194</v>
      </c>
      <c r="AU166" s="238" t="s">
        <v>83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199</v>
      </c>
      <c r="BM166" s="238" t="s">
        <v>686</v>
      </c>
    </row>
    <row r="167" s="2" customFormat="1" ht="16.5" customHeight="1">
      <c r="A167" s="39"/>
      <c r="B167" s="40"/>
      <c r="C167" s="227" t="s">
        <v>444</v>
      </c>
      <c r="D167" s="227" t="s">
        <v>194</v>
      </c>
      <c r="E167" s="228" t="s">
        <v>3110</v>
      </c>
      <c r="F167" s="229" t="s">
        <v>3111</v>
      </c>
      <c r="G167" s="230" t="s">
        <v>2728</v>
      </c>
      <c r="H167" s="231">
        <v>1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83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696</v>
      </c>
    </row>
    <row r="168" s="2" customFormat="1" ht="16.5" customHeight="1">
      <c r="A168" s="39"/>
      <c r="B168" s="40"/>
      <c r="C168" s="227" t="s">
        <v>451</v>
      </c>
      <c r="D168" s="227" t="s">
        <v>194</v>
      </c>
      <c r="E168" s="228" t="s">
        <v>3113</v>
      </c>
      <c r="F168" s="229" t="s">
        <v>3114</v>
      </c>
      <c r="G168" s="230" t="s">
        <v>2728</v>
      </c>
      <c r="H168" s="231">
        <v>2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40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199</v>
      </c>
      <c r="AT168" s="238" t="s">
        <v>194</v>
      </c>
      <c r="AU168" s="238" t="s">
        <v>83</v>
      </c>
      <c r="AY168" s="18" t="s">
        <v>192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199</v>
      </c>
      <c r="BM168" s="238" t="s">
        <v>719</v>
      </c>
    </row>
    <row r="169" s="2" customFormat="1" ht="16.5" customHeight="1">
      <c r="A169" s="39"/>
      <c r="B169" s="40"/>
      <c r="C169" s="227" t="s">
        <v>485</v>
      </c>
      <c r="D169" s="227" t="s">
        <v>194</v>
      </c>
      <c r="E169" s="228" t="s">
        <v>3125</v>
      </c>
      <c r="F169" s="229" t="s">
        <v>3126</v>
      </c>
      <c r="G169" s="230" t="s">
        <v>2728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83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732</v>
      </c>
    </row>
    <row r="170" s="2" customFormat="1" ht="16.5" customHeight="1">
      <c r="A170" s="39"/>
      <c r="B170" s="40"/>
      <c r="C170" s="227" t="s">
        <v>491</v>
      </c>
      <c r="D170" s="227" t="s">
        <v>194</v>
      </c>
      <c r="E170" s="228" t="s">
        <v>3137</v>
      </c>
      <c r="F170" s="229" t="s">
        <v>3138</v>
      </c>
      <c r="G170" s="230" t="s">
        <v>2728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199</v>
      </c>
      <c r="AT170" s="238" t="s">
        <v>194</v>
      </c>
      <c r="AU170" s="238" t="s">
        <v>83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761</v>
      </c>
    </row>
    <row r="171" s="2" customFormat="1" ht="16.5" customHeight="1">
      <c r="A171" s="39"/>
      <c r="B171" s="40"/>
      <c r="C171" s="227" t="s">
        <v>496</v>
      </c>
      <c r="D171" s="227" t="s">
        <v>194</v>
      </c>
      <c r="E171" s="228" t="s">
        <v>3140</v>
      </c>
      <c r="F171" s="229" t="s">
        <v>3141</v>
      </c>
      <c r="G171" s="230" t="s">
        <v>2728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83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824</v>
      </c>
    </row>
    <row r="172" s="2" customFormat="1" ht="16.5" customHeight="1">
      <c r="A172" s="39"/>
      <c r="B172" s="40"/>
      <c r="C172" s="227" t="s">
        <v>502</v>
      </c>
      <c r="D172" s="227" t="s">
        <v>194</v>
      </c>
      <c r="E172" s="228" t="s">
        <v>3143</v>
      </c>
      <c r="F172" s="229" t="s">
        <v>3144</v>
      </c>
      <c r="G172" s="230" t="s">
        <v>2728</v>
      </c>
      <c r="H172" s="231">
        <v>1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40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199</v>
      </c>
      <c r="AT172" s="238" t="s">
        <v>194</v>
      </c>
      <c r="AU172" s="238" t="s">
        <v>83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199</v>
      </c>
      <c r="BM172" s="238" t="s">
        <v>876</v>
      </c>
    </row>
    <row r="173" s="12" customFormat="1" ht="25.92" customHeight="1">
      <c r="A173" s="12"/>
      <c r="B173" s="211"/>
      <c r="C173" s="212"/>
      <c r="D173" s="213" t="s">
        <v>74</v>
      </c>
      <c r="E173" s="214" t="s">
        <v>2926</v>
      </c>
      <c r="F173" s="214" t="s">
        <v>3153</v>
      </c>
      <c r="G173" s="212"/>
      <c r="H173" s="212"/>
      <c r="I173" s="215"/>
      <c r="J173" s="216">
        <f>BK173</f>
        <v>0</v>
      </c>
      <c r="K173" s="212"/>
      <c r="L173" s="217"/>
      <c r="M173" s="218"/>
      <c r="N173" s="219"/>
      <c r="O173" s="219"/>
      <c r="P173" s="220">
        <f>P174+P230</f>
        <v>0</v>
      </c>
      <c r="Q173" s="219"/>
      <c r="R173" s="220">
        <f>R174+R230</f>
        <v>0</v>
      </c>
      <c r="S173" s="219"/>
      <c r="T173" s="221">
        <f>T174+T230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83</v>
      </c>
      <c r="AT173" s="223" t="s">
        <v>74</v>
      </c>
      <c r="AU173" s="223" t="s">
        <v>75</v>
      </c>
      <c r="AY173" s="222" t="s">
        <v>192</v>
      </c>
      <c r="BK173" s="224">
        <f>BK174+BK230</f>
        <v>0</v>
      </c>
    </row>
    <row r="174" s="12" customFormat="1" ht="22.8" customHeight="1">
      <c r="A174" s="12"/>
      <c r="B174" s="211"/>
      <c r="C174" s="212"/>
      <c r="D174" s="213" t="s">
        <v>74</v>
      </c>
      <c r="E174" s="225" t="s">
        <v>2954</v>
      </c>
      <c r="F174" s="225" t="s">
        <v>3154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SUM(P175:P229)</f>
        <v>0</v>
      </c>
      <c r="Q174" s="219"/>
      <c r="R174" s="220">
        <f>SUM(R175:R229)</f>
        <v>0</v>
      </c>
      <c r="S174" s="219"/>
      <c r="T174" s="221">
        <f>SUM(T175:T229)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83</v>
      </c>
      <c r="AT174" s="223" t="s">
        <v>74</v>
      </c>
      <c r="AU174" s="223" t="s">
        <v>83</v>
      </c>
      <c r="AY174" s="222" t="s">
        <v>192</v>
      </c>
      <c r="BK174" s="224">
        <f>SUM(BK175:BK229)</f>
        <v>0</v>
      </c>
    </row>
    <row r="175" s="2" customFormat="1" ht="16.5" customHeight="1">
      <c r="A175" s="39"/>
      <c r="B175" s="40"/>
      <c r="C175" s="227" t="s">
        <v>507</v>
      </c>
      <c r="D175" s="227" t="s">
        <v>194</v>
      </c>
      <c r="E175" s="228" t="s">
        <v>3155</v>
      </c>
      <c r="F175" s="229" t="s">
        <v>3156</v>
      </c>
      <c r="G175" s="230" t="s">
        <v>2728</v>
      </c>
      <c r="H175" s="231">
        <v>70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40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199</v>
      </c>
      <c r="AT175" s="238" t="s">
        <v>194</v>
      </c>
      <c r="AU175" s="238" t="s">
        <v>85</v>
      </c>
      <c r="AY175" s="18" t="s">
        <v>192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199</v>
      </c>
      <c r="BM175" s="238" t="s">
        <v>887</v>
      </c>
    </row>
    <row r="176" s="2" customFormat="1" ht="21.75" customHeight="1">
      <c r="A176" s="39"/>
      <c r="B176" s="40"/>
      <c r="C176" s="227" t="s">
        <v>512</v>
      </c>
      <c r="D176" s="227" t="s">
        <v>194</v>
      </c>
      <c r="E176" s="228" t="s">
        <v>3157</v>
      </c>
      <c r="F176" s="229" t="s">
        <v>3158</v>
      </c>
      <c r="G176" s="230" t="s">
        <v>2728</v>
      </c>
      <c r="H176" s="231">
        <v>10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40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199</v>
      </c>
      <c r="AT176" s="238" t="s">
        <v>194</v>
      </c>
      <c r="AU176" s="238" t="s">
        <v>85</v>
      </c>
      <c r="AY176" s="18" t="s">
        <v>192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199</v>
      </c>
      <c r="BM176" s="238" t="s">
        <v>898</v>
      </c>
    </row>
    <row r="177" s="2" customFormat="1" ht="16.5" customHeight="1">
      <c r="A177" s="39"/>
      <c r="B177" s="40"/>
      <c r="C177" s="227" t="s">
        <v>518</v>
      </c>
      <c r="D177" s="227" t="s">
        <v>194</v>
      </c>
      <c r="E177" s="228" t="s">
        <v>3159</v>
      </c>
      <c r="F177" s="229" t="s">
        <v>3160</v>
      </c>
      <c r="G177" s="230" t="s">
        <v>282</v>
      </c>
      <c r="H177" s="231">
        <v>850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40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199</v>
      </c>
      <c r="AT177" s="238" t="s">
        <v>194</v>
      </c>
      <c r="AU177" s="238" t="s">
        <v>85</v>
      </c>
      <c r="AY177" s="18" t="s">
        <v>192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199</v>
      </c>
      <c r="BM177" s="238" t="s">
        <v>921</v>
      </c>
    </row>
    <row r="178" s="13" customFormat="1">
      <c r="A178" s="13"/>
      <c r="B178" s="240"/>
      <c r="C178" s="241"/>
      <c r="D178" s="242" t="s">
        <v>201</v>
      </c>
      <c r="E178" s="243" t="s">
        <v>1</v>
      </c>
      <c r="F178" s="244" t="s">
        <v>3161</v>
      </c>
      <c r="G178" s="241"/>
      <c r="H178" s="245">
        <v>850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201</v>
      </c>
      <c r="AU178" s="251" t="s">
        <v>85</v>
      </c>
      <c r="AV178" s="13" t="s">
        <v>85</v>
      </c>
      <c r="AW178" s="13" t="s">
        <v>32</v>
      </c>
      <c r="AX178" s="13" t="s">
        <v>83</v>
      </c>
      <c r="AY178" s="251" t="s">
        <v>192</v>
      </c>
    </row>
    <row r="179" s="2" customFormat="1" ht="16.5" customHeight="1">
      <c r="A179" s="39"/>
      <c r="B179" s="40"/>
      <c r="C179" s="227" t="s">
        <v>523</v>
      </c>
      <c r="D179" s="227" t="s">
        <v>194</v>
      </c>
      <c r="E179" s="228" t="s">
        <v>3162</v>
      </c>
      <c r="F179" s="229" t="s">
        <v>3163</v>
      </c>
      <c r="G179" s="230" t="s">
        <v>282</v>
      </c>
      <c r="H179" s="231">
        <v>36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40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199</v>
      </c>
      <c r="AT179" s="238" t="s">
        <v>194</v>
      </c>
      <c r="AU179" s="238" t="s">
        <v>85</v>
      </c>
      <c r="AY179" s="18" t="s">
        <v>192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199</v>
      </c>
      <c r="BM179" s="238" t="s">
        <v>934</v>
      </c>
    </row>
    <row r="180" s="2" customFormat="1" ht="16.5" customHeight="1">
      <c r="A180" s="39"/>
      <c r="B180" s="40"/>
      <c r="C180" s="227" t="s">
        <v>528</v>
      </c>
      <c r="D180" s="227" t="s">
        <v>194</v>
      </c>
      <c r="E180" s="228" t="s">
        <v>3164</v>
      </c>
      <c r="F180" s="229" t="s">
        <v>3165</v>
      </c>
      <c r="G180" s="230" t="s">
        <v>282</v>
      </c>
      <c r="H180" s="231">
        <v>18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40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199</v>
      </c>
      <c r="AT180" s="238" t="s">
        <v>194</v>
      </c>
      <c r="AU180" s="238" t="s">
        <v>85</v>
      </c>
      <c r="AY180" s="18" t="s">
        <v>192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199</v>
      </c>
      <c r="BM180" s="238" t="s">
        <v>942</v>
      </c>
    </row>
    <row r="181" s="2" customFormat="1" ht="16.5" customHeight="1">
      <c r="A181" s="39"/>
      <c r="B181" s="40"/>
      <c r="C181" s="227" t="s">
        <v>533</v>
      </c>
      <c r="D181" s="227" t="s">
        <v>194</v>
      </c>
      <c r="E181" s="228" t="s">
        <v>3166</v>
      </c>
      <c r="F181" s="229" t="s">
        <v>3167</v>
      </c>
      <c r="G181" s="230" t="s">
        <v>282</v>
      </c>
      <c r="H181" s="231">
        <v>65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40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199</v>
      </c>
      <c r="AT181" s="238" t="s">
        <v>194</v>
      </c>
      <c r="AU181" s="238" t="s">
        <v>85</v>
      </c>
      <c r="AY181" s="18" t="s">
        <v>192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199</v>
      </c>
      <c r="BM181" s="238" t="s">
        <v>952</v>
      </c>
    </row>
    <row r="182" s="2" customFormat="1" ht="16.5" customHeight="1">
      <c r="A182" s="39"/>
      <c r="B182" s="40"/>
      <c r="C182" s="227" t="s">
        <v>538</v>
      </c>
      <c r="D182" s="227" t="s">
        <v>194</v>
      </c>
      <c r="E182" s="228" t="s">
        <v>3168</v>
      </c>
      <c r="F182" s="229" t="s">
        <v>3169</v>
      </c>
      <c r="G182" s="230" t="s">
        <v>282</v>
      </c>
      <c r="H182" s="231">
        <v>105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966</v>
      </c>
    </row>
    <row r="183" s="2" customFormat="1" ht="16.5" customHeight="1">
      <c r="A183" s="39"/>
      <c r="B183" s="40"/>
      <c r="C183" s="227" t="s">
        <v>543</v>
      </c>
      <c r="D183" s="227" t="s">
        <v>194</v>
      </c>
      <c r="E183" s="228" t="s">
        <v>3170</v>
      </c>
      <c r="F183" s="229" t="s">
        <v>3171</v>
      </c>
      <c r="G183" s="230" t="s">
        <v>282</v>
      </c>
      <c r="H183" s="231">
        <v>1210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40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199</v>
      </c>
      <c r="AT183" s="238" t="s">
        <v>194</v>
      </c>
      <c r="AU183" s="238" t="s">
        <v>85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981</v>
      </c>
    </row>
    <row r="184" s="2" customFormat="1" ht="16.5" customHeight="1">
      <c r="A184" s="39"/>
      <c r="B184" s="40"/>
      <c r="C184" s="227" t="s">
        <v>548</v>
      </c>
      <c r="D184" s="227" t="s">
        <v>194</v>
      </c>
      <c r="E184" s="228" t="s">
        <v>3172</v>
      </c>
      <c r="F184" s="229" t="s">
        <v>3173</v>
      </c>
      <c r="G184" s="230" t="s">
        <v>282</v>
      </c>
      <c r="H184" s="231">
        <v>54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40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199</v>
      </c>
      <c r="AT184" s="238" t="s">
        <v>194</v>
      </c>
      <c r="AU184" s="238" t="s">
        <v>85</v>
      </c>
      <c r="AY184" s="18" t="s">
        <v>192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199</v>
      </c>
      <c r="BM184" s="238" t="s">
        <v>1002</v>
      </c>
    </row>
    <row r="185" s="2" customFormat="1" ht="16.5" customHeight="1">
      <c r="A185" s="39"/>
      <c r="B185" s="40"/>
      <c r="C185" s="227" t="s">
        <v>555</v>
      </c>
      <c r="D185" s="227" t="s">
        <v>194</v>
      </c>
      <c r="E185" s="228" t="s">
        <v>3174</v>
      </c>
      <c r="F185" s="229" t="s">
        <v>3175</v>
      </c>
      <c r="G185" s="230" t="s">
        <v>282</v>
      </c>
      <c r="H185" s="231">
        <v>1444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40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199</v>
      </c>
      <c r="AT185" s="238" t="s">
        <v>194</v>
      </c>
      <c r="AU185" s="238" t="s">
        <v>85</v>
      </c>
      <c r="AY185" s="18" t="s">
        <v>192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199</v>
      </c>
      <c r="BM185" s="238" t="s">
        <v>1013</v>
      </c>
    </row>
    <row r="186" s="2" customFormat="1" ht="16.5" customHeight="1">
      <c r="A186" s="39"/>
      <c r="B186" s="40"/>
      <c r="C186" s="227" t="s">
        <v>560</v>
      </c>
      <c r="D186" s="227" t="s">
        <v>194</v>
      </c>
      <c r="E186" s="228" t="s">
        <v>3176</v>
      </c>
      <c r="F186" s="229" t="s">
        <v>3177</v>
      </c>
      <c r="G186" s="230" t="s">
        <v>282</v>
      </c>
      <c r="H186" s="231">
        <v>804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40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199</v>
      </c>
      <c r="AT186" s="238" t="s">
        <v>194</v>
      </c>
      <c r="AU186" s="238" t="s">
        <v>85</v>
      </c>
      <c r="AY186" s="18" t="s">
        <v>192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199</v>
      </c>
      <c r="BM186" s="238" t="s">
        <v>1040</v>
      </c>
    </row>
    <row r="187" s="2" customFormat="1" ht="16.5" customHeight="1">
      <c r="A187" s="39"/>
      <c r="B187" s="40"/>
      <c r="C187" s="227" t="s">
        <v>578</v>
      </c>
      <c r="D187" s="227" t="s">
        <v>194</v>
      </c>
      <c r="E187" s="228" t="s">
        <v>3178</v>
      </c>
      <c r="F187" s="229" t="s">
        <v>3179</v>
      </c>
      <c r="G187" s="230" t="s">
        <v>282</v>
      </c>
      <c r="H187" s="231">
        <v>19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40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199</v>
      </c>
      <c r="AT187" s="238" t="s">
        <v>194</v>
      </c>
      <c r="AU187" s="238" t="s">
        <v>85</v>
      </c>
      <c r="AY187" s="18" t="s">
        <v>192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199</v>
      </c>
      <c r="BM187" s="238" t="s">
        <v>1056</v>
      </c>
    </row>
    <row r="188" s="2" customFormat="1" ht="16.5" customHeight="1">
      <c r="A188" s="39"/>
      <c r="B188" s="40"/>
      <c r="C188" s="227" t="s">
        <v>583</v>
      </c>
      <c r="D188" s="227" t="s">
        <v>194</v>
      </c>
      <c r="E188" s="228" t="s">
        <v>3180</v>
      </c>
      <c r="F188" s="229" t="s">
        <v>3181</v>
      </c>
      <c r="G188" s="230" t="s">
        <v>282</v>
      </c>
      <c r="H188" s="231">
        <v>19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40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199</v>
      </c>
      <c r="AT188" s="238" t="s">
        <v>194</v>
      </c>
      <c r="AU188" s="238" t="s">
        <v>85</v>
      </c>
      <c r="AY188" s="18" t="s">
        <v>192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199</v>
      </c>
      <c r="BM188" s="238" t="s">
        <v>1081</v>
      </c>
    </row>
    <row r="189" s="2" customFormat="1" ht="16.5" customHeight="1">
      <c r="A189" s="39"/>
      <c r="B189" s="40"/>
      <c r="C189" s="227" t="s">
        <v>592</v>
      </c>
      <c r="D189" s="227" t="s">
        <v>194</v>
      </c>
      <c r="E189" s="228" t="s">
        <v>3182</v>
      </c>
      <c r="F189" s="229" t="s">
        <v>3183</v>
      </c>
      <c r="G189" s="230" t="s">
        <v>282</v>
      </c>
      <c r="H189" s="231">
        <v>96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40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199</v>
      </c>
      <c r="AT189" s="238" t="s">
        <v>194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1091</v>
      </c>
    </row>
    <row r="190" s="2" customFormat="1" ht="16.5" customHeight="1">
      <c r="A190" s="39"/>
      <c r="B190" s="40"/>
      <c r="C190" s="227" t="s">
        <v>598</v>
      </c>
      <c r="D190" s="227" t="s">
        <v>194</v>
      </c>
      <c r="E190" s="228" t="s">
        <v>3184</v>
      </c>
      <c r="F190" s="229" t="s">
        <v>3185</v>
      </c>
      <c r="G190" s="230" t="s">
        <v>282</v>
      </c>
      <c r="H190" s="231">
        <v>28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85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1104</v>
      </c>
    </row>
    <row r="191" s="2" customFormat="1" ht="16.5" customHeight="1">
      <c r="A191" s="39"/>
      <c r="B191" s="40"/>
      <c r="C191" s="227" t="s">
        <v>605</v>
      </c>
      <c r="D191" s="227" t="s">
        <v>194</v>
      </c>
      <c r="E191" s="228" t="s">
        <v>3186</v>
      </c>
      <c r="F191" s="229" t="s">
        <v>3187</v>
      </c>
      <c r="G191" s="230" t="s">
        <v>282</v>
      </c>
      <c r="H191" s="231">
        <v>80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40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199</v>
      </c>
      <c r="AT191" s="238" t="s">
        <v>194</v>
      </c>
      <c r="AU191" s="238" t="s">
        <v>85</v>
      </c>
      <c r="AY191" s="18" t="s">
        <v>192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199</v>
      </c>
      <c r="BM191" s="238" t="s">
        <v>1112</v>
      </c>
    </row>
    <row r="192" s="2" customFormat="1" ht="16.5" customHeight="1">
      <c r="A192" s="39"/>
      <c r="B192" s="40"/>
      <c r="C192" s="227" t="s">
        <v>612</v>
      </c>
      <c r="D192" s="227" t="s">
        <v>194</v>
      </c>
      <c r="E192" s="228" t="s">
        <v>3188</v>
      </c>
      <c r="F192" s="229" t="s">
        <v>3189</v>
      </c>
      <c r="G192" s="230" t="s">
        <v>2728</v>
      </c>
      <c r="H192" s="231">
        <v>64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40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199</v>
      </c>
      <c r="AT192" s="238" t="s">
        <v>194</v>
      </c>
      <c r="AU192" s="238" t="s">
        <v>85</v>
      </c>
      <c r="AY192" s="18" t="s">
        <v>192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199</v>
      </c>
      <c r="BM192" s="238" t="s">
        <v>1121</v>
      </c>
    </row>
    <row r="193" s="2" customFormat="1" ht="24.15" customHeight="1">
      <c r="A193" s="39"/>
      <c r="B193" s="40"/>
      <c r="C193" s="227" t="s">
        <v>617</v>
      </c>
      <c r="D193" s="227" t="s">
        <v>194</v>
      </c>
      <c r="E193" s="228" t="s">
        <v>3190</v>
      </c>
      <c r="F193" s="229" t="s">
        <v>3191</v>
      </c>
      <c r="G193" s="230" t="s">
        <v>2728</v>
      </c>
      <c r="H193" s="231">
        <v>3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40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199</v>
      </c>
      <c r="AT193" s="238" t="s">
        <v>194</v>
      </c>
      <c r="AU193" s="238" t="s">
        <v>85</v>
      </c>
      <c r="AY193" s="18" t="s">
        <v>192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199</v>
      </c>
      <c r="BM193" s="238" t="s">
        <v>1129</v>
      </c>
    </row>
    <row r="194" s="2" customFormat="1" ht="16.5" customHeight="1">
      <c r="A194" s="39"/>
      <c r="B194" s="40"/>
      <c r="C194" s="227" t="s">
        <v>623</v>
      </c>
      <c r="D194" s="227" t="s">
        <v>194</v>
      </c>
      <c r="E194" s="228" t="s">
        <v>3192</v>
      </c>
      <c r="F194" s="229" t="s">
        <v>3193</v>
      </c>
      <c r="G194" s="230" t="s">
        <v>2728</v>
      </c>
      <c r="H194" s="231">
        <v>28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40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199</v>
      </c>
      <c r="AT194" s="238" t="s">
        <v>194</v>
      </c>
      <c r="AU194" s="238" t="s">
        <v>85</v>
      </c>
      <c r="AY194" s="18" t="s">
        <v>192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199</v>
      </c>
      <c r="BM194" s="238" t="s">
        <v>1139</v>
      </c>
    </row>
    <row r="195" s="2" customFormat="1" ht="16.5" customHeight="1">
      <c r="A195" s="39"/>
      <c r="B195" s="40"/>
      <c r="C195" s="227" t="s">
        <v>628</v>
      </c>
      <c r="D195" s="227" t="s">
        <v>194</v>
      </c>
      <c r="E195" s="228" t="s">
        <v>3194</v>
      </c>
      <c r="F195" s="229" t="s">
        <v>3195</v>
      </c>
      <c r="G195" s="230" t="s">
        <v>2728</v>
      </c>
      <c r="H195" s="231">
        <v>3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40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199</v>
      </c>
      <c r="AT195" s="238" t="s">
        <v>194</v>
      </c>
      <c r="AU195" s="238" t="s">
        <v>85</v>
      </c>
      <c r="AY195" s="18" t="s">
        <v>192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83</v>
      </c>
      <c r="BK195" s="239">
        <f>ROUND(I195*H195,2)</f>
        <v>0</v>
      </c>
      <c r="BL195" s="18" t="s">
        <v>199</v>
      </c>
      <c r="BM195" s="238" t="s">
        <v>1147</v>
      </c>
    </row>
    <row r="196" s="2" customFormat="1" ht="16.5" customHeight="1">
      <c r="A196" s="39"/>
      <c r="B196" s="40"/>
      <c r="C196" s="227" t="s">
        <v>636</v>
      </c>
      <c r="D196" s="227" t="s">
        <v>194</v>
      </c>
      <c r="E196" s="228" t="s">
        <v>3196</v>
      </c>
      <c r="F196" s="229" t="s">
        <v>3197</v>
      </c>
      <c r="G196" s="230" t="s">
        <v>2728</v>
      </c>
      <c r="H196" s="231">
        <v>3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1156</v>
      </c>
    </row>
    <row r="197" s="2" customFormat="1" ht="21.75" customHeight="1">
      <c r="A197" s="39"/>
      <c r="B197" s="40"/>
      <c r="C197" s="227" t="s">
        <v>641</v>
      </c>
      <c r="D197" s="227" t="s">
        <v>194</v>
      </c>
      <c r="E197" s="228" t="s">
        <v>3198</v>
      </c>
      <c r="F197" s="229" t="s">
        <v>3199</v>
      </c>
      <c r="G197" s="230" t="s">
        <v>2728</v>
      </c>
      <c r="H197" s="231">
        <v>1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40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199</v>
      </c>
      <c r="AT197" s="238" t="s">
        <v>194</v>
      </c>
      <c r="AU197" s="238" t="s">
        <v>85</v>
      </c>
      <c r="AY197" s="18" t="s">
        <v>192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199</v>
      </c>
      <c r="BM197" s="238" t="s">
        <v>1167</v>
      </c>
    </row>
    <row r="198" s="2" customFormat="1" ht="16.5" customHeight="1">
      <c r="A198" s="39"/>
      <c r="B198" s="40"/>
      <c r="C198" s="227" t="s">
        <v>646</v>
      </c>
      <c r="D198" s="227" t="s">
        <v>194</v>
      </c>
      <c r="E198" s="228" t="s">
        <v>3200</v>
      </c>
      <c r="F198" s="229" t="s">
        <v>3201</v>
      </c>
      <c r="G198" s="230" t="s">
        <v>2728</v>
      </c>
      <c r="H198" s="231">
        <v>9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40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199</v>
      </c>
      <c r="AT198" s="238" t="s">
        <v>194</v>
      </c>
      <c r="AU198" s="238" t="s">
        <v>85</v>
      </c>
      <c r="AY198" s="18" t="s">
        <v>192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199</v>
      </c>
      <c r="BM198" s="238" t="s">
        <v>1182</v>
      </c>
    </row>
    <row r="199" s="2" customFormat="1" ht="16.5" customHeight="1">
      <c r="A199" s="39"/>
      <c r="B199" s="40"/>
      <c r="C199" s="227" t="s">
        <v>651</v>
      </c>
      <c r="D199" s="227" t="s">
        <v>194</v>
      </c>
      <c r="E199" s="228" t="s">
        <v>3202</v>
      </c>
      <c r="F199" s="229" t="s">
        <v>3203</v>
      </c>
      <c r="G199" s="230" t="s">
        <v>2728</v>
      </c>
      <c r="H199" s="231">
        <v>1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40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199</v>
      </c>
      <c r="AT199" s="238" t="s">
        <v>194</v>
      </c>
      <c r="AU199" s="238" t="s">
        <v>85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1193</v>
      </c>
    </row>
    <row r="200" s="2" customFormat="1" ht="16.5" customHeight="1">
      <c r="A200" s="39"/>
      <c r="B200" s="40"/>
      <c r="C200" s="227" t="s">
        <v>667</v>
      </c>
      <c r="D200" s="227" t="s">
        <v>194</v>
      </c>
      <c r="E200" s="228" t="s">
        <v>3204</v>
      </c>
      <c r="F200" s="229" t="s">
        <v>3205</v>
      </c>
      <c r="G200" s="230" t="s">
        <v>2728</v>
      </c>
      <c r="H200" s="231">
        <v>6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40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199</v>
      </c>
      <c r="AT200" s="238" t="s">
        <v>194</v>
      </c>
      <c r="AU200" s="238" t="s">
        <v>85</v>
      </c>
      <c r="AY200" s="18" t="s">
        <v>192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199</v>
      </c>
      <c r="BM200" s="238" t="s">
        <v>1202</v>
      </c>
    </row>
    <row r="201" s="2" customFormat="1" ht="16.5" customHeight="1">
      <c r="A201" s="39"/>
      <c r="B201" s="40"/>
      <c r="C201" s="227" t="s">
        <v>676</v>
      </c>
      <c r="D201" s="227" t="s">
        <v>194</v>
      </c>
      <c r="E201" s="228" t="s">
        <v>3206</v>
      </c>
      <c r="F201" s="229" t="s">
        <v>3207</v>
      </c>
      <c r="G201" s="230" t="s">
        <v>2728</v>
      </c>
      <c r="H201" s="231">
        <v>4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40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199</v>
      </c>
      <c r="AT201" s="238" t="s">
        <v>194</v>
      </c>
      <c r="AU201" s="238" t="s">
        <v>85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1213</v>
      </c>
    </row>
    <row r="202" s="2" customFormat="1" ht="16.5" customHeight="1">
      <c r="A202" s="39"/>
      <c r="B202" s="40"/>
      <c r="C202" s="227" t="s">
        <v>682</v>
      </c>
      <c r="D202" s="227" t="s">
        <v>194</v>
      </c>
      <c r="E202" s="228" t="s">
        <v>3208</v>
      </c>
      <c r="F202" s="229" t="s">
        <v>3209</v>
      </c>
      <c r="G202" s="230" t="s">
        <v>2728</v>
      </c>
      <c r="H202" s="231">
        <v>2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199</v>
      </c>
      <c r="AT202" s="238" t="s">
        <v>194</v>
      </c>
      <c r="AU202" s="238" t="s">
        <v>85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1224</v>
      </c>
    </row>
    <row r="203" s="2" customFormat="1" ht="16.5" customHeight="1">
      <c r="A203" s="39"/>
      <c r="B203" s="40"/>
      <c r="C203" s="227" t="s">
        <v>686</v>
      </c>
      <c r="D203" s="227" t="s">
        <v>194</v>
      </c>
      <c r="E203" s="228" t="s">
        <v>3210</v>
      </c>
      <c r="F203" s="229" t="s">
        <v>3211</v>
      </c>
      <c r="G203" s="230" t="s">
        <v>2728</v>
      </c>
      <c r="H203" s="231">
        <v>1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85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1229</v>
      </c>
    </row>
    <row r="204" s="2" customFormat="1" ht="21.75" customHeight="1">
      <c r="A204" s="39"/>
      <c r="B204" s="40"/>
      <c r="C204" s="227" t="s">
        <v>692</v>
      </c>
      <c r="D204" s="227" t="s">
        <v>194</v>
      </c>
      <c r="E204" s="228" t="s">
        <v>3212</v>
      </c>
      <c r="F204" s="229" t="s">
        <v>3213</v>
      </c>
      <c r="G204" s="230" t="s">
        <v>282</v>
      </c>
      <c r="H204" s="231">
        <v>58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40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199</v>
      </c>
      <c r="AT204" s="238" t="s">
        <v>194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1239</v>
      </c>
    </row>
    <row r="205" s="2" customFormat="1" ht="21.75" customHeight="1">
      <c r="A205" s="39"/>
      <c r="B205" s="40"/>
      <c r="C205" s="227" t="s">
        <v>696</v>
      </c>
      <c r="D205" s="227" t="s">
        <v>194</v>
      </c>
      <c r="E205" s="228" t="s">
        <v>3214</v>
      </c>
      <c r="F205" s="229" t="s">
        <v>3215</v>
      </c>
      <c r="G205" s="230" t="s">
        <v>282</v>
      </c>
      <c r="H205" s="231">
        <v>36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40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199</v>
      </c>
      <c r="AT205" s="238" t="s">
        <v>194</v>
      </c>
      <c r="AU205" s="238" t="s">
        <v>85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1248</v>
      </c>
    </row>
    <row r="206" s="2" customFormat="1" ht="16.5" customHeight="1">
      <c r="A206" s="39"/>
      <c r="B206" s="40"/>
      <c r="C206" s="227" t="s">
        <v>706</v>
      </c>
      <c r="D206" s="227" t="s">
        <v>194</v>
      </c>
      <c r="E206" s="228" t="s">
        <v>3216</v>
      </c>
      <c r="F206" s="229" t="s">
        <v>3217</v>
      </c>
      <c r="G206" s="230" t="s">
        <v>2728</v>
      </c>
      <c r="H206" s="231">
        <v>400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40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199</v>
      </c>
      <c r="AT206" s="238" t="s">
        <v>194</v>
      </c>
      <c r="AU206" s="238" t="s">
        <v>85</v>
      </c>
      <c r="AY206" s="18" t="s">
        <v>192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199</v>
      </c>
      <c r="BM206" s="238" t="s">
        <v>1268</v>
      </c>
    </row>
    <row r="207" s="2" customFormat="1" ht="33" customHeight="1">
      <c r="A207" s="39"/>
      <c r="B207" s="40"/>
      <c r="C207" s="227" t="s">
        <v>719</v>
      </c>
      <c r="D207" s="227" t="s">
        <v>194</v>
      </c>
      <c r="E207" s="228" t="s">
        <v>3218</v>
      </c>
      <c r="F207" s="229" t="s">
        <v>3219</v>
      </c>
      <c r="G207" s="230" t="s">
        <v>2728</v>
      </c>
      <c r="H207" s="231">
        <v>3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1275</v>
      </c>
    </row>
    <row r="208" s="2" customFormat="1" ht="33" customHeight="1">
      <c r="A208" s="39"/>
      <c r="B208" s="40"/>
      <c r="C208" s="227" t="s">
        <v>728</v>
      </c>
      <c r="D208" s="227" t="s">
        <v>194</v>
      </c>
      <c r="E208" s="228" t="s">
        <v>3220</v>
      </c>
      <c r="F208" s="229" t="s">
        <v>3221</v>
      </c>
      <c r="G208" s="230" t="s">
        <v>2728</v>
      </c>
      <c r="H208" s="231">
        <v>16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199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1285</v>
      </c>
    </row>
    <row r="209" s="2" customFormat="1" ht="24.15" customHeight="1">
      <c r="A209" s="39"/>
      <c r="B209" s="40"/>
      <c r="C209" s="227" t="s">
        <v>732</v>
      </c>
      <c r="D209" s="227" t="s">
        <v>194</v>
      </c>
      <c r="E209" s="228" t="s">
        <v>3222</v>
      </c>
      <c r="F209" s="229" t="s">
        <v>3223</v>
      </c>
      <c r="G209" s="230" t="s">
        <v>2728</v>
      </c>
      <c r="H209" s="231">
        <v>6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40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199</v>
      </c>
      <c r="AT209" s="238" t="s">
        <v>194</v>
      </c>
      <c r="AU209" s="238" t="s">
        <v>85</v>
      </c>
      <c r="AY209" s="18" t="s">
        <v>192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199</v>
      </c>
      <c r="BM209" s="238" t="s">
        <v>1292</v>
      </c>
    </row>
    <row r="210" s="2" customFormat="1" ht="24.15" customHeight="1">
      <c r="A210" s="39"/>
      <c r="B210" s="40"/>
      <c r="C210" s="227" t="s">
        <v>752</v>
      </c>
      <c r="D210" s="227" t="s">
        <v>194</v>
      </c>
      <c r="E210" s="228" t="s">
        <v>3224</v>
      </c>
      <c r="F210" s="229" t="s">
        <v>3225</v>
      </c>
      <c r="G210" s="230" t="s">
        <v>2728</v>
      </c>
      <c r="H210" s="231">
        <v>2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40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199</v>
      </c>
      <c r="AT210" s="238" t="s">
        <v>194</v>
      </c>
      <c r="AU210" s="238" t="s">
        <v>85</v>
      </c>
      <c r="AY210" s="18" t="s">
        <v>192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199</v>
      </c>
      <c r="BM210" s="238" t="s">
        <v>1300</v>
      </c>
    </row>
    <row r="211" s="2" customFormat="1" ht="24.15" customHeight="1">
      <c r="A211" s="39"/>
      <c r="B211" s="40"/>
      <c r="C211" s="227" t="s">
        <v>761</v>
      </c>
      <c r="D211" s="227" t="s">
        <v>194</v>
      </c>
      <c r="E211" s="228" t="s">
        <v>3226</v>
      </c>
      <c r="F211" s="229" t="s">
        <v>3227</v>
      </c>
      <c r="G211" s="230" t="s">
        <v>2728</v>
      </c>
      <c r="H211" s="231">
        <v>10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40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199</v>
      </c>
      <c r="AT211" s="238" t="s">
        <v>194</v>
      </c>
      <c r="AU211" s="238" t="s">
        <v>85</v>
      </c>
      <c r="AY211" s="18" t="s">
        <v>192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199</v>
      </c>
      <c r="BM211" s="238" t="s">
        <v>1310</v>
      </c>
    </row>
    <row r="212" s="2" customFormat="1" ht="24.15" customHeight="1">
      <c r="A212" s="39"/>
      <c r="B212" s="40"/>
      <c r="C212" s="227" t="s">
        <v>819</v>
      </c>
      <c r="D212" s="227" t="s">
        <v>194</v>
      </c>
      <c r="E212" s="228" t="s">
        <v>3228</v>
      </c>
      <c r="F212" s="229" t="s">
        <v>3229</v>
      </c>
      <c r="G212" s="230" t="s">
        <v>2728</v>
      </c>
      <c r="H212" s="231">
        <v>11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40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199</v>
      </c>
      <c r="AT212" s="238" t="s">
        <v>194</v>
      </c>
      <c r="AU212" s="238" t="s">
        <v>85</v>
      </c>
      <c r="AY212" s="18" t="s">
        <v>192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199</v>
      </c>
      <c r="BM212" s="238" t="s">
        <v>1318</v>
      </c>
    </row>
    <row r="213" s="2" customFormat="1" ht="24.15" customHeight="1">
      <c r="A213" s="39"/>
      <c r="B213" s="40"/>
      <c r="C213" s="227" t="s">
        <v>824</v>
      </c>
      <c r="D213" s="227" t="s">
        <v>194</v>
      </c>
      <c r="E213" s="228" t="s">
        <v>3230</v>
      </c>
      <c r="F213" s="229" t="s">
        <v>3231</v>
      </c>
      <c r="G213" s="230" t="s">
        <v>2728</v>
      </c>
      <c r="H213" s="231">
        <v>3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40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199</v>
      </c>
      <c r="AT213" s="238" t="s">
        <v>194</v>
      </c>
      <c r="AU213" s="238" t="s">
        <v>85</v>
      </c>
      <c r="AY213" s="18" t="s">
        <v>192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199</v>
      </c>
      <c r="BM213" s="238" t="s">
        <v>1331</v>
      </c>
    </row>
    <row r="214" s="2" customFormat="1" ht="24.15" customHeight="1">
      <c r="A214" s="39"/>
      <c r="B214" s="40"/>
      <c r="C214" s="227" t="s">
        <v>848</v>
      </c>
      <c r="D214" s="227" t="s">
        <v>194</v>
      </c>
      <c r="E214" s="228" t="s">
        <v>3232</v>
      </c>
      <c r="F214" s="229" t="s">
        <v>3233</v>
      </c>
      <c r="G214" s="230" t="s">
        <v>2728</v>
      </c>
      <c r="H214" s="231">
        <v>3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40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199</v>
      </c>
      <c r="AT214" s="238" t="s">
        <v>194</v>
      </c>
      <c r="AU214" s="238" t="s">
        <v>85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199</v>
      </c>
      <c r="BM214" s="238" t="s">
        <v>1340</v>
      </c>
    </row>
    <row r="215" s="2" customFormat="1" ht="24.15" customHeight="1">
      <c r="A215" s="39"/>
      <c r="B215" s="40"/>
      <c r="C215" s="227" t="s">
        <v>876</v>
      </c>
      <c r="D215" s="227" t="s">
        <v>194</v>
      </c>
      <c r="E215" s="228" t="s">
        <v>3234</v>
      </c>
      <c r="F215" s="229" t="s">
        <v>3235</v>
      </c>
      <c r="G215" s="230" t="s">
        <v>2728</v>
      </c>
      <c r="H215" s="231">
        <v>6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40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199</v>
      </c>
      <c r="AT215" s="238" t="s">
        <v>194</v>
      </c>
      <c r="AU215" s="238" t="s">
        <v>85</v>
      </c>
      <c r="AY215" s="18" t="s">
        <v>192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199</v>
      </c>
      <c r="BM215" s="238" t="s">
        <v>1354</v>
      </c>
    </row>
    <row r="216" s="2" customFormat="1" ht="16.5" customHeight="1">
      <c r="A216" s="39"/>
      <c r="B216" s="40"/>
      <c r="C216" s="227" t="s">
        <v>882</v>
      </c>
      <c r="D216" s="227" t="s">
        <v>194</v>
      </c>
      <c r="E216" s="228" t="s">
        <v>3236</v>
      </c>
      <c r="F216" s="229" t="s">
        <v>3237</v>
      </c>
      <c r="G216" s="230" t="s">
        <v>2728</v>
      </c>
      <c r="H216" s="231">
        <v>1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40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199</v>
      </c>
      <c r="AT216" s="238" t="s">
        <v>194</v>
      </c>
      <c r="AU216" s="238" t="s">
        <v>85</v>
      </c>
      <c r="AY216" s="18" t="s">
        <v>192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199</v>
      </c>
      <c r="BM216" s="238" t="s">
        <v>1362</v>
      </c>
    </row>
    <row r="217" s="2" customFormat="1" ht="16.5" customHeight="1">
      <c r="A217" s="39"/>
      <c r="B217" s="40"/>
      <c r="C217" s="227" t="s">
        <v>887</v>
      </c>
      <c r="D217" s="227" t="s">
        <v>194</v>
      </c>
      <c r="E217" s="228" t="s">
        <v>3238</v>
      </c>
      <c r="F217" s="229" t="s">
        <v>3239</v>
      </c>
      <c r="G217" s="230" t="s">
        <v>2728</v>
      </c>
      <c r="H217" s="231">
        <v>35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40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199</v>
      </c>
      <c r="AT217" s="238" t="s">
        <v>194</v>
      </c>
      <c r="AU217" s="238" t="s">
        <v>85</v>
      </c>
      <c r="AY217" s="18" t="s">
        <v>192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199</v>
      </c>
      <c r="BM217" s="238" t="s">
        <v>1373</v>
      </c>
    </row>
    <row r="218" s="2" customFormat="1" ht="21.75" customHeight="1">
      <c r="A218" s="39"/>
      <c r="B218" s="40"/>
      <c r="C218" s="227" t="s">
        <v>892</v>
      </c>
      <c r="D218" s="227" t="s">
        <v>194</v>
      </c>
      <c r="E218" s="228" t="s">
        <v>3240</v>
      </c>
      <c r="F218" s="229" t="s">
        <v>3241</v>
      </c>
      <c r="G218" s="230" t="s">
        <v>2728</v>
      </c>
      <c r="H218" s="231">
        <v>12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40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199</v>
      </c>
      <c r="AT218" s="238" t="s">
        <v>194</v>
      </c>
      <c r="AU218" s="238" t="s">
        <v>85</v>
      </c>
      <c r="AY218" s="18" t="s">
        <v>192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199</v>
      </c>
      <c r="BM218" s="238" t="s">
        <v>1384</v>
      </c>
    </row>
    <row r="219" s="2" customFormat="1" ht="24.15" customHeight="1">
      <c r="A219" s="39"/>
      <c r="B219" s="40"/>
      <c r="C219" s="227" t="s">
        <v>898</v>
      </c>
      <c r="D219" s="227" t="s">
        <v>194</v>
      </c>
      <c r="E219" s="228" t="s">
        <v>3242</v>
      </c>
      <c r="F219" s="229" t="s">
        <v>3243</v>
      </c>
      <c r="G219" s="230" t="s">
        <v>2728</v>
      </c>
      <c r="H219" s="231">
        <v>1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40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199</v>
      </c>
      <c r="AT219" s="238" t="s">
        <v>194</v>
      </c>
      <c r="AU219" s="238" t="s">
        <v>85</v>
      </c>
      <c r="AY219" s="18" t="s">
        <v>192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199</v>
      </c>
      <c r="BM219" s="238" t="s">
        <v>1394</v>
      </c>
    </row>
    <row r="220" s="2" customFormat="1" ht="16.5" customHeight="1">
      <c r="A220" s="39"/>
      <c r="B220" s="40"/>
      <c r="C220" s="227" t="s">
        <v>915</v>
      </c>
      <c r="D220" s="227" t="s">
        <v>194</v>
      </c>
      <c r="E220" s="228" t="s">
        <v>3244</v>
      </c>
      <c r="F220" s="229" t="s">
        <v>3245</v>
      </c>
      <c r="G220" s="230" t="s">
        <v>2728</v>
      </c>
      <c r="H220" s="231">
        <v>2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40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199</v>
      </c>
      <c r="AT220" s="238" t="s">
        <v>194</v>
      </c>
      <c r="AU220" s="238" t="s">
        <v>85</v>
      </c>
      <c r="AY220" s="18" t="s">
        <v>192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199</v>
      </c>
      <c r="BM220" s="238" t="s">
        <v>1404</v>
      </c>
    </row>
    <row r="221" s="2" customFormat="1" ht="16.5" customHeight="1">
      <c r="A221" s="39"/>
      <c r="B221" s="40"/>
      <c r="C221" s="227" t="s">
        <v>921</v>
      </c>
      <c r="D221" s="227" t="s">
        <v>194</v>
      </c>
      <c r="E221" s="228" t="s">
        <v>3246</v>
      </c>
      <c r="F221" s="229" t="s">
        <v>3247</v>
      </c>
      <c r="G221" s="230" t="s">
        <v>2728</v>
      </c>
      <c r="H221" s="231">
        <v>8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40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199</v>
      </c>
      <c r="AT221" s="238" t="s">
        <v>194</v>
      </c>
      <c r="AU221" s="238" t="s">
        <v>85</v>
      </c>
      <c r="AY221" s="18" t="s">
        <v>192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199</v>
      </c>
      <c r="BM221" s="238" t="s">
        <v>1417</v>
      </c>
    </row>
    <row r="222" s="2" customFormat="1" ht="16.5" customHeight="1">
      <c r="A222" s="39"/>
      <c r="B222" s="40"/>
      <c r="C222" s="227" t="s">
        <v>926</v>
      </c>
      <c r="D222" s="227" t="s">
        <v>194</v>
      </c>
      <c r="E222" s="228" t="s">
        <v>3248</v>
      </c>
      <c r="F222" s="229" t="s">
        <v>3249</v>
      </c>
      <c r="G222" s="230" t="s">
        <v>2728</v>
      </c>
      <c r="H222" s="231">
        <v>4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40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199</v>
      </c>
      <c r="AT222" s="238" t="s">
        <v>194</v>
      </c>
      <c r="AU222" s="238" t="s">
        <v>85</v>
      </c>
      <c r="AY222" s="18" t="s">
        <v>192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199</v>
      </c>
      <c r="BM222" s="238" t="s">
        <v>1427</v>
      </c>
    </row>
    <row r="223" s="2" customFormat="1" ht="16.5" customHeight="1">
      <c r="A223" s="39"/>
      <c r="B223" s="40"/>
      <c r="C223" s="227" t="s">
        <v>934</v>
      </c>
      <c r="D223" s="227" t="s">
        <v>194</v>
      </c>
      <c r="E223" s="228" t="s">
        <v>3250</v>
      </c>
      <c r="F223" s="229" t="s">
        <v>3251</v>
      </c>
      <c r="G223" s="230" t="s">
        <v>2728</v>
      </c>
      <c r="H223" s="231">
        <v>4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40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199</v>
      </c>
      <c r="AT223" s="238" t="s">
        <v>194</v>
      </c>
      <c r="AU223" s="238" t="s">
        <v>85</v>
      </c>
      <c r="AY223" s="18" t="s">
        <v>192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83</v>
      </c>
      <c r="BK223" s="239">
        <f>ROUND(I223*H223,2)</f>
        <v>0</v>
      </c>
      <c r="BL223" s="18" t="s">
        <v>199</v>
      </c>
      <c r="BM223" s="238" t="s">
        <v>1444</v>
      </c>
    </row>
    <row r="224" s="2" customFormat="1" ht="16.5" customHeight="1">
      <c r="A224" s="39"/>
      <c r="B224" s="40"/>
      <c r="C224" s="227" t="s">
        <v>937</v>
      </c>
      <c r="D224" s="227" t="s">
        <v>194</v>
      </c>
      <c r="E224" s="228" t="s">
        <v>3252</v>
      </c>
      <c r="F224" s="229" t="s">
        <v>3253</v>
      </c>
      <c r="G224" s="230" t="s">
        <v>2728</v>
      </c>
      <c r="H224" s="231">
        <v>3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40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199</v>
      </c>
      <c r="AT224" s="238" t="s">
        <v>194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199</v>
      </c>
      <c r="BM224" s="238" t="s">
        <v>1457</v>
      </c>
    </row>
    <row r="225" s="2" customFormat="1" ht="16.5" customHeight="1">
      <c r="A225" s="39"/>
      <c r="B225" s="40"/>
      <c r="C225" s="227" t="s">
        <v>942</v>
      </c>
      <c r="D225" s="227" t="s">
        <v>194</v>
      </c>
      <c r="E225" s="228" t="s">
        <v>3254</v>
      </c>
      <c r="F225" s="229" t="s">
        <v>3255</v>
      </c>
      <c r="G225" s="230" t="s">
        <v>2198</v>
      </c>
      <c r="H225" s="231">
        <v>20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40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199</v>
      </c>
      <c r="AT225" s="238" t="s">
        <v>194</v>
      </c>
      <c r="AU225" s="238" t="s">
        <v>85</v>
      </c>
      <c r="AY225" s="18" t="s">
        <v>192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83</v>
      </c>
      <c r="BK225" s="239">
        <f>ROUND(I225*H225,2)</f>
        <v>0</v>
      </c>
      <c r="BL225" s="18" t="s">
        <v>199</v>
      </c>
      <c r="BM225" s="238" t="s">
        <v>1468</v>
      </c>
    </row>
    <row r="226" s="2" customFormat="1" ht="16.5" customHeight="1">
      <c r="A226" s="39"/>
      <c r="B226" s="40"/>
      <c r="C226" s="227" t="s">
        <v>947</v>
      </c>
      <c r="D226" s="227" t="s">
        <v>194</v>
      </c>
      <c r="E226" s="228" t="s">
        <v>3256</v>
      </c>
      <c r="F226" s="229" t="s">
        <v>3093</v>
      </c>
      <c r="G226" s="230" t="s">
        <v>2728</v>
      </c>
      <c r="H226" s="231">
        <v>2</v>
      </c>
      <c r="I226" s="232"/>
      <c r="J226" s="233">
        <f>ROUND(I226*H226,2)</f>
        <v>0</v>
      </c>
      <c r="K226" s="229" t="s">
        <v>1</v>
      </c>
      <c r="L226" s="45"/>
      <c r="M226" s="234" t="s">
        <v>1</v>
      </c>
      <c r="N226" s="235" t="s">
        <v>40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199</v>
      </c>
      <c r="AT226" s="238" t="s">
        <v>194</v>
      </c>
      <c r="AU226" s="238" t="s">
        <v>85</v>
      </c>
      <c r="AY226" s="18" t="s">
        <v>192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83</v>
      </c>
      <c r="BK226" s="239">
        <f>ROUND(I226*H226,2)</f>
        <v>0</v>
      </c>
      <c r="BL226" s="18" t="s">
        <v>199</v>
      </c>
      <c r="BM226" s="238" t="s">
        <v>1477</v>
      </c>
    </row>
    <row r="227" s="2" customFormat="1" ht="16.5" customHeight="1">
      <c r="A227" s="39"/>
      <c r="B227" s="40"/>
      <c r="C227" s="227" t="s">
        <v>952</v>
      </c>
      <c r="D227" s="227" t="s">
        <v>194</v>
      </c>
      <c r="E227" s="228" t="s">
        <v>3257</v>
      </c>
      <c r="F227" s="229" t="s">
        <v>3258</v>
      </c>
      <c r="G227" s="230" t="s">
        <v>207</v>
      </c>
      <c r="H227" s="231">
        <v>1.3999999999999999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40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199</v>
      </c>
      <c r="AT227" s="238" t="s">
        <v>194</v>
      </c>
      <c r="AU227" s="238" t="s">
        <v>85</v>
      </c>
      <c r="AY227" s="18" t="s">
        <v>192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199</v>
      </c>
      <c r="BM227" s="238" t="s">
        <v>1485</v>
      </c>
    </row>
    <row r="228" s="2" customFormat="1" ht="16.5" customHeight="1">
      <c r="A228" s="39"/>
      <c r="B228" s="40"/>
      <c r="C228" s="227" t="s">
        <v>956</v>
      </c>
      <c r="D228" s="227" t="s">
        <v>194</v>
      </c>
      <c r="E228" s="228" t="s">
        <v>3259</v>
      </c>
      <c r="F228" s="229" t="s">
        <v>3260</v>
      </c>
      <c r="G228" s="230" t="s">
        <v>207</v>
      </c>
      <c r="H228" s="231">
        <v>1.7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40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199</v>
      </c>
      <c r="AT228" s="238" t="s">
        <v>194</v>
      </c>
      <c r="AU228" s="238" t="s">
        <v>85</v>
      </c>
      <c r="AY228" s="18" t="s">
        <v>192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199</v>
      </c>
      <c r="BM228" s="238" t="s">
        <v>1503</v>
      </c>
    </row>
    <row r="229" s="2" customFormat="1" ht="16.5" customHeight="1">
      <c r="A229" s="39"/>
      <c r="B229" s="40"/>
      <c r="C229" s="227" t="s">
        <v>966</v>
      </c>
      <c r="D229" s="227" t="s">
        <v>194</v>
      </c>
      <c r="E229" s="228" t="s">
        <v>3261</v>
      </c>
      <c r="F229" s="229" t="s">
        <v>3262</v>
      </c>
      <c r="G229" s="230" t="s">
        <v>207</v>
      </c>
      <c r="H229" s="231">
        <v>0.90000000000000002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40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199</v>
      </c>
      <c r="AT229" s="238" t="s">
        <v>194</v>
      </c>
      <c r="AU229" s="238" t="s">
        <v>85</v>
      </c>
      <c r="AY229" s="18" t="s">
        <v>192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199</v>
      </c>
      <c r="BM229" s="238" t="s">
        <v>1515</v>
      </c>
    </row>
    <row r="230" s="12" customFormat="1" ht="22.8" customHeight="1">
      <c r="A230" s="12"/>
      <c r="B230" s="211"/>
      <c r="C230" s="212"/>
      <c r="D230" s="213" t="s">
        <v>74</v>
      </c>
      <c r="E230" s="225" t="s">
        <v>2963</v>
      </c>
      <c r="F230" s="225" t="s">
        <v>3263</v>
      </c>
      <c r="G230" s="212"/>
      <c r="H230" s="212"/>
      <c r="I230" s="215"/>
      <c r="J230" s="226">
        <f>BK230</f>
        <v>0</v>
      </c>
      <c r="K230" s="212"/>
      <c r="L230" s="217"/>
      <c r="M230" s="218"/>
      <c r="N230" s="219"/>
      <c r="O230" s="219"/>
      <c r="P230" s="220">
        <f>SUM(P231:P247)</f>
        <v>0</v>
      </c>
      <c r="Q230" s="219"/>
      <c r="R230" s="220">
        <f>SUM(R231:R247)</f>
        <v>0</v>
      </c>
      <c r="S230" s="219"/>
      <c r="T230" s="221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2" t="s">
        <v>83</v>
      </c>
      <c r="AT230" s="223" t="s">
        <v>74</v>
      </c>
      <c r="AU230" s="223" t="s">
        <v>83</v>
      </c>
      <c r="AY230" s="222" t="s">
        <v>192</v>
      </c>
      <c r="BK230" s="224">
        <f>SUM(BK231:BK247)</f>
        <v>0</v>
      </c>
    </row>
    <row r="231" s="2" customFormat="1" ht="16.5" customHeight="1">
      <c r="A231" s="39"/>
      <c r="B231" s="40"/>
      <c r="C231" s="227" t="s">
        <v>976</v>
      </c>
      <c r="D231" s="227" t="s">
        <v>194</v>
      </c>
      <c r="E231" s="228" t="s">
        <v>3264</v>
      </c>
      <c r="F231" s="229" t="s">
        <v>3265</v>
      </c>
      <c r="G231" s="230" t="s">
        <v>282</v>
      </c>
      <c r="H231" s="231">
        <v>110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40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199</v>
      </c>
      <c r="AT231" s="238" t="s">
        <v>194</v>
      </c>
      <c r="AU231" s="238" t="s">
        <v>85</v>
      </c>
      <c r="AY231" s="18" t="s">
        <v>192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199</v>
      </c>
      <c r="BM231" s="238" t="s">
        <v>1524</v>
      </c>
    </row>
    <row r="232" s="2" customFormat="1" ht="16.5" customHeight="1">
      <c r="A232" s="39"/>
      <c r="B232" s="40"/>
      <c r="C232" s="227" t="s">
        <v>981</v>
      </c>
      <c r="D232" s="227" t="s">
        <v>194</v>
      </c>
      <c r="E232" s="228" t="s">
        <v>3266</v>
      </c>
      <c r="F232" s="229" t="s">
        <v>3267</v>
      </c>
      <c r="G232" s="230" t="s">
        <v>282</v>
      </c>
      <c r="H232" s="231">
        <v>56</v>
      </c>
      <c r="I232" s="232"/>
      <c r="J232" s="233">
        <f>ROUND(I232*H232,2)</f>
        <v>0</v>
      </c>
      <c r="K232" s="229" t="s">
        <v>1</v>
      </c>
      <c r="L232" s="45"/>
      <c r="M232" s="234" t="s">
        <v>1</v>
      </c>
      <c r="N232" s="235" t="s">
        <v>40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199</v>
      </c>
      <c r="AT232" s="238" t="s">
        <v>194</v>
      </c>
      <c r="AU232" s="238" t="s">
        <v>85</v>
      </c>
      <c r="AY232" s="18" t="s">
        <v>192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199</v>
      </c>
      <c r="BM232" s="238" t="s">
        <v>1530</v>
      </c>
    </row>
    <row r="233" s="2" customFormat="1" ht="16.5" customHeight="1">
      <c r="A233" s="39"/>
      <c r="B233" s="40"/>
      <c r="C233" s="227" t="s">
        <v>997</v>
      </c>
      <c r="D233" s="227" t="s">
        <v>194</v>
      </c>
      <c r="E233" s="228" t="s">
        <v>3268</v>
      </c>
      <c r="F233" s="229" t="s">
        <v>3269</v>
      </c>
      <c r="G233" s="230" t="s">
        <v>282</v>
      </c>
      <c r="H233" s="231">
        <v>219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40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199</v>
      </c>
      <c r="AT233" s="238" t="s">
        <v>194</v>
      </c>
      <c r="AU233" s="238" t="s">
        <v>85</v>
      </c>
      <c r="AY233" s="18" t="s">
        <v>192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83</v>
      </c>
      <c r="BK233" s="239">
        <f>ROUND(I233*H233,2)</f>
        <v>0</v>
      </c>
      <c r="BL233" s="18" t="s">
        <v>199</v>
      </c>
      <c r="BM233" s="238" t="s">
        <v>1541</v>
      </c>
    </row>
    <row r="234" s="2" customFormat="1" ht="16.5" customHeight="1">
      <c r="A234" s="39"/>
      <c r="B234" s="40"/>
      <c r="C234" s="227" t="s">
        <v>1002</v>
      </c>
      <c r="D234" s="227" t="s">
        <v>194</v>
      </c>
      <c r="E234" s="228" t="s">
        <v>3270</v>
      </c>
      <c r="F234" s="229" t="s">
        <v>3271</v>
      </c>
      <c r="G234" s="230" t="s">
        <v>2728</v>
      </c>
      <c r="H234" s="231">
        <v>56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40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199</v>
      </c>
      <c r="AT234" s="238" t="s">
        <v>194</v>
      </c>
      <c r="AU234" s="238" t="s">
        <v>85</v>
      </c>
      <c r="AY234" s="18" t="s">
        <v>192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199</v>
      </c>
      <c r="BM234" s="238" t="s">
        <v>1552</v>
      </c>
    </row>
    <row r="235" s="2" customFormat="1" ht="16.5" customHeight="1">
      <c r="A235" s="39"/>
      <c r="B235" s="40"/>
      <c r="C235" s="227" t="s">
        <v>1007</v>
      </c>
      <c r="D235" s="227" t="s">
        <v>194</v>
      </c>
      <c r="E235" s="228" t="s">
        <v>3272</v>
      </c>
      <c r="F235" s="229" t="s">
        <v>3273</v>
      </c>
      <c r="G235" s="230" t="s">
        <v>2728</v>
      </c>
      <c r="H235" s="231">
        <v>100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40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199</v>
      </c>
      <c r="AT235" s="238" t="s">
        <v>194</v>
      </c>
      <c r="AU235" s="238" t="s">
        <v>85</v>
      </c>
      <c r="AY235" s="18" t="s">
        <v>192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199</v>
      </c>
      <c r="BM235" s="238" t="s">
        <v>1560</v>
      </c>
    </row>
    <row r="236" s="2" customFormat="1" ht="16.5" customHeight="1">
      <c r="A236" s="39"/>
      <c r="B236" s="40"/>
      <c r="C236" s="227" t="s">
        <v>1013</v>
      </c>
      <c r="D236" s="227" t="s">
        <v>194</v>
      </c>
      <c r="E236" s="228" t="s">
        <v>3274</v>
      </c>
      <c r="F236" s="229" t="s">
        <v>3275</v>
      </c>
      <c r="G236" s="230" t="s">
        <v>2728</v>
      </c>
      <c r="H236" s="231">
        <v>7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40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199</v>
      </c>
      <c r="AT236" s="238" t="s">
        <v>194</v>
      </c>
      <c r="AU236" s="238" t="s">
        <v>85</v>
      </c>
      <c r="AY236" s="18" t="s">
        <v>192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83</v>
      </c>
      <c r="BK236" s="239">
        <f>ROUND(I236*H236,2)</f>
        <v>0</v>
      </c>
      <c r="BL236" s="18" t="s">
        <v>199</v>
      </c>
      <c r="BM236" s="238" t="s">
        <v>1569</v>
      </c>
    </row>
    <row r="237" s="2" customFormat="1" ht="16.5" customHeight="1">
      <c r="A237" s="39"/>
      <c r="B237" s="40"/>
      <c r="C237" s="227" t="s">
        <v>1033</v>
      </c>
      <c r="D237" s="227" t="s">
        <v>194</v>
      </c>
      <c r="E237" s="228" t="s">
        <v>3276</v>
      </c>
      <c r="F237" s="229" t="s">
        <v>3277</v>
      </c>
      <c r="G237" s="230" t="s">
        <v>2728</v>
      </c>
      <c r="H237" s="231">
        <v>14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40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199</v>
      </c>
      <c r="AT237" s="238" t="s">
        <v>194</v>
      </c>
      <c r="AU237" s="238" t="s">
        <v>85</v>
      </c>
      <c r="AY237" s="18" t="s">
        <v>192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199</v>
      </c>
      <c r="BM237" s="238" t="s">
        <v>1578</v>
      </c>
    </row>
    <row r="238" s="2" customFormat="1" ht="16.5" customHeight="1">
      <c r="A238" s="39"/>
      <c r="B238" s="40"/>
      <c r="C238" s="227" t="s">
        <v>1040</v>
      </c>
      <c r="D238" s="227" t="s">
        <v>194</v>
      </c>
      <c r="E238" s="228" t="s">
        <v>3278</v>
      </c>
      <c r="F238" s="229" t="s">
        <v>3279</v>
      </c>
      <c r="G238" s="230" t="s">
        <v>2728</v>
      </c>
      <c r="H238" s="231">
        <v>7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40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199</v>
      </c>
      <c r="AT238" s="238" t="s">
        <v>194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1590</v>
      </c>
    </row>
    <row r="239" s="2" customFormat="1" ht="16.5" customHeight="1">
      <c r="A239" s="39"/>
      <c r="B239" s="40"/>
      <c r="C239" s="227" t="s">
        <v>1046</v>
      </c>
      <c r="D239" s="227" t="s">
        <v>194</v>
      </c>
      <c r="E239" s="228" t="s">
        <v>3280</v>
      </c>
      <c r="F239" s="229" t="s">
        <v>3281</v>
      </c>
      <c r="G239" s="230" t="s">
        <v>2728</v>
      </c>
      <c r="H239" s="231">
        <v>7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40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199</v>
      </c>
      <c r="AT239" s="238" t="s">
        <v>194</v>
      </c>
      <c r="AU239" s="238" t="s">
        <v>85</v>
      </c>
      <c r="AY239" s="18" t="s">
        <v>192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199</v>
      </c>
      <c r="BM239" s="238" t="s">
        <v>1599</v>
      </c>
    </row>
    <row r="240" s="2" customFormat="1" ht="16.5" customHeight="1">
      <c r="A240" s="39"/>
      <c r="B240" s="40"/>
      <c r="C240" s="227" t="s">
        <v>1056</v>
      </c>
      <c r="D240" s="227" t="s">
        <v>194</v>
      </c>
      <c r="E240" s="228" t="s">
        <v>3282</v>
      </c>
      <c r="F240" s="229" t="s">
        <v>3283</v>
      </c>
      <c r="G240" s="230" t="s">
        <v>2728</v>
      </c>
      <c r="H240" s="231">
        <v>7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40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199</v>
      </c>
      <c r="AT240" s="238" t="s">
        <v>194</v>
      </c>
      <c r="AU240" s="238" t="s">
        <v>85</v>
      </c>
      <c r="AY240" s="18" t="s">
        <v>192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199</v>
      </c>
      <c r="BM240" s="238" t="s">
        <v>1608</v>
      </c>
    </row>
    <row r="241" s="2" customFormat="1" ht="16.5" customHeight="1">
      <c r="A241" s="39"/>
      <c r="B241" s="40"/>
      <c r="C241" s="227" t="s">
        <v>1060</v>
      </c>
      <c r="D241" s="227" t="s">
        <v>194</v>
      </c>
      <c r="E241" s="228" t="s">
        <v>3284</v>
      </c>
      <c r="F241" s="229" t="s">
        <v>3285</v>
      </c>
      <c r="G241" s="230" t="s">
        <v>2728</v>
      </c>
      <c r="H241" s="231">
        <v>2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40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199</v>
      </c>
      <c r="AT241" s="238" t="s">
        <v>194</v>
      </c>
      <c r="AU241" s="238" t="s">
        <v>85</v>
      </c>
      <c r="AY241" s="18" t="s">
        <v>192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199</v>
      </c>
      <c r="BM241" s="238" t="s">
        <v>1617</v>
      </c>
    </row>
    <row r="242" s="2" customFormat="1" ht="16.5" customHeight="1">
      <c r="A242" s="39"/>
      <c r="B242" s="40"/>
      <c r="C242" s="227" t="s">
        <v>1081</v>
      </c>
      <c r="D242" s="227" t="s">
        <v>194</v>
      </c>
      <c r="E242" s="228" t="s">
        <v>3286</v>
      </c>
      <c r="F242" s="229" t="s">
        <v>3287</v>
      </c>
      <c r="G242" s="230" t="s">
        <v>2728</v>
      </c>
      <c r="H242" s="231">
        <v>14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40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199</v>
      </c>
      <c r="AT242" s="238" t="s">
        <v>194</v>
      </c>
      <c r="AU242" s="238" t="s">
        <v>85</v>
      </c>
      <c r="AY242" s="18" t="s">
        <v>192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83</v>
      </c>
      <c r="BK242" s="239">
        <f>ROUND(I242*H242,2)</f>
        <v>0</v>
      </c>
      <c r="BL242" s="18" t="s">
        <v>199</v>
      </c>
      <c r="BM242" s="238" t="s">
        <v>1627</v>
      </c>
    </row>
    <row r="243" s="2" customFormat="1" ht="16.5" customHeight="1">
      <c r="A243" s="39"/>
      <c r="B243" s="40"/>
      <c r="C243" s="227" t="s">
        <v>1086</v>
      </c>
      <c r="D243" s="227" t="s">
        <v>194</v>
      </c>
      <c r="E243" s="228" t="s">
        <v>3288</v>
      </c>
      <c r="F243" s="229" t="s">
        <v>3289</v>
      </c>
      <c r="G243" s="230" t="s">
        <v>2728</v>
      </c>
      <c r="H243" s="231">
        <v>7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40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199</v>
      </c>
      <c r="AT243" s="238" t="s">
        <v>194</v>
      </c>
      <c r="AU243" s="238" t="s">
        <v>85</v>
      </c>
      <c r="AY243" s="18" t="s">
        <v>192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83</v>
      </c>
      <c r="BK243" s="239">
        <f>ROUND(I243*H243,2)</f>
        <v>0</v>
      </c>
      <c r="BL243" s="18" t="s">
        <v>199</v>
      </c>
      <c r="BM243" s="238" t="s">
        <v>1636</v>
      </c>
    </row>
    <row r="244" s="2" customFormat="1" ht="16.5" customHeight="1">
      <c r="A244" s="39"/>
      <c r="B244" s="40"/>
      <c r="C244" s="227" t="s">
        <v>1091</v>
      </c>
      <c r="D244" s="227" t="s">
        <v>194</v>
      </c>
      <c r="E244" s="228" t="s">
        <v>3290</v>
      </c>
      <c r="F244" s="229" t="s">
        <v>3291</v>
      </c>
      <c r="G244" s="230" t="s">
        <v>2728</v>
      </c>
      <c r="H244" s="231">
        <v>7</v>
      </c>
      <c r="I244" s="232"/>
      <c r="J244" s="233">
        <f>ROUND(I244*H244,2)</f>
        <v>0</v>
      </c>
      <c r="K244" s="229" t="s">
        <v>1</v>
      </c>
      <c r="L244" s="45"/>
      <c r="M244" s="234" t="s">
        <v>1</v>
      </c>
      <c r="N244" s="235" t="s">
        <v>40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199</v>
      </c>
      <c r="AT244" s="238" t="s">
        <v>194</v>
      </c>
      <c r="AU244" s="238" t="s">
        <v>85</v>
      </c>
      <c r="AY244" s="18" t="s">
        <v>192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199</v>
      </c>
      <c r="BM244" s="238" t="s">
        <v>1645</v>
      </c>
    </row>
    <row r="245" s="2" customFormat="1" ht="16.5" customHeight="1">
      <c r="A245" s="39"/>
      <c r="B245" s="40"/>
      <c r="C245" s="227" t="s">
        <v>1099</v>
      </c>
      <c r="D245" s="227" t="s">
        <v>194</v>
      </c>
      <c r="E245" s="228" t="s">
        <v>3292</v>
      </c>
      <c r="F245" s="229" t="s">
        <v>3293</v>
      </c>
      <c r="G245" s="230" t="s">
        <v>2728</v>
      </c>
      <c r="H245" s="231">
        <v>7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40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199</v>
      </c>
      <c r="AT245" s="238" t="s">
        <v>194</v>
      </c>
      <c r="AU245" s="238" t="s">
        <v>85</v>
      </c>
      <c r="AY245" s="18" t="s">
        <v>192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199</v>
      </c>
      <c r="BM245" s="238" t="s">
        <v>1654</v>
      </c>
    </row>
    <row r="246" s="2" customFormat="1" ht="16.5" customHeight="1">
      <c r="A246" s="39"/>
      <c r="B246" s="40"/>
      <c r="C246" s="227" t="s">
        <v>1104</v>
      </c>
      <c r="D246" s="227" t="s">
        <v>194</v>
      </c>
      <c r="E246" s="228" t="s">
        <v>3294</v>
      </c>
      <c r="F246" s="229" t="s">
        <v>3295</v>
      </c>
      <c r="G246" s="230" t="s">
        <v>2728</v>
      </c>
      <c r="H246" s="231">
        <v>7</v>
      </c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40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199</v>
      </c>
      <c r="AT246" s="238" t="s">
        <v>194</v>
      </c>
      <c r="AU246" s="238" t="s">
        <v>85</v>
      </c>
      <c r="AY246" s="18" t="s">
        <v>192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199</v>
      </c>
      <c r="BM246" s="238" t="s">
        <v>1663</v>
      </c>
    </row>
    <row r="247" s="2" customFormat="1" ht="16.5" customHeight="1">
      <c r="A247" s="39"/>
      <c r="B247" s="40"/>
      <c r="C247" s="227" t="s">
        <v>1108</v>
      </c>
      <c r="D247" s="227" t="s">
        <v>194</v>
      </c>
      <c r="E247" s="228" t="s">
        <v>3296</v>
      </c>
      <c r="F247" s="229" t="s">
        <v>3297</v>
      </c>
      <c r="G247" s="230" t="s">
        <v>2728</v>
      </c>
      <c r="H247" s="231">
        <v>7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40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199</v>
      </c>
      <c r="AT247" s="238" t="s">
        <v>194</v>
      </c>
      <c r="AU247" s="238" t="s">
        <v>85</v>
      </c>
      <c r="AY247" s="18" t="s">
        <v>192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199</v>
      </c>
      <c r="BM247" s="238" t="s">
        <v>1681</v>
      </c>
    </row>
    <row r="248" s="12" customFormat="1" ht="25.92" customHeight="1">
      <c r="A248" s="12"/>
      <c r="B248" s="211"/>
      <c r="C248" s="212"/>
      <c r="D248" s="213" t="s">
        <v>74</v>
      </c>
      <c r="E248" s="214" t="s">
        <v>3298</v>
      </c>
      <c r="F248" s="214" t="s">
        <v>3299</v>
      </c>
      <c r="G248" s="212"/>
      <c r="H248" s="212"/>
      <c r="I248" s="215"/>
      <c r="J248" s="216">
        <f>BK248</f>
        <v>0</v>
      </c>
      <c r="K248" s="212"/>
      <c r="L248" s="217"/>
      <c r="M248" s="218"/>
      <c r="N248" s="219"/>
      <c r="O248" s="219"/>
      <c r="P248" s="220">
        <f>SUM(P249:P254)</f>
        <v>0</v>
      </c>
      <c r="Q248" s="219"/>
      <c r="R248" s="220">
        <f>SUM(R249:R254)</f>
        <v>0</v>
      </c>
      <c r="S248" s="219"/>
      <c r="T248" s="221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2" t="s">
        <v>199</v>
      </c>
      <c r="AT248" s="223" t="s">
        <v>74</v>
      </c>
      <c r="AU248" s="223" t="s">
        <v>75</v>
      </c>
      <c r="AY248" s="222" t="s">
        <v>192</v>
      </c>
      <c r="BK248" s="224">
        <f>SUM(BK249:BK254)</f>
        <v>0</v>
      </c>
    </row>
    <row r="249" s="2" customFormat="1" ht="16.5" customHeight="1">
      <c r="A249" s="39"/>
      <c r="B249" s="40"/>
      <c r="C249" s="227" t="s">
        <v>1112</v>
      </c>
      <c r="D249" s="227" t="s">
        <v>194</v>
      </c>
      <c r="E249" s="228" t="s">
        <v>3300</v>
      </c>
      <c r="F249" s="229" t="s">
        <v>3301</v>
      </c>
      <c r="G249" s="230" t="s">
        <v>3302</v>
      </c>
      <c r="H249" s="231">
        <v>4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40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199</v>
      </c>
      <c r="AT249" s="238" t="s">
        <v>194</v>
      </c>
      <c r="AU249" s="238" t="s">
        <v>83</v>
      </c>
      <c r="AY249" s="18" t="s">
        <v>192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199</v>
      </c>
      <c r="BM249" s="238" t="s">
        <v>1693</v>
      </c>
    </row>
    <row r="250" s="2" customFormat="1" ht="16.5" customHeight="1">
      <c r="A250" s="39"/>
      <c r="B250" s="40"/>
      <c r="C250" s="227" t="s">
        <v>1117</v>
      </c>
      <c r="D250" s="227" t="s">
        <v>194</v>
      </c>
      <c r="E250" s="228" t="s">
        <v>3303</v>
      </c>
      <c r="F250" s="229" t="s">
        <v>3304</v>
      </c>
      <c r="G250" s="230" t="s">
        <v>3302</v>
      </c>
      <c r="H250" s="231">
        <v>14</v>
      </c>
      <c r="I250" s="232"/>
      <c r="J250" s="233">
        <f>ROUND(I250*H250,2)</f>
        <v>0</v>
      </c>
      <c r="K250" s="229" t="s">
        <v>1</v>
      </c>
      <c r="L250" s="45"/>
      <c r="M250" s="234" t="s">
        <v>1</v>
      </c>
      <c r="N250" s="235" t="s">
        <v>40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199</v>
      </c>
      <c r="AT250" s="238" t="s">
        <v>194</v>
      </c>
      <c r="AU250" s="238" t="s">
        <v>83</v>
      </c>
      <c r="AY250" s="18" t="s">
        <v>192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199</v>
      </c>
      <c r="BM250" s="238" t="s">
        <v>1713</v>
      </c>
    </row>
    <row r="251" s="2" customFormat="1" ht="16.5" customHeight="1">
      <c r="A251" s="39"/>
      <c r="B251" s="40"/>
      <c r="C251" s="227" t="s">
        <v>1121</v>
      </c>
      <c r="D251" s="227" t="s">
        <v>194</v>
      </c>
      <c r="E251" s="228" t="s">
        <v>3305</v>
      </c>
      <c r="F251" s="229" t="s">
        <v>3306</v>
      </c>
      <c r="G251" s="230" t="s">
        <v>3302</v>
      </c>
      <c r="H251" s="231">
        <v>34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40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199</v>
      </c>
      <c r="AT251" s="238" t="s">
        <v>194</v>
      </c>
      <c r="AU251" s="238" t="s">
        <v>83</v>
      </c>
      <c r="AY251" s="18" t="s">
        <v>192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199</v>
      </c>
      <c r="BM251" s="238" t="s">
        <v>1735</v>
      </c>
    </row>
    <row r="252" s="2" customFormat="1" ht="16.5" customHeight="1">
      <c r="A252" s="39"/>
      <c r="B252" s="40"/>
      <c r="C252" s="227" t="s">
        <v>1125</v>
      </c>
      <c r="D252" s="227" t="s">
        <v>194</v>
      </c>
      <c r="E252" s="228" t="s">
        <v>3307</v>
      </c>
      <c r="F252" s="229" t="s">
        <v>3308</v>
      </c>
      <c r="G252" s="230" t="s">
        <v>3302</v>
      </c>
      <c r="H252" s="231">
        <v>2</v>
      </c>
      <c r="I252" s="232"/>
      <c r="J252" s="233">
        <f>ROUND(I252*H252,2)</f>
        <v>0</v>
      </c>
      <c r="K252" s="229" t="s">
        <v>1</v>
      </c>
      <c r="L252" s="45"/>
      <c r="M252" s="234" t="s">
        <v>1</v>
      </c>
      <c r="N252" s="235" t="s">
        <v>40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199</v>
      </c>
      <c r="AT252" s="238" t="s">
        <v>194</v>
      </c>
      <c r="AU252" s="238" t="s">
        <v>83</v>
      </c>
      <c r="AY252" s="18" t="s">
        <v>192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83</v>
      </c>
      <c r="BK252" s="239">
        <f>ROUND(I252*H252,2)</f>
        <v>0</v>
      </c>
      <c r="BL252" s="18" t="s">
        <v>199</v>
      </c>
      <c r="BM252" s="238" t="s">
        <v>1745</v>
      </c>
    </row>
    <row r="253" s="2" customFormat="1" ht="16.5" customHeight="1">
      <c r="A253" s="39"/>
      <c r="B253" s="40"/>
      <c r="C253" s="227" t="s">
        <v>1129</v>
      </c>
      <c r="D253" s="227" t="s">
        <v>194</v>
      </c>
      <c r="E253" s="228" t="s">
        <v>3309</v>
      </c>
      <c r="F253" s="229" t="s">
        <v>3310</v>
      </c>
      <c r="G253" s="230" t="s">
        <v>3302</v>
      </c>
      <c r="H253" s="231">
        <v>1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40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199</v>
      </c>
      <c r="AT253" s="238" t="s">
        <v>194</v>
      </c>
      <c r="AU253" s="238" t="s">
        <v>83</v>
      </c>
      <c r="AY253" s="18" t="s">
        <v>192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83</v>
      </c>
      <c r="BK253" s="239">
        <f>ROUND(I253*H253,2)</f>
        <v>0</v>
      </c>
      <c r="BL253" s="18" t="s">
        <v>199</v>
      </c>
      <c r="BM253" s="238" t="s">
        <v>1754</v>
      </c>
    </row>
    <row r="254" s="2" customFormat="1" ht="16.5" customHeight="1">
      <c r="A254" s="39"/>
      <c r="B254" s="40"/>
      <c r="C254" s="227" t="s">
        <v>1134</v>
      </c>
      <c r="D254" s="227" t="s">
        <v>194</v>
      </c>
      <c r="E254" s="228" t="s">
        <v>3311</v>
      </c>
      <c r="F254" s="229" t="s">
        <v>3312</v>
      </c>
      <c r="G254" s="230" t="s">
        <v>3302</v>
      </c>
      <c r="H254" s="231">
        <v>12</v>
      </c>
      <c r="I254" s="232"/>
      <c r="J254" s="233">
        <f>ROUND(I254*H254,2)</f>
        <v>0</v>
      </c>
      <c r="K254" s="229" t="s">
        <v>1</v>
      </c>
      <c r="L254" s="45"/>
      <c r="M254" s="298" t="s">
        <v>1</v>
      </c>
      <c r="N254" s="299" t="s">
        <v>40</v>
      </c>
      <c r="O254" s="300"/>
      <c r="P254" s="301">
        <f>O254*H254</f>
        <v>0</v>
      </c>
      <c r="Q254" s="301">
        <v>0</v>
      </c>
      <c r="R254" s="301">
        <f>Q254*H254</f>
        <v>0</v>
      </c>
      <c r="S254" s="301">
        <v>0</v>
      </c>
      <c r="T254" s="30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199</v>
      </c>
      <c r="AT254" s="238" t="s">
        <v>194</v>
      </c>
      <c r="AU254" s="238" t="s">
        <v>83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199</v>
      </c>
      <c r="BM254" s="238" t="s">
        <v>1764</v>
      </c>
    </row>
    <row r="255" s="2" customFormat="1" ht="6.96" customHeight="1">
      <c r="A255" s="39"/>
      <c r="B255" s="67"/>
      <c r="C255" s="68"/>
      <c r="D255" s="68"/>
      <c r="E255" s="68"/>
      <c r="F255" s="68"/>
      <c r="G255" s="68"/>
      <c r="H255" s="68"/>
      <c r="I255" s="68"/>
      <c r="J255" s="68"/>
      <c r="K255" s="68"/>
      <c r="L255" s="45"/>
      <c r="M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</sheetData>
  <sheetProtection sheet="1" autoFilter="0" formatColumns="0" formatRows="0" objects="1" scenarios="1" spinCount="100000" saltValue="kPDPSZPXzb8lfWXKKUSdNNDDPfpX5xkQqDWN8RLcUY1DkN4ci/IlUWIfm5sxqpLZ4SSvERtourUHPNEeoIXMQA==" hashValue="lGKuElQ5rbXz4BnVamnHmYvwRu0sIg0e3Do9tYfD54fv7qD31gqO5aLkLBHO0YZta20ZoaZPC68N0hjTX0JHug==" algorithmName="SHA-512" password="CC35"/>
  <autoFilter ref="C126:K2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2720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3313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144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Pivovarské náměstí 1245, 500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PRISPO s.r.o. Polská 375, 547 01 Náchod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>PRISPO s.r.o. Polská 375, 547 01 Náchod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ROUND((SUM(BE123:BE140)),  2)</f>
        <v>0</v>
      </c>
      <c r="G35" s="39"/>
      <c r="H35" s="39"/>
      <c r="I35" s="165">
        <v>0.20999999999999999</v>
      </c>
      <c r="J35" s="164">
        <f>ROUND(((SUM(BE123:BE140))*I35),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ROUND((SUM(BF123:BF140)),  2)</f>
        <v>0</v>
      </c>
      <c r="G36" s="39"/>
      <c r="H36" s="39"/>
      <c r="I36" s="165">
        <v>0.12</v>
      </c>
      <c r="J36" s="164">
        <f>ROUND(((SUM(BF123:BF140))*I36),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ROUND((SUM(BG123:BG140)),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ROUND((SUM(BH123:BH140)),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ROUND((SUM(BI123:BI140)),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2720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D.1.4.4 - FVE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3314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3315</v>
      </c>
      <c r="E100" s="192"/>
      <c r="F100" s="192"/>
      <c r="G100" s="192"/>
      <c r="H100" s="192"/>
      <c r="I100" s="192"/>
      <c r="J100" s="193">
        <f>J133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3316</v>
      </c>
      <c r="E101" s="192"/>
      <c r="F101" s="192"/>
      <c r="G101" s="192"/>
      <c r="H101" s="192"/>
      <c r="I101" s="192"/>
      <c r="J101" s="193">
        <f>J138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177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4" t="str">
        <f>E7</f>
        <v>Náchod - Výstavba objektu pro zřízení dětské skupiny v nemocnici Náchodě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142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2719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2720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D.1.4.4 - FVE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30. 9. 2024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Královéhradecký kraj, Pivovarské náměstí 1245, 500</v>
      </c>
      <c r="G119" s="41"/>
      <c r="H119" s="41"/>
      <c r="I119" s="33" t="s">
        <v>30</v>
      </c>
      <c r="J119" s="37" t="str">
        <f>E23</f>
        <v>PRISPO s.r.o. Polská 375, 547 01 Náchod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PRISPO s.r.o. Polská 375, 547 01 Náchod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178</v>
      </c>
      <c r="D122" s="203" t="s">
        <v>60</v>
      </c>
      <c r="E122" s="203" t="s">
        <v>56</v>
      </c>
      <c r="F122" s="203" t="s">
        <v>57</v>
      </c>
      <c r="G122" s="203" t="s">
        <v>179</v>
      </c>
      <c r="H122" s="203" t="s">
        <v>180</v>
      </c>
      <c r="I122" s="203" t="s">
        <v>181</v>
      </c>
      <c r="J122" s="203" t="s">
        <v>147</v>
      </c>
      <c r="K122" s="204" t="s">
        <v>182</v>
      </c>
      <c r="L122" s="205"/>
      <c r="M122" s="101" t="s">
        <v>1</v>
      </c>
      <c r="N122" s="102" t="s">
        <v>39</v>
      </c>
      <c r="O122" s="102" t="s">
        <v>183</v>
      </c>
      <c r="P122" s="102" t="s">
        <v>184</v>
      </c>
      <c r="Q122" s="102" t="s">
        <v>185</v>
      </c>
      <c r="R122" s="102" t="s">
        <v>186</v>
      </c>
      <c r="S122" s="102" t="s">
        <v>187</v>
      </c>
      <c r="T122" s="103" t="s">
        <v>188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189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P124+P133+P138</f>
        <v>0</v>
      </c>
      <c r="Q123" s="105"/>
      <c r="R123" s="208">
        <f>R124+R133+R138</f>
        <v>0</v>
      </c>
      <c r="S123" s="105"/>
      <c r="T123" s="209">
        <f>T124+T133+T138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74</v>
      </c>
      <c r="AU123" s="18" t="s">
        <v>149</v>
      </c>
      <c r="BK123" s="210">
        <f>BK124+BK133+BK138</f>
        <v>0</v>
      </c>
    </row>
    <row r="124" s="12" customFormat="1" ht="25.92" customHeight="1">
      <c r="A124" s="12"/>
      <c r="B124" s="211"/>
      <c r="C124" s="212"/>
      <c r="D124" s="213" t="s">
        <v>74</v>
      </c>
      <c r="E124" s="214" t="s">
        <v>2926</v>
      </c>
      <c r="F124" s="214" t="s">
        <v>3317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SUM(P125:P132)</f>
        <v>0</v>
      </c>
      <c r="Q124" s="219"/>
      <c r="R124" s="220">
        <f>SUM(R125:R132)</f>
        <v>0</v>
      </c>
      <c r="S124" s="219"/>
      <c r="T124" s="221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74</v>
      </c>
      <c r="AU124" s="223" t="s">
        <v>75</v>
      </c>
      <c r="AY124" s="222" t="s">
        <v>192</v>
      </c>
      <c r="BK124" s="224">
        <f>SUM(BK125:BK132)</f>
        <v>0</v>
      </c>
    </row>
    <row r="125" s="2" customFormat="1" ht="16.5" customHeight="1">
      <c r="A125" s="39"/>
      <c r="B125" s="40"/>
      <c r="C125" s="227" t="s">
        <v>83</v>
      </c>
      <c r="D125" s="227" t="s">
        <v>194</v>
      </c>
      <c r="E125" s="228" t="s">
        <v>3318</v>
      </c>
      <c r="F125" s="229" t="s">
        <v>3319</v>
      </c>
      <c r="G125" s="230" t="s">
        <v>300</v>
      </c>
      <c r="H125" s="231">
        <v>49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83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85</v>
      </c>
    </row>
    <row r="126" s="2" customFormat="1" ht="16.5" customHeight="1">
      <c r="A126" s="39"/>
      <c r="B126" s="40"/>
      <c r="C126" s="227" t="s">
        <v>85</v>
      </c>
      <c r="D126" s="227" t="s">
        <v>194</v>
      </c>
      <c r="E126" s="228" t="s">
        <v>3320</v>
      </c>
      <c r="F126" s="229" t="s">
        <v>3321</v>
      </c>
      <c r="G126" s="230" t="s">
        <v>300</v>
      </c>
      <c r="H126" s="231">
        <v>49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40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199</v>
      </c>
      <c r="AT126" s="238" t="s">
        <v>194</v>
      </c>
      <c r="AU126" s="238" t="s">
        <v>83</v>
      </c>
      <c r="AY126" s="18" t="s">
        <v>192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199</v>
      </c>
      <c r="BM126" s="238" t="s">
        <v>199</v>
      </c>
    </row>
    <row r="127" s="2" customFormat="1" ht="16.5" customHeight="1">
      <c r="A127" s="39"/>
      <c r="B127" s="40"/>
      <c r="C127" s="227" t="s">
        <v>212</v>
      </c>
      <c r="D127" s="227" t="s">
        <v>194</v>
      </c>
      <c r="E127" s="228" t="s">
        <v>3322</v>
      </c>
      <c r="F127" s="229" t="s">
        <v>3323</v>
      </c>
      <c r="G127" s="230" t="s">
        <v>300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40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199</v>
      </c>
      <c r="AT127" s="238" t="s">
        <v>194</v>
      </c>
      <c r="AU127" s="238" t="s">
        <v>83</v>
      </c>
      <c r="AY127" s="18" t="s">
        <v>192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199</v>
      </c>
      <c r="BM127" s="238" t="s">
        <v>232</v>
      </c>
    </row>
    <row r="128" s="2" customFormat="1" ht="16.5" customHeight="1">
      <c r="A128" s="39"/>
      <c r="B128" s="40"/>
      <c r="C128" s="227" t="s">
        <v>199</v>
      </c>
      <c r="D128" s="227" t="s">
        <v>194</v>
      </c>
      <c r="E128" s="228" t="s">
        <v>3324</v>
      </c>
      <c r="F128" s="229" t="s">
        <v>3325</v>
      </c>
      <c r="G128" s="230" t="s">
        <v>300</v>
      </c>
      <c r="H128" s="231">
        <v>49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83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244</v>
      </c>
    </row>
    <row r="129" s="2" customFormat="1" ht="24.15" customHeight="1">
      <c r="A129" s="39"/>
      <c r="B129" s="40"/>
      <c r="C129" s="227" t="s">
        <v>227</v>
      </c>
      <c r="D129" s="227" t="s">
        <v>194</v>
      </c>
      <c r="E129" s="228" t="s">
        <v>3326</v>
      </c>
      <c r="F129" s="229" t="s">
        <v>3327</v>
      </c>
      <c r="G129" s="230" t="s">
        <v>282</v>
      </c>
      <c r="H129" s="231">
        <v>120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40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199</v>
      </c>
      <c r="AT129" s="238" t="s">
        <v>194</v>
      </c>
      <c r="AU129" s="238" t="s">
        <v>83</v>
      </c>
      <c r="AY129" s="18" t="s">
        <v>192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199</v>
      </c>
      <c r="BM129" s="238" t="s">
        <v>257</v>
      </c>
    </row>
    <row r="130" s="2" customFormat="1" ht="16.5" customHeight="1">
      <c r="A130" s="39"/>
      <c r="B130" s="40"/>
      <c r="C130" s="227" t="s">
        <v>232</v>
      </c>
      <c r="D130" s="227" t="s">
        <v>194</v>
      </c>
      <c r="E130" s="228" t="s">
        <v>3328</v>
      </c>
      <c r="F130" s="229" t="s">
        <v>3329</v>
      </c>
      <c r="G130" s="230" t="s">
        <v>1572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40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199</v>
      </c>
      <c r="AT130" s="238" t="s">
        <v>194</v>
      </c>
      <c r="AU130" s="238" t="s">
        <v>83</v>
      </c>
      <c r="AY130" s="18" t="s">
        <v>192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199</v>
      </c>
      <c r="BM130" s="238" t="s">
        <v>8</v>
      </c>
    </row>
    <row r="131" s="2" customFormat="1" ht="16.5" customHeight="1">
      <c r="A131" s="39"/>
      <c r="B131" s="40"/>
      <c r="C131" s="227" t="s">
        <v>237</v>
      </c>
      <c r="D131" s="227" t="s">
        <v>194</v>
      </c>
      <c r="E131" s="228" t="s">
        <v>3330</v>
      </c>
      <c r="F131" s="229" t="s">
        <v>3331</v>
      </c>
      <c r="G131" s="230" t="s">
        <v>1572</v>
      </c>
      <c r="H131" s="231">
        <v>2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40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199</v>
      </c>
      <c r="AT131" s="238" t="s">
        <v>194</v>
      </c>
      <c r="AU131" s="238" t="s">
        <v>83</v>
      </c>
      <c r="AY131" s="18" t="s">
        <v>192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199</v>
      </c>
      <c r="BM131" s="238" t="s">
        <v>286</v>
      </c>
    </row>
    <row r="132" s="2" customFormat="1" ht="16.5" customHeight="1">
      <c r="A132" s="39"/>
      <c r="B132" s="40"/>
      <c r="C132" s="227" t="s">
        <v>244</v>
      </c>
      <c r="D132" s="227" t="s">
        <v>194</v>
      </c>
      <c r="E132" s="228" t="s">
        <v>3332</v>
      </c>
      <c r="F132" s="229" t="s">
        <v>3333</v>
      </c>
      <c r="G132" s="230" t="s">
        <v>1572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83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297</v>
      </c>
    </row>
    <row r="133" s="12" customFormat="1" ht="25.92" customHeight="1">
      <c r="A133" s="12"/>
      <c r="B133" s="211"/>
      <c r="C133" s="212"/>
      <c r="D133" s="213" t="s">
        <v>74</v>
      </c>
      <c r="E133" s="214" t="s">
        <v>2963</v>
      </c>
      <c r="F133" s="214" t="s">
        <v>3334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SUM(P134:P137)</f>
        <v>0</v>
      </c>
      <c r="Q133" s="219"/>
      <c r="R133" s="220">
        <f>SUM(R134:R137)</f>
        <v>0</v>
      </c>
      <c r="S133" s="219"/>
      <c r="T133" s="221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83</v>
      </c>
      <c r="AT133" s="223" t="s">
        <v>74</v>
      </c>
      <c r="AU133" s="223" t="s">
        <v>75</v>
      </c>
      <c r="AY133" s="222" t="s">
        <v>192</v>
      </c>
      <c r="BK133" s="224">
        <f>SUM(BK134:BK137)</f>
        <v>0</v>
      </c>
    </row>
    <row r="134" s="2" customFormat="1" ht="16.5" customHeight="1">
      <c r="A134" s="39"/>
      <c r="B134" s="40"/>
      <c r="C134" s="227" t="s">
        <v>251</v>
      </c>
      <c r="D134" s="227" t="s">
        <v>194</v>
      </c>
      <c r="E134" s="228" t="s">
        <v>3335</v>
      </c>
      <c r="F134" s="229" t="s">
        <v>3336</v>
      </c>
      <c r="G134" s="230" t="s">
        <v>2931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83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365</v>
      </c>
    </row>
    <row r="135" s="2" customFormat="1" ht="16.5" customHeight="1">
      <c r="A135" s="39"/>
      <c r="B135" s="40"/>
      <c r="C135" s="227" t="s">
        <v>257</v>
      </c>
      <c r="D135" s="227" t="s">
        <v>194</v>
      </c>
      <c r="E135" s="228" t="s">
        <v>3337</v>
      </c>
      <c r="F135" s="229" t="s">
        <v>3338</v>
      </c>
      <c r="G135" s="230" t="s">
        <v>300</v>
      </c>
      <c r="H135" s="231">
        <v>5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40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199</v>
      </c>
      <c r="AT135" s="238" t="s">
        <v>194</v>
      </c>
      <c r="AU135" s="238" t="s">
        <v>83</v>
      </c>
      <c r="AY135" s="18" t="s">
        <v>192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199</v>
      </c>
      <c r="BM135" s="238" t="s">
        <v>376</v>
      </c>
    </row>
    <row r="136" s="2" customFormat="1" ht="16.5" customHeight="1">
      <c r="A136" s="39"/>
      <c r="B136" s="40"/>
      <c r="C136" s="227" t="s">
        <v>264</v>
      </c>
      <c r="D136" s="227" t="s">
        <v>194</v>
      </c>
      <c r="E136" s="228" t="s">
        <v>3339</v>
      </c>
      <c r="F136" s="229" t="s">
        <v>3340</v>
      </c>
      <c r="G136" s="230" t="s">
        <v>2931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83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394</v>
      </c>
    </row>
    <row r="137" s="2" customFormat="1" ht="16.5" customHeight="1">
      <c r="A137" s="39"/>
      <c r="B137" s="40"/>
      <c r="C137" s="227" t="s">
        <v>8</v>
      </c>
      <c r="D137" s="227" t="s">
        <v>194</v>
      </c>
      <c r="E137" s="228" t="s">
        <v>3341</v>
      </c>
      <c r="F137" s="229" t="s">
        <v>3342</v>
      </c>
      <c r="G137" s="230" t="s">
        <v>2931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83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421</v>
      </c>
    </row>
    <row r="138" s="12" customFormat="1" ht="25.92" customHeight="1">
      <c r="A138" s="12"/>
      <c r="B138" s="211"/>
      <c r="C138" s="212"/>
      <c r="D138" s="213" t="s">
        <v>74</v>
      </c>
      <c r="E138" s="214" t="s">
        <v>2972</v>
      </c>
      <c r="F138" s="214" t="s">
        <v>3343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SUM(P139:P140)</f>
        <v>0</v>
      </c>
      <c r="Q138" s="219"/>
      <c r="R138" s="220">
        <f>SUM(R139:R140)</f>
        <v>0</v>
      </c>
      <c r="S138" s="219"/>
      <c r="T138" s="22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83</v>
      </c>
      <c r="AT138" s="223" t="s">
        <v>74</v>
      </c>
      <c r="AU138" s="223" t="s">
        <v>75</v>
      </c>
      <c r="AY138" s="222" t="s">
        <v>192</v>
      </c>
      <c r="BK138" s="224">
        <f>SUM(BK139:BK140)</f>
        <v>0</v>
      </c>
    </row>
    <row r="139" s="2" customFormat="1" ht="16.5" customHeight="1">
      <c r="A139" s="39"/>
      <c r="B139" s="40"/>
      <c r="C139" s="227" t="s">
        <v>279</v>
      </c>
      <c r="D139" s="227" t="s">
        <v>194</v>
      </c>
      <c r="E139" s="228" t="s">
        <v>3344</v>
      </c>
      <c r="F139" s="229" t="s">
        <v>3345</v>
      </c>
      <c r="G139" s="230" t="s">
        <v>1572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40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199</v>
      </c>
      <c r="AT139" s="238" t="s">
        <v>194</v>
      </c>
      <c r="AU139" s="238" t="s">
        <v>83</v>
      </c>
      <c r="AY139" s="18" t="s">
        <v>192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199</v>
      </c>
      <c r="BM139" s="238" t="s">
        <v>451</v>
      </c>
    </row>
    <row r="140" s="2" customFormat="1" ht="16.5" customHeight="1">
      <c r="A140" s="39"/>
      <c r="B140" s="40"/>
      <c r="C140" s="227" t="s">
        <v>286</v>
      </c>
      <c r="D140" s="227" t="s">
        <v>194</v>
      </c>
      <c r="E140" s="228" t="s">
        <v>3346</v>
      </c>
      <c r="F140" s="229" t="s">
        <v>3347</v>
      </c>
      <c r="G140" s="230" t="s">
        <v>1572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98" t="s">
        <v>1</v>
      </c>
      <c r="N140" s="299" t="s">
        <v>40</v>
      </c>
      <c r="O140" s="300"/>
      <c r="P140" s="301">
        <f>O140*H140</f>
        <v>0</v>
      </c>
      <c r="Q140" s="301">
        <v>0</v>
      </c>
      <c r="R140" s="301">
        <f>Q140*H140</f>
        <v>0</v>
      </c>
      <c r="S140" s="301">
        <v>0</v>
      </c>
      <c r="T140" s="30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83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491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UPVUFFGcnYDEXG7349Mxzg5mWq67TO06ysztX0XQkuLKPntmksF/lhjwTjSJ6UtITtWzI6W0a6t1D7lmPvtoRg==" hashValue="ygVzxfZXL67+QnJ399yrPiadm2V5eo7ERmqg9qqVz0jh0PC6Ig9nm/CNywlVAlGeQpGRFILaGavkog8RhEI0Pw==" algorithmName="SHA-512" password="CC35"/>
  <autoFilter ref="C122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2720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3348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144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Pivovarské náměstí 1245, 500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PRISPO s.r.o. Polská 375, 547 01 Náchod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>PRISPO s.r.o. Polská 375, 547 01 Náchod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ROUND((SUM(BE120:BE172)),  2)</f>
        <v>0</v>
      </c>
      <c r="G35" s="39"/>
      <c r="H35" s="39"/>
      <c r="I35" s="165">
        <v>0.20999999999999999</v>
      </c>
      <c r="J35" s="164">
        <f>ROUND(((SUM(BE120:BE172))*I35),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ROUND((SUM(BF120:BF172)),  2)</f>
        <v>0</v>
      </c>
      <c r="G36" s="39"/>
      <c r="H36" s="39"/>
      <c r="I36" s="165">
        <v>0.12</v>
      </c>
      <c r="J36" s="164">
        <f>ROUND(((SUM(BF120:BF172))*I36),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ROUND((SUM(BG120:BG172)),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ROUND((SUM(BH120:BH172)),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ROUND((SUM(BI120:BI172)),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2720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177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Náchod - Výstavba objektu pro zřízení dětské skupiny v nemocnici Náchodě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142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4" t="s">
        <v>2719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2720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D.1.4.5 - Slaboproud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30. 9. 2024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E17</f>
        <v>Královéhradecký kraj, Pivovarské náměstí 1245, 500</v>
      </c>
      <c r="G116" s="41"/>
      <c r="H116" s="41"/>
      <c r="I116" s="33" t="s">
        <v>30</v>
      </c>
      <c r="J116" s="37" t="str">
        <f>E23</f>
        <v>PRISPO s.r.o. Polská 375, 547 01 Náchod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28</v>
      </c>
      <c r="D117" s="41"/>
      <c r="E117" s="41"/>
      <c r="F117" s="28" t="str">
        <f>IF(E20="","",E20)</f>
        <v>Vyplň údaj</v>
      </c>
      <c r="G117" s="41"/>
      <c r="H117" s="41"/>
      <c r="I117" s="33" t="s">
        <v>33</v>
      </c>
      <c r="J117" s="37" t="str">
        <f>E26</f>
        <v>PRISPO s.r.o. Polská 375, 547 01 Náchod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178</v>
      </c>
      <c r="D119" s="203" t="s">
        <v>60</v>
      </c>
      <c r="E119" s="203" t="s">
        <v>56</v>
      </c>
      <c r="F119" s="203" t="s">
        <v>57</v>
      </c>
      <c r="G119" s="203" t="s">
        <v>179</v>
      </c>
      <c r="H119" s="203" t="s">
        <v>180</v>
      </c>
      <c r="I119" s="203" t="s">
        <v>181</v>
      </c>
      <c r="J119" s="203" t="s">
        <v>147</v>
      </c>
      <c r="K119" s="204" t="s">
        <v>182</v>
      </c>
      <c r="L119" s="205"/>
      <c r="M119" s="101" t="s">
        <v>1</v>
      </c>
      <c r="N119" s="102" t="s">
        <v>39</v>
      </c>
      <c r="O119" s="102" t="s">
        <v>183</v>
      </c>
      <c r="P119" s="102" t="s">
        <v>184</v>
      </c>
      <c r="Q119" s="102" t="s">
        <v>185</v>
      </c>
      <c r="R119" s="102" t="s">
        <v>186</v>
      </c>
      <c r="S119" s="102" t="s">
        <v>187</v>
      </c>
      <c r="T119" s="103" t="s">
        <v>188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189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SUM(P121:P172)</f>
        <v>0</v>
      </c>
      <c r="Q120" s="105"/>
      <c r="R120" s="208">
        <f>SUM(R121:R172)</f>
        <v>0</v>
      </c>
      <c r="S120" s="105"/>
      <c r="T120" s="209">
        <f>SUM(T121:T172)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74</v>
      </c>
      <c r="AU120" s="18" t="s">
        <v>149</v>
      </c>
      <c r="BK120" s="210">
        <f>SUM(BK121:BK172)</f>
        <v>0</v>
      </c>
    </row>
    <row r="121" s="2" customFormat="1" ht="24.15" customHeight="1">
      <c r="A121" s="39"/>
      <c r="B121" s="40"/>
      <c r="C121" s="227" t="s">
        <v>83</v>
      </c>
      <c r="D121" s="227" t="s">
        <v>194</v>
      </c>
      <c r="E121" s="228" t="s">
        <v>3349</v>
      </c>
      <c r="F121" s="229" t="s">
        <v>3350</v>
      </c>
      <c r="G121" s="230" t="s">
        <v>282</v>
      </c>
      <c r="H121" s="231">
        <v>35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40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199</v>
      </c>
      <c r="AT121" s="238" t="s">
        <v>194</v>
      </c>
      <c r="AU121" s="238" t="s">
        <v>75</v>
      </c>
      <c r="AY121" s="18" t="s">
        <v>192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199</v>
      </c>
      <c r="BM121" s="238" t="s">
        <v>85</v>
      </c>
    </row>
    <row r="122" s="2" customFormat="1" ht="16.5" customHeight="1">
      <c r="A122" s="39"/>
      <c r="B122" s="40"/>
      <c r="C122" s="227" t="s">
        <v>85</v>
      </c>
      <c r="D122" s="227" t="s">
        <v>194</v>
      </c>
      <c r="E122" s="228" t="s">
        <v>3351</v>
      </c>
      <c r="F122" s="229" t="s">
        <v>3352</v>
      </c>
      <c r="G122" s="230" t="s">
        <v>2728</v>
      </c>
      <c r="H122" s="231">
        <v>80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40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199</v>
      </c>
      <c r="AT122" s="238" t="s">
        <v>194</v>
      </c>
      <c r="AU122" s="238" t="s">
        <v>75</v>
      </c>
      <c r="AY122" s="18" t="s">
        <v>192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83</v>
      </c>
      <c r="BK122" s="239">
        <f>ROUND(I122*H122,2)</f>
        <v>0</v>
      </c>
      <c r="BL122" s="18" t="s">
        <v>199</v>
      </c>
      <c r="BM122" s="238" t="s">
        <v>199</v>
      </c>
    </row>
    <row r="123" s="2" customFormat="1" ht="16.5" customHeight="1">
      <c r="A123" s="39"/>
      <c r="B123" s="40"/>
      <c r="C123" s="227" t="s">
        <v>212</v>
      </c>
      <c r="D123" s="227" t="s">
        <v>194</v>
      </c>
      <c r="E123" s="228" t="s">
        <v>3353</v>
      </c>
      <c r="F123" s="229" t="s">
        <v>3354</v>
      </c>
      <c r="G123" s="230" t="s">
        <v>282</v>
      </c>
      <c r="H123" s="231">
        <v>75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40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199</v>
      </c>
      <c r="AT123" s="238" t="s">
        <v>194</v>
      </c>
      <c r="AU123" s="238" t="s">
        <v>75</v>
      </c>
      <c r="AY123" s="18" t="s">
        <v>192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199</v>
      </c>
      <c r="BM123" s="238" t="s">
        <v>232</v>
      </c>
    </row>
    <row r="124" s="2" customFormat="1" ht="16.5" customHeight="1">
      <c r="A124" s="39"/>
      <c r="B124" s="40"/>
      <c r="C124" s="227" t="s">
        <v>199</v>
      </c>
      <c r="D124" s="227" t="s">
        <v>194</v>
      </c>
      <c r="E124" s="228" t="s">
        <v>3355</v>
      </c>
      <c r="F124" s="229" t="s">
        <v>3356</v>
      </c>
      <c r="G124" s="230" t="s">
        <v>282</v>
      </c>
      <c r="H124" s="231">
        <v>110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40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199</v>
      </c>
      <c r="AT124" s="238" t="s">
        <v>194</v>
      </c>
      <c r="AU124" s="238" t="s">
        <v>75</v>
      </c>
      <c r="AY124" s="18" t="s">
        <v>192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199</v>
      </c>
      <c r="BM124" s="238" t="s">
        <v>244</v>
      </c>
    </row>
    <row r="125" s="2" customFormat="1" ht="16.5" customHeight="1">
      <c r="A125" s="39"/>
      <c r="B125" s="40"/>
      <c r="C125" s="227" t="s">
        <v>227</v>
      </c>
      <c r="D125" s="227" t="s">
        <v>194</v>
      </c>
      <c r="E125" s="228" t="s">
        <v>3357</v>
      </c>
      <c r="F125" s="229" t="s">
        <v>3358</v>
      </c>
      <c r="G125" s="230" t="s">
        <v>282</v>
      </c>
      <c r="H125" s="231">
        <v>50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75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257</v>
      </c>
    </row>
    <row r="126" s="2" customFormat="1" ht="24.15" customHeight="1">
      <c r="A126" s="39"/>
      <c r="B126" s="40"/>
      <c r="C126" s="227" t="s">
        <v>232</v>
      </c>
      <c r="D126" s="227" t="s">
        <v>194</v>
      </c>
      <c r="E126" s="228" t="s">
        <v>3359</v>
      </c>
      <c r="F126" s="229" t="s">
        <v>3360</v>
      </c>
      <c r="G126" s="230" t="s">
        <v>2728</v>
      </c>
      <c r="H126" s="231">
        <v>14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40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199</v>
      </c>
      <c r="AT126" s="238" t="s">
        <v>194</v>
      </c>
      <c r="AU126" s="238" t="s">
        <v>75</v>
      </c>
      <c r="AY126" s="18" t="s">
        <v>192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199</v>
      </c>
      <c r="BM126" s="238" t="s">
        <v>8</v>
      </c>
    </row>
    <row r="127" s="2" customFormat="1" ht="16.5" customHeight="1">
      <c r="A127" s="39"/>
      <c r="B127" s="40"/>
      <c r="C127" s="227" t="s">
        <v>237</v>
      </c>
      <c r="D127" s="227" t="s">
        <v>194</v>
      </c>
      <c r="E127" s="228" t="s">
        <v>3361</v>
      </c>
      <c r="F127" s="229" t="s">
        <v>3362</v>
      </c>
      <c r="G127" s="230" t="s">
        <v>2728</v>
      </c>
      <c r="H127" s="231">
        <v>14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40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199</v>
      </c>
      <c r="AT127" s="238" t="s">
        <v>194</v>
      </c>
      <c r="AU127" s="238" t="s">
        <v>75</v>
      </c>
      <c r="AY127" s="18" t="s">
        <v>192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199</v>
      </c>
      <c r="BM127" s="238" t="s">
        <v>286</v>
      </c>
    </row>
    <row r="128" s="2" customFormat="1" ht="16.5" customHeight="1">
      <c r="A128" s="39"/>
      <c r="B128" s="40"/>
      <c r="C128" s="227" t="s">
        <v>244</v>
      </c>
      <c r="D128" s="227" t="s">
        <v>194</v>
      </c>
      <c r="E128" s="228" t="s">
        <v>3363</v>
      </c>
      <c r="F128" s="229" t="s">
        <v>3364</v>
      </c>
      <c r="G128" s="230" t="s">
        <v>2728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75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297</v>
      </c>
    </row>
    <row r="129" s="2" customFormat="1" ht="33" customHeight="1">
      <c r="A129" s="39"/>
      <c r="B129" s="40"/>
      <c r="C129" s="227" t="s">
        <v>251</v>
      </c>
      <c r="D129" s="227" t="s">
        <v>194</v>
      </c>
      <c r="E129" s="228" t="s">
        <v>3365</v>
      </c>
      <c r="F129" s="229" t="s">
        <v>3366</v>
      </c>
      <c r="G129" s="230" t="s">
        <v>2728</v>
      </c>
      <c r="H129" s="231">
        <v>2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40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199</v>
      </c>
      <c r="AT129" s="238" t="s">
        <v>194</v>
      </c>
      <c r="AU129" s="238" t="s">
        <v>75</v>
      </c>
      <c r="AY129" s="18" t="s">
        <v>192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199</v>
      </c>
      <c r="BM129" s="238" t="s">
        <v>310</v>
      </c>
    </row>
    <row r="130" s="2" customFormat="1" ht="24.15" customHeight="1">
      <c r="A130" s="39"/>
      <c r="B130" s="40"/>
      <c r="C130" s="227" t="s">
        <v>257</v>
      </c>
      <c r="D130" s="227" t="s">
        <v>194</v>
      </c>
      <c r="E130" s="228" t="s">
        <v>3367</v>
      </c>
      <c r="F130" s="229" t="s">
        <v>3368</v>
      </c>
      <c r="G130" s="230" t="s">
        <v>2728</v>
      </c>
      <c r="H130" s="231">
        <v>3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40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199</v>
      </c>
      <c r="AT130" s="238" t="s">
        <v>194</v>
      </c>
      <c r="AU130" s="238" t="s">
        <v>75</v>
      </c>
      <c r="AY130" s="18" t="s">
        <v>192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199</v>
      </c>
      <c r="BM130" s="238" t="s">
        <v>321</v>
      </c>
    </row>
    <row r="131" s="2" customFormat="1" ht="16.5" customHeight="1">
      <c r="A131" s="39"/>
      <c r="B131" s="40"/>
      <c r="C131" s="227" t="s">
        <v>264</v>
      </c>
      <c r="D131" s="227" t="s">
        <v>194</v>
      </c>
      <c r="E131" s="228" t="s">
        <v>3369</v>
      </c>
      <c r="F131" s="229" t="s">
        <v>3370</v>
      </c>
      <c r="G131" s="230" t="s">
        <v>2728</v>
      </c>
      <c r="H131" s="231">
        <v>2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40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199</v>
      </c>
      <c r="AT131" s="238" t="s">
        <v>194</v>
      </c>
      <c r="AU131" s="238" t="s">
        <v>75</v>
      </c>
      <c r="AY131" s="18" t="s">
        <v>192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199</v>
      </c>
      <c r="BM131" s="238" t="s">
        <v>333</v>
      </c>
    </row>
    <row r="132" s="2" customFormat="1" ht="16.5" customHeight="1">
      <c r="A132" s="39"/>
      <c r="B132" s="40"/>
      <c r="C132" s="227" t="s">
        <v>8</v>
      </c>
      <c r="D132" s="227" t="s">
        <v>194</v>
      </c>
      <c r="E132" s="228" t="s">
        <v>3371</v>
      </c>
      <c r="F132" s="229" t="s">
        <v>3372</v>
      </c>
      <c r="G132" s="230" t="s">
        <v>2728</v>
      </c>
      <c r="H132" s="231">
        <v>44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75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347</v>
      </c>
    </row>
    <row r="133" s="2" customFormat="1" ht="16.5" customHeight="1">
      <c r="A133" s="39"/>
      <c r="B133" s="40"/>
      <c r="C133" s="227" t="s">
        <v>279</v>
      </c>
      <c r="D133" s="227" t="s">
        <v>194</v>
      </c>
      <c r="E133" s="228" t="s">
        <v>3373</v>
      </c>
      <c r="F133" s="229" t="s">
        <v>3374</v>
      </c>
      <c r="G133" s="230" t="s">
        <v>2728</v>
      </c>
      <c r="H133" s="231">
        <v>2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40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199</v>
      </c>
      <c r="AT133" s="238" t="s">
        <v>194</v>
      </c>
      <c r="AU133" s="238" t="s">
        <v>75</v>
      </c>
      <c r="AY133" s="18" t="s">
        <v>192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199</v>
      </c>
      <c r="BM133" s="238" t="s">
        <v>356</v>
      </c>
    </row>
    <row r="134" s="2" customFormat="1" ht="16.5" customHeight="1">
      <c r="A134" s="39"/>
      <c r="B134" s="40"/>
      <c r="C134" s="227" t="s">
        <v>286</v>
      </c>
      <c r="D134" s="227" t="s">
        <v>194</v>
      </c>
      <c r="E134" s="228" t="s">
        <v>3375</v>
      </c>
      <c r="F134" s="229" t="s">
        <v>3376</v>
      </c>
      <c r="G134" s="230" t="s">
        <v>282</v>
      </c>
      <c r="H134" s="231">
        <v>4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75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365</v>
      </c>
    </row>
    <row r="135" s="2" customFormat="1" ht="16.5" customHeight="1">
      <c r="A135" s="39"/>
      <c r="B135" s="40"/>
      <c r="C135" s="227" t="s">
        <v>291</v>
      </c>
      <c r="D135" s="227" t="s">
        <v>194</v>
      </c>
      <c r="E135" s="228" t="s">
        <v>3377</v>
      </c>
      <c r="F135" s="229" t="s">
        <v>3378</v>
      </c>
      <c r="G135" s="230" t="s">
        <v>2728</v>
      </c>
      <c r="H135" s="231">
        <v>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40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199</v>
      </c>
      <c r="AT135" s="238" t="s">
        <v>194</v>
      </c>
      <c r="AU135" s="238" t="s">
        <v>75</v>
      </c>
      <c r="AY135" s="18" t="s">
        <v>192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199</v>
      </c>
      <c r="BM135" s="238" t="s">
        <v>376</v>
      </c>
    </row>
    <row r="136" s="2" customFormat="1" ht="16.5" customHeight="1">
      <c r="A136" s="39"/>
      <c r="B136" s="40"/>
      <c r="C136" s="227" t="s">
        <v>297</v>
      </c>
      <c r="D136" s="227" t="s">
        <v>194</v>
      </c>
      <c r="E136" s="228" t="s">
        <v>3379</v>
      </c>
      <c r="F136" s="229" t="s">
        <v>3380</v>
      </c>
      <c r="G136" s="230" t="s">
        <v>2728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75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394</v>
      </c>
    </row>
    <row r="137" s="2" customFormat="1" ht="24.15" customHeight="1">
      <c r="A137" s="39"/>
      <c r="B137" s="40"/>
      <c r="C137" s="227" t="s">
        <v>304</v>
      </c>
      <c r="D137" s="227" t="s">
        <v>194</v>
      </c>
      <c r="E137" s="228" t="s">
        <v>3381</v>
      </c>
      <c r="F137" s="229" t="s">
        <v>3382</v>
      </c>
      <c r="G137" s="230" t="s">
        <v>2728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75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421</v>
      </c>
    </row>
    <row r="138" s="2" customFormat="1" ht="16.5" customHeight="1">
      <c r="A138" s="39"/>
      <c r="B138" s="40"/>
      <c r="C138" s="227" t="s">
        <v>310</v>
      </c>
      <c r="D138" s="227" t="s">
        <v>194</v>
      </c>
      <c r="E138" s="228" t="s">
        <v>3383</v>
      </c>
      <c r="F138" s="229" t="s">
        <v>3384</v>
      </c>
      <c r="G138" s="230" t="s">
        <v>282</v>
      </c>
      <c r="H138" s="231">
        <v>1800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199</v>
      </c>
      <c r="AT138" s="238" t="s">
        <v>194</v>
      </c>
      <c r="AU138" s="238" t="s">
        <v>75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199</v>
      </c>
      <c r="BM138" s="238" t="s">
        <v>436</v>
      </c>
    </row>
    <row r="139" s="2" customFormat="1" ht="16.5" customHeight="1">
      <c r="A139" s="39"/>
      <c r="B139" s="40"/>
      <c r="C139" s="227" t="s">
        <v>316</v>
      </c>
      <c r="D139" s="227" t="s">
        <v>194</v>
      </c>
      <c r="E139" s="228" t="s">
        <v>3385</v>
      </c>
      <c r="F139" s="229" t="s">
        <v>3386</v>
      </c>
      <c r="G139" s="230" t="s">
        <v>282</v>
      </c>
      <c r="H139" s="231">
        <v>120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40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199</v>
      </c>
      <c r="AT139" s="238" t="s">
        <v>194</v>
      </c>
      <c r="AU139" s="238" t="s">
        <v>75</v>
      </c>
      <c r="AY139" s="18" t="s">
        <v>192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199</v>
      </c>
      <c r="BM139" s="238" t="s">
        <v>451</v>
      </c>
    </row>
    <row r="140" s="2" customFormat="1" ht="21.75" customHeight="1">
      <c r="A140" s="39"/>
      <c r="B140" s="40"/>
      <c r="C140" s="227" t="s">
        <v>321</v>
      </c>
      <c r="D140" s="227" t="s">
        <v>194</v>
      </c>
      <c r="E140" s="228" t="s">
        <v>3387</v>
      </c>
      <c r="F140" s="229" t="s">
        <v>3388</v>
      </c>
      <c r="G140" s="230" t="s">
        <v>2728</v>
      </c>
      <c r="H140" s="231">
        <v>26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75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491</v>
      </c>
    </row>
    <row r="141" s="2" customFormat="1" ht="21.75" customHeight="1">
      <c r="A141" s="39"/>
      <c r="B141" s="40"/>
      <c r="C141" s="227" t="s">
        <v>7</v>
      </c>
      <c r="D141" s="227" t="s">
        <v>194</v>
      </c>
      <c r="E141" s="228" t="s">
        <v>3389</v>
      </c>
      <c r="F141" s="229" t="s">
        <v>3390</v>
      </c>
      <c r="G141" s="230" t="s">
        <v>2728</v>
      </c>
      <c r="H141" s="231">
        <v>8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75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502</v>
      </c>
    </row>
    <row r="142" s="2" customFormat="1" ht="16.5" customHeight="1">
      <c r="A142" s="39"/>
      <c r="B142" s="40"/>
      <c r="C142" s="227" t="s">
        <v>333</v>
      </c>
      <c r="D142" s="227" t="s">
        <v>194</v>
      </c>
      <c r="E142" s="228" t="s">
        <v>3391</v>
      </c>
      <c r="F142" s="229" t="s">
        <v>3392</v>
      </c>
      <c r="G142" s="230" t="s">
        <v>282</v>
      </c>
      <c r="H142" s="231">
        <v>80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40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199</v>
      </c>
      <c r="AT142" s="238" t="s">
        <v>194</v>
      </c>
      <c r="AU142" s="238" t="s">
        <v>75</v>
      </c>
      <c r="AY142" s="18" t="s">
        <v>192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199</v>
      </c>
      <c r="BM142" s="238" t="s">
        <v>512</v>
      </c>
    </row>
    <row r="143" s="2" customFormat="1" ht="21.75" customHeight="1">
      <c r="A143" s="39"/>
      <c r="B143" s="40"/>
      <c r="C143" s="227" t="s">
        <v>340</v>
      </c>
      <c r="D143" s="227" t="s">
        <v>194</v>
      </c>
      <c r="E143" s="228" t="s">
        <v>3393</v>
      </c>
      <c r="F143" s="229" t="s">
        <v>3394</v>
      </c>
      <c r="G143" s="230" t="s">
        <v>2728</v>
      </c>
      <c r="H143" s="231">
        <v>5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199</v>
      </c>
      <c r="AT143" s="238" t="s">
        <v>194</v>
      </c>
      <c r="AU143" s="238" t="s">
        <v>75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199</v>
      </c>
      <c r="BM143" s="238" t="s">
        <v>523</v>
      </c>
    </row>
    <row r="144" s="2" customFormat="1" ht="16.5" customHeight="1">
      <c r="A144" s="39"/>
      <c r="B144" s="40"/>
      <c r="C144" s="227" t="s">
        <v>347</v>
      </c>
      <c r="D144" s="227" t="s">
        <v>194</v>
      </c>
      <c r="E144" s="228" t="s">
        <v>3395</v>
      </c>
      <c r="F144" s="229" t="s">
        <v>3396</v>
      </c>
      <c r="G144" s="230" t="s">
        <v>2728</v>
      </c>
      <c r="H144" s="231">
        <v>5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75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533</v>
      </c>
    </row>
    <row r="145" s="2" customFormat="1" ht="16.5" customHeight="1">
      <c r="A145" s="39"/>
      <c r="B145" s="40"/>
      <c r="C145" s="227" t="s">
        <v>352</v>
      </c>
      <c r="D145" s="227" t="s">
        <v>194</v>
      </c>
      <c r="E145" s="228" t="s">
        <v>3397</v>
      </c>
      <c r="F145" s="229" t="s">
        <v>3398</v>
      </c>
      <c r="G145" s="230" t="s">
        <v>2728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199</v>
      </c>
      <c r="AT145" s="238" t="s">
        <v>194</v>
      </c>
      <c r="AU145" s="238" t="s">
        <v>75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199</v>
      </c>
      <c r="BM145" s="238" t="s">
        <v>543</v>
      </c>
    </row>
    <row r="146" s="2" customFormat="1" ht="16.5" customHeight="1">
      <c r="A146" s="39"/>
      <c r="B146" s="40"/>
      <c r="C146" s="227" t="s">
        <v>356</v>
      </c>
      <c r="D146" s="227" t="s">
        <v>194</v>
      </c>
      <c r="E146" s="228" t="s">
        <v>3399</v>
      </c>
      <c r="F146" s="229" t="s">
        <v>3400</v>
      </c>
      <c r="G146" s="230" t="s">
        <v>2728</v>
      </c>
      <c r="H146" s="231">
        <v>4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40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199</v>
      </c>
      <c r="AT146" s="238" t="s">
        <v>194</v>
      </c>
      <c r="AU146" s="238" t="s">
        <v>75</v>
      </c>
      <c r="AY146" s="18" t="s">
        <v>192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199</v>
      </c>
      <c r="BM146" s="238" t="s">
        <v>555</v>
      </c>
    </row>
    <row r="147" s="2" customFormat="1" ht="16.5" customHeight="1">
      <c r="A147" s="39"/>
      <c r="B147" s="40"/>
      <c r="C147" s="227" t="s">
        <v>361</v>
      </c>
      <c r="D147" s="227" t="s">
        <v>194</v>
      </c>
      <c r="E147" s="228" t="s">
        <v>3401</v>
      </c>
      <c r="F147" s="229" t="s">
        <v>3402</v>
      </c>
      <c r="G147" s="230" t="s">
        <v>2728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75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578</v>
      </c>
    </row>
    <row r="148" s="2" customFormat="1" ht="21.75" customHeight="1">
      <c r="A148" s="39"/>
      <c r="B148" s="40"/>
      <c r="C148" s="227" t="s">
        <v>365</v>
      </c>
      <c r="D148" s="227" t="s">
        <v>194</v>
      </c>
      <c r="E148" s="228" t="s">
        <v>3403</v>
      </c>
      <c r="F148" s="229" t="s">
        <v>3404</v>
      </c>
      <c r="G148" s="230" t="s">
        <v>2728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75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592</v>
      </c>
    </row>
    <row r="149" s="2" customFormat="1" ht="21.75" customHeight="1">
      <c r="A149" s="39"/>
      <c r="B149" s="40"/>
      <c r="C149" s="227" t="s">
        <v>372</v>
      </c>
      <c r="D149" s="227" t="s">
        <v>194</v>
      </c>
      <c r="E149" s="228" t="s">
        <v>3405</v>
      </c>
      <c r="F149" s="229" t="s">
        <v>3406</v>
      </c>
      <c r="G149" s="230" t="s">
        <v>2728</v>
      </c>
      <c r="H149" s="231">
        <v>4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40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199</v>
      </c>
      <c r="AT149" s="238" t="s">
        <v>194</v>
      </c>
      <c r="AU149" s="238" t="s">
        <v>75</v>
      </c>
      <c r="AY149" s="18" t="s">
        <v>192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199</v>
      </c>
      <c r="BM149" s="238" t="s">
        <v>605</v>
      </c>
    </row>
    <row r="150" s="2" customFormat="1" ht="16.5" customHeight="1">
      <c r="A150" s="39"/>
      <c r="B150" s="40"/>
      <c r="C150" s="227" t="s">
        <v>376</v>
      </c>
      <c r="D150" s="227" t="s">
        <v>194</v>
      </c>
      <c r="E150" s="228" t="s">
        <v>3407</v>
      </c>
      <c r="F150" s="229" t="s">
        <v>3408</v>
      </c>
      <c r="G150" s="230" t="s">
        <v>2728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199</v>
      </c>
      <c r="AT150" s="238" t="s">
        <v>194</v>
      </c>
      <c r="AU150" s="238" t="s">
        <v>75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199</v>
      </c>
      <c r="BM150" s="238" t="s">
        <v>617</v>
      </c>
    </row>
    <row r="151" s="2" customFormat="1" ht="21.75" customHeight="1">
      <c r="A151" s="39"/>
      <c r="B151" s="40"/>
      <c r="C151" s="227" t="s">
        <v>383</v>
      </c>
      <c r="D151" s="227" t="s">
        <v>194</v>
      </c>
      <c r="E151" s="228" t="s">
        <v>3409</v>
      </c>
      <c r="F151" s="229" t="s">
        <v>3410</v>
      </c>
      <c r="G151" s="230" t="s">
        <v>2728</v>
      </c>
      <c r="H151" s="231">
        <v>1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75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628</v>
      </c>
    </row>
    <row r="152" s="2" customFormat="1" ht="16.5" customHeight="1">
      <c r="A152" s="39"/>
      <c r="B152" s="40"/>
      <c r="C152" s="227" t="s">
        <v>394</v>
      </c>
      <c r="D152" s="227" t="s">
        <v>194</v>
      </c>
      <c r="E152" s="228" t="s">
        <v>3411</v>
      </c>
      <c r="F152" s="229" t="s">
        <v>3412</v>
      </c>
      <c r="G152" s="230" t="s">
        <v>2728</v>
      </c>
      <c r="H152" s="231">
        <v>4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75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641</v>
      </c>
    </row>
    <row r="153" s="2" customFormat="1" ht="16.5" customHeight="1">
      <c r="A153" s="39"/>
      <c r="B153" s="40"/>
      <c r="C153" s="227" t="s">
        <v>403</v>
      </c>
      <c r="D153" s="227" t="s">
        <v>194</v>
      </c>
      <c r="E153" s="228" t="s">
        <v>3413</v>
      </c>
      <c r="F153" s="229" t="s">
        <v>3414</v>
      </c>
      <c r="G153" s="230" t="s">
        <v>2728</v>
      </c>
      <c r="H153" s="231">
        <v>20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75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651</v>
      </c>
    </row>
    <row r="154" s="2" customFormat="1" ht="16.5" customHeight="1">
      <c r="A154" s="39"/>
      <c r="B154" s="40"/>
      <c r="C154" s="227" t="s">
        <v>421</v>
      </c>
      <c r="D154" s="227" t="s">
        <v>194</v>
      </c>
      <c r="E154" s="228" t="s">
        <v>3415</v>
      </c>
      <c r="F154" s="229" t="s">
        <v>3416</v>
      </c>
      <c r="G154" s="230" t="s">
        <v>2728</v>
      </c>
      <c r="H154" s="231">
        <v>44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40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199</v>
      </c>
      <c r="AT154" s="238" t="s">
        <v>194</v>
      </c>
      <c r="AU154" s="238" t="s">
        <v>75</v>
      </c>
      <c r="AY154" s="18" t="s">
        <v>192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199</v>
      </c>
      <c r="BM154" s="238" t="s">
        <v>676</v>
      </c>
    </row>
    <row r="155" s="2" customFormat="1" ht="16.5" customHeight="1">
      <c r="A155" s="39"/>
      <c r="B155" s="40"/>
      <c r="C155" s="227" t="s">
        <v>426</v>
      </c>
      <c r="D155" s="227" t="s">
        <v>194</v>
      </c>
      <c r="E155" s="228" t="s">
        <v>3417</v>
      </c>
      <c r="F155" s="229" t="s">
        <v>3418</v>
      </c>
      <c r="G155" s="230" t="s">
        <v>2728</v>
      </c>
      <c r="H155" s="231">
        <v>15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75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686</v>
      </c>
    </row>
    <row r="156" s="2" customFormat="1" ht="16.5" customHeight="1">
      <c r="A156" s="39"/>
      <c r="B156" s="40"/>
      <c r="C156" s="227" t="s">
        <v>436</v>
      </c>
      <c r="D156" s="227" t="s">
        <v>194</v>
      </c>
      <c r="E156" s="228" t="s">
        <v>3419</v>
      </c>
      <c r="F156" s="229" t="s">
        <v>3420</v>
      </c>
      <c r="G156" s="230" t="s">
        <v>2931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75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696</v>
      </c>
    </row>
    <row r="157" s="2" customFormat="1" ht="16.5" customHeight="1">
      <c r="A157" s="39"/>
      <c r="B157" s="40"/>
      <c r="C157" s="227" t="s">
        <v>444</v>
      </c>
      <c r="D157" s="227" t="s">
        <v>194</v>
      </c>
      <c r="E157" s="228" t="s">
        <v>3421</v>
      </c>
      <c r="F157" s="229" t="s">
        <v>3422</v>
      </c>
      <c r="G157" s="230" t="s">
        <v>2728</v>
      </c>
      <c r="H157" s="231">
        <v>2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75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719</v>
      </c>
    </row>
    <row r="158" s="2" customFormat="1" ht="16.5" customHeight="1">
      <c r="A158" s="39"/>
      <c r="B158" s="40"/>
      <c r="C158" s="227" t="s">
        <v>451</v>
      </c>
      <c r="D158" s="227" t="s">
        <v>194</v>
      </c>
      <c r="E158" s="228" t="s">
        <v>3423</v>
      </c>
      <c r="F158" s="229" t="s">
        <v>3424</v>
      </c>
      <c r="G158" s="230" t="s">
        <v>2728</v>
      </c>
      <c r="H158" s="231">
        <v>48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40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199</v>
      </c>
      <c r="AT158" s="238" t="s">
        <v>194</v>
      </c>
      <c r="AU158" s="238" t="s">
        <v>75</v>
      </c>
      <c r="AY158" s="18" t="s">
        <v>192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199</v>
      </c>
      <c r="BM158" s="238" t="s">
        <v>732</v>
      </c>
    </row>
    <row r="159" s="2" customFormat="1" ht="16.5" customHeight="1">
      <c r="A159" s="39"/>
      <c r="B159" s="40"/>
      <c r="C159" s="227" t="s">
        <v>485</v>
      </c>
      <c r="D159" s="227" t="s">
        <v>194</v>
      </c>
      <c r="E159" s="228" t="s">
        <v>3425</v>
      </c>
      <c r="F159" s="229" t="s">
        <v>3426</v>
      </c>
      <c r="G159" s="230" t="s">
        <v>2728</v>
      </c>
      <c r="H159" s="231">
        <v>90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199</v>
      </c>
      <c r="AT159" s="238" t="s">
        <v>194</v>
      </c>
      <c r="AU159" s="238" t="s">
        <v>75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199</v>
      </c>
      <c r="BM159" s="238" t="s">
        <v>761</v>
      </c>
    </row>
    <row r="160" s="2" customFormat="1" ht="16.5" customHeight="1">
      <c r="A160" s="39"/>
      <c r="B160" s="40"/>
      <c r="C160" s="227" t="s">
        <v>491</v>
      </c>
      <c r="D160" s="227" t="s">
        <v>194</v>
      </c>
      <c r="E160" s="228" t="s">
        <v>3427</v>
      </c>
      <c r="F160" s="229" t="s">
        <v>3428</v>
      </c>
      <c r="G160" s="230" t="s">
        <v>3049</v>
      </c>
      <c r="H160" s="231">
        <v>12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75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824</v>
      </c>
    </row>
    <row r="161" s="2" customFormat="1" ht="21.75" customHeight="1">
      <c r="A161" s="39"/>
      <c r="B161" s="40"/>
      <c r="C161" s="227" t="s">
        <v>496</v>
      </c>
      <c r="D161" s="227" t="s">
        <v>194</v>
      </c>
      <c r="E161" s="228" t="s">
        <v>3429</v>
      </c>
      <c r="F161" s="229" t="s">
        <v>3430</v>
      </c>
      <c r="G161" s="230" t="s">
        <v>3049</v>
      </c>
      <c r="H161" s="231">
        <v>20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75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876</v>
      </c>
    </row>
    <row r="162" s="2" customFormat="1" ht="16.5" customHeight="1">
      <c r="A162" s="39"/>
      <c r="B162" s="40"/>
      <c r="C162" s="227" t="s">
        <v>502</v>
      </c>
      <c r="D162" s="227" t="s">
        <v>194</v>
      </c>
      <c r="E162" s="228" t="s">
        <v>3431</v>
      </c>
      <c r="F162" s="229" t="s">
        <v>3432</v>
      </c>
      <c r="G162" s="230" t="s">
        <v>3049</v>
      </c>
      <c r="H162" s="231">
        <v>10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40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199</v>
      </c>
      <c r="AT162" s="238" t="s">
        <v>194</v>
      </c>
      <c r="AU162" s="238" t="s">
        <v>75</v>
      </c>
      <c r="AY162" s="18" t="s">
        <v>192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199</v>
      </c>
      <c r="BM162" s="238" t="s">
        <v>887</v>
      </c>
    </row>
    <row r="163" s="2" customFormat="1" ht="16.5" customHeight="1">
      <c r="A163" s="39"/>
      <c r="B163" s="40"/>
      <c r="C163" s="227" t="s">
        <v>507</v>
      </c>
      <c r="D163" s="227" t="s">
        <v>194</v>
      </c>
      <c r="E163" s="228" t="s">
        <v>3433</v>
      </c>
      <c r="F163" s="229" t="s">
        <v>3434</v>
      </c>
      <c r="G163" s="230" t="s">
        <v>3049</v>
      </c>
      <c r="H163" s="231">
        <v>30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199</v>
      </c>
      <c r="AT163" s="238" t="s">
        <v>194</v>
      </c>
      <c r="AU163" s="238" t="s">
        <v>75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199</v>
      </c>
      <c r="BM163" s="238" t="s">
        <v>898</v>
      </c>
    </row>
    <row r="164" s="2" customFormat="1" ht="16.5" customHeight="1">
      <c r="A164" s="39"/>
      <c r="B164" s="40"/>
      <c r="C164" s="227" t="s">
        <v>512</v>
      </c>
      <c r="D164" s="227" t="s">
        <v>194</v>
      </c>
      <c r="E164" s="228" t="s">
        <v>3435</v>
      </c>
      <c r="F164" s="229" t="s">
        <v>3436</v>
      </c>
      <c r="G164" s="230" t="s">
        <v>2728</v>
      </c>
      <c r="H164" s="231">
        <v>20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75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934</v>
      </c>
    </row>
    <row r="165" s="2" customFormat="1" ht="16.5" customHeight="1">
      <c r="A165" s="39"/>
      <c r="B165" s="40"/>
      <c r="C165" s="227" t="s">
        <v>518</v>
      </c>
      <c r="D165" s="227" t="s">
        <v>194</v>
      </c>
      <c r="E165" s="228" t="s">
        <v>3437</v>
      </c>
      <c r="F165" s="229" t="s">
        <v>3438</v>
      </c>
      <c r="G165" s="230" t="s">
        <v>3439</v>
      </c>
      <c r="H165" s="231">
        <v>40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40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199</v>
      </c>
      <c r="AT165" s="238" t="s">
        <v>194</v>
      </c>
      <c r="AU165" s="238" t="s">
        <v>75</v>
      </c>
      <c r="AY165" s="18" t="s">
        <v>192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199</v>
      </c>
      <c r="BM165" s="238" t="s">
        <v>942</v>
      </c>
    </row>
    <row r="166" s="2" customFormat="1" ht="24.15" customHeight="1">
      <c r="A166" s="39"/>
      <c r="B166" s="40"/>
      <c r="C166" s="227" t="s">
        <v>523</v>
      </c>
      <c r="D166" s="227" t="s">
        <v>194</v>
      </c>
      <c r="E166" s="228" t="s">
        <v>3440</v>
      </c>
      <c r="F166" s="229" t="s">
        <v>3441</v>
      </c>
      <c r="G166" s="230" t="s">
        <v>2728</v>
      </c>
      <c r="H166" s="231">
        <v>0</v>
      </c>
      <c r="I166" s="232"/>
      <c r="J166" s="233">
        <f>ROUND(I166*H166,2)</f>
        <v>0</v>
      </c>
      <c r="K166" s="229" t="s">
        <v>2998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199</v>
      </c>
      <c r="AT166" s="238" t="s">
        <v>194</v>
      </c>
      <c r="AU166" s="238" t="s">
        <v>75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199</v>
      </c>
      <c r="BM166" s="238" t="s">
        <v>952</v>
      </c>
    </row>
    <row r="167" s="2" customFormat="1" ht="21.75" customHeight="1">
      <c r="A167" s="39"/>
      <c r="B167" s="40"/>
      <c r="C167" s="227" t="s">
        <v>528</v>
      </c>
      <c r="D167" s="227" t="s">
        <v>194</v>
      </c>
      <c r="E167" s="228" t="s">
        <v>3442</v>
      </c>
      <c r="F167" s="229" t="s">
        <v>3443</v>
      </c>
      <c r="G167" s="230" t="s">
        <v>2728</v>
      </c>
      <c r="H167" s="231">
        <v>0</v>
      </c>
      <c r="I167" s="232"/>
      <c r="J167" s="233">
        <f>ROUND(I167*H167,2)</f>
        <v>0</v>
      </c>
      <c r="K167" s="229" t="s">
        <v>2998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75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966</v>
      </c>
    </row>
    <row r="168" s="2" customFormat="1" ht="24.15" customHeight="1">
      <c r="A168" s="39"/>
      <c r="B168" s="40"/>
      <c r="C168" s="227" t="s">
        <v>533</v>
      </c>
      <c r="D168" s="227" t="s">
        <v>194</v>
      </c>
      <c r="E168" s="228" t="s">
        <v>3444</v>
      </c>
      <c r="F168" s="229" t="s">
        <v>3445</v>
      </c>
      <c r="G168" s="230" t="s">
        <v>2728</v>
      </c>
      <c r="H168" s="231">
        <v>0</v>
      </c>
      <c r="I168" s="232"/>
      <c r="J168" s="233">
        <f>ROUND(I168*H168,2)</f>
        <v>0</v>
      </c>
      <c r="K168" s="229" t="s">
        <v>2998</v>
      </c>
      <c r="L168" s="45"/>
      <c r="M168" s="234" t="s">
        <v>1</v>
      </c>
      <c r="N168" s="235" t="s">
        <v>40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199</v>
      </c>
      <c r="AT168" s="238" t="s">
        <v>194</v>
      </c>
      <c r="AU168" s="238" t="s">
        <v>75</v>
      </c>
      <c r="AY168" s="18" t="s">
        <v>192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199</v>
      </c>
      <c r="BM168" s="238" t="s">
        <v>981</v>
      </c>
    </row>
    <row r="169" s="2" customFormat="1" ht="21.75" customHeight="1">
      <c r="A169" s="39"/>
      <c r="B169" s="40"/>
      <c r="C169" s="227" t="s">
        <v>538</v>
      </c>
      <c r="D169" s="227" t="s">
        <v>194</v>
      </c>
      <c r="E169" s="228" t="s">
        <v>3446</v>
      </c>
      <c r="F169" s="229" t="s">
        <v>3447</v>
      </c>
      <c r="G169" s="230" t="s">
        <v>2728</v>
      </c>
      <c r="H169" s="231">
        <v>0</v>
      </c>
      <c r="I169" s="232"/>
      <c r="J169" s="233">
        <f>ROUND(I169*H169,2)</f>
        <v>0</v>
      </c>
      <c r="K169" s="229" t="s">
        <v>2998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75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1002</v>
      </c>
    </row>
    <row r="170" s="2" customFormat="1" ht="16.5" customHeight="1">
      <c r="A170" s="39"/>
      <c r="B170" s="40"/>
      <c r="C170" s="227" t="s">
        <v>543</v>
      </c>
      <c r="D170" s="227" t="s">
        <v>194</v>
      </c>
      <c r="E170" s="228" t="s">
        <v>3448</v>
      </c>
      <c r="F170" s="229" t="s">
        <v>3449</v>
      </c>
      <c r="G170" s="230" t="s">
        <v>2728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199</v>
      </c>
      <c r="AT170" s="238" t="s">
        <v>194</v>
      </c>
      <c r="AU170" s="238" t="s">
        <v>75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1013</v>
      </c>
    </row>
    <row r="171" s="2" customFormat="1" ht="16.5" customHeight="1">
      <c r="A171" s="39"/>
      <c r="B171" s="40"/>
      <c r="C171" s="227" t="s">
        <v>548</v>
      </c>
      <c r="D171" s="227" t="s">
        <v>194</v>
      </c>
      <c r="E171" s="228" t="s">
        <v>3450</v>
      </c>
      <c r="F171" s="229" t="s">
        <v>3451</v>
      </c>
      <c r="G171" s="230" t="s">
        <v>3452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75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1040</v>
      </c>
    </row>
    <row r="172" s="2" customFormat="1" ht="16.5" customHeight="1">
      <c r="A172" s="39"/>
      <c r="B172" s="40"/>
      <c r="C172" s="227" t="s">
        <v>555</v>
      </c>
      <c r="D172" s="227" t="s">
        <v>194</v>
      </c>
      <c r="E172" s="228" t="s">
        <v>3453</v>
      </c>
      <c r="F172" s="229" t="s">
        <v>3454</v>
      </c>
      <c r="G172" s="230" t="s">
        <v>3455</v>
      </c>
      <c r="H172" s="303"/>
      <c r="I172" s="232"/>
      <c r="J172" s="233">
        <f>ROUND(I172*H172,2)</f>
        <v>0</v>
      </c>
      <c r="K172" s="229" t="s">
        <v>1</v>
      </c>
      <c r="L172" s="45"/>
      <c r="M172" s="298" t="s">
        <v>1</v>
      </c>
      <c r="N172" s="299" t="s">
        <v>40</v>
      </c>
      <c r="O172" s="300"/>
      <c r="P172" s="301">
        <f>O172*H172</f>
        <v>0</v>
      </c>
      <c r="Q172" s="301">
        <v>0</v>
      </c>
      <c r="R172" s="301">
        <f>Q172*H172</f>
        <v>0</v>
      </c>
      <c r="S172" s="301">
        <v>0</v>
      </c>
      <c r="T172" s="30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199</v>
      </c>
      <c r="AT172" s="238" t="s">
        <v>194</v>
      </c>
      <c r="AU172" s="238" t="s">
        <v>75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199</v>
      </c>
      <c r="BM172" s="238" t="s">
        <v>3456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tZkyZ277exkGev4+YvFTmBScj+JnHUaKjVOGzwr/9nkcCo4fviDTfbBpxwEjFepE8EUDF2GDaqLcHZhkTchSiw==" hashValue="x2V4J1Ul+NXQIFjbwT6ZQl6hdc8G27RHmVz7/aVlFlfVqt+W8li+a6tMeNsYHBdvNgwExDFjkE1aPbvd0KKr/g==" algorithmName="SHA-512" password="CC35"/>
  <autoFilter ref="C119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2720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3457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31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ROUND((SUM(BE129:BE298)),  2)</f>
        <v>0</v>
      </c>
      <c r="G35" s="39"/>
      <c r="H35" s="39"/>
      <c r="I35" s="165">
        <v>0.20999999999999999</v>
      </c>
      <c r="J35" s="164">
        <f>ROUND(((SUM(BE129:BE298))*I35),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ROUND((SUM(BF129:BF298)),  2)</f>
        <v>0</v>
      </c>
      <c r="G36" s="39"/>
      <c r="H36" s="39"/>
      <c r="I36" s="165">
        <v>0.12</v>
      </c>
      <c r="J36" s="164">
        <f>ROUND(((SUM(BF129:BF298))*I36),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ROUND((SUM(BG129:BG298)),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ROUND((SUM(BH129:BH298)),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ROUND((SUM(BI129:BI298)),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2720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ZTI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Náchod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150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151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154</v>
      </c>
      <c r="E101" s="197"/>
      <c r="F101" s="197"/>
      <c r="G101" s="197"/>
      <c r="H101" s="197"/>
      <c r="I101" s="197"/>
      <c r="J101" s="198">
        <f>J154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158</v>
      </c>
      <c r="E102" s="192"/>
      <c r="F102" s="192"/>
      <c r="G102" s="192"/>
      <c r="H102" s="192"/>
      <c r="I102" s="192"/>
      <c r="J102" s="193">
        <f>J159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163</v>
      </c>
      <c r="E103" s="197"/>
      <c r="F103" s="197"/>
      <c r="G103" s="197"/>
      <c r="H103" s="197"/>
      <c r="I103" s="197"/>
      <c r="J103" s="198">
        <f>J160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3458</v>
      </c>
      <c r="E104" s="197"/>
      <c r="F104" s="197"/>
      <c r="G104" s="197"/>
      <c r="H104" s="197"/>
      <c r="I104" s="197"/>
      <c r="J104" s="198">
        <f>J211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164</v>
      </c>
      <c r="E105" s="197"/>
      <c r="F105" s="197"/>
      <c r="G105" s="197"/>
      <c r="H105" s="197"/>
      <c r="I105" s="197"/>
      <c r="J105" s="198">
        <f>J245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3459</v>
      </c>
      <c r="E106" s="197"/>
      <c r="F106" s="197"/>
      <c r="G106" s="197"/>
      <c r="H106" s="197"/>
      <c r="I106" s="197"/>
      <c r="J106" s="198">
        <f>J283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3460</v>
      </c>
      <c r="E107" s="197"/>
      <c r="F107" s="197"/>
      <c r="G107" s="197"/>
      <c r="H107" s="197"/>
      <c r="I107" s="197"/>
      <c r="J107" s="198">
        <f>J291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177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4" t="str">
        <f>E7</f>
        <v>Náchod - Výstavba objektu pro zřízení dětské skupiny v nemocnici Náchodě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142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2719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2720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D.1.4.6 - ZTI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Náchod</v>
      </c>
      <c r="G123" s="41"/>
      <c r="H123" s="41"/>
      <c r="I123" s="33" t="s">
        <v>22</v>
      </c>
      <c r="J123" s="80" t="str">
        <f>IF(J14="","",J14)</f>
        <v>30. 9. 2024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Královéhradecký kraj, Pivovarské náměstí 1245, 500</v>
      </c>
      <c r="G125" s="41"/>
      <c r="H125" s="41"/>
      <c r="I125" s="33" t="s">
        <v>30</v>
      </c>
      <c r="J125" s="37" t="str">
        <f>E23</f>
        <v>PRISPO s.r.o. Polská 375, 547 01 Náchod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PRISPO s.r.o. Polská 375, 547 01 Náchod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178</v>
      </c>
      <c r="D128" s="203" t="s">
        <v>60</v>
      </c>
      <c r="E128" s="203" t="s">
        <v>56</v>
      </c>
      <c r="F128" s="203" t="s">
        <v>57</v>
      </c>
      <c r="G128" s="203" t="s">
        <v>179</v>
      </c>
      <c r="H128" s="203" t="s">
        <v>180</v>
      </c>
      <c r="I128" s="203" t="s">
        <v>181</v>
      </c>
      <c r="J128" s="203" t="s">
        <v>147</v>
      </c>
      <c r="K128" s="204" t="s">
        <v>182</v>
      </c>
      <c r="L128" s="205"/>
      <c r="M128" s="101" t="s">
        <v>1</v>
      </c>
      <c r="N128" s="102" t="s">
        <v>39</v>
      </c>
      <c r="O128" s="102" t="s">
        <v>183</v>
      </c>
      <c r="P128" s="102" t="s">
        <v>184</v>
      </c>
      <c r="Q128" s="102" t="s">
        <v>185</v>
      </c>
      <c r="R128" s="102" t="s">
        <v>186</v>
      </c>
      <c r="S128" s="102" t="s">
        <v>187</v>
      </c>
      <c r="T128" s="103" t="s">
        <v>188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189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P130+P159</f>
        <v>0</v>
      </c>
      <c r="Q129" s="105"/>
      <c r="R129" s="208">
        <f>R130+R159</f>
        <v>43.78058601</v>
      </c>
      <c r="S129" s="105"/>
      <c r="T129" s="209">
        <f>T130+T159</f>
        <v>0.00172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74</v>
      </c>
      <c r="AU129" s="18" t="s">
        <v>149</v>
      </c>
      <c r="BK129" s="210">
        <f>BK130+BK159</f>
        <v>0</v>
      </c>
    </row>
    <row r="130" s="12" customFormat="1" ht="25.92" customHeight="1">
      <c r="A130" s="12"/>
      <c r="B130" s="211"/>
      <c r="C130" s="212"/>
      <c r="D130" s="213" t="s">
        <v>74</v>
      </c>
      <c r="E130" s="214" t="s">
        <v>190</v>
      </c>
      <c r="F130" s="214" t="s">
        <v>191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P131+P154</f>
        <v>0</v>
      </c>
      <c r="Q130" s="219"/>
      <c r="R130" s="220">
        <f>R131+R154</f>
        <v>42.545999999999999</v>
      </c>
      <c r="S130" s="219"/>
      <c r="T130" s="221">
        <f>T131+T154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74</v>
      </c>
      <c r="AU130" s="223" t="s">
        <v>75</v>
      </c>
      <c r="AY130" s="222" t="s">
        <v>192</v>
      </c>
      <c r="BK130" s="224">
        <f>BK131+BK154</f>
        <v>0</v>
      </c>
    </row>
    <row r="131" s="12" customFormat="1" ht="22.8" customHeight="1">
      <c r="A131" s="12"/>
      <c r="B131" s="211"/>
      <c r="C131" s="212"/>
      <c r="D131" s="213" t="s">
        <v>74</v>
      </c>
      <c r="E131" s="225" t="s">
        <v>83</v>
      </c>
      <c r="F131" s="225" t="s">
        <v>193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SUM(P132:P153)</f>
        <v>0</v>
      </c>
      <c r="Q131" s="219"/>
      <c r="R131" s="220">
        <f>SUM(R132:R153)</f>
        <v>42.545999999999999</v>
      </c>
      <c r="S131" s="219"/>
      <c r="T131" s="221">
        <f>SUM(T132:T153)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74</v>
      </c>
      <c r="AU131" s="223" t="s">
        <v>83</v>
      </c>
      <c r="AY131" s="222" t="s">
        <v>192</v>
      </c>
      <c r="BK131" s="224">
        <f>SUM(BK132:BK153)</f>
        <v>0</v>
      </c>
    </row>
    <row r="132" s="2" customFormat="1" ht="33" customHeight="1">
      <c r="A132" s="39"/>
      <c r="B132" s="40"/>
      <c r="C132" s="227" t="s">
        <v>83</v>
      </c>
      <c r="D132" s="227" t="s">
        <v>194</v>
      </c>
      <c r="E132" s="228" t="s">
        <v>3461</v>
      </c>
      <c r="F132" s="229" t="s">
        <v>3462</v>
      </c>
      <c r="G132" s="230" t="s">
        <v>207</v>
      </c>
      <c r="H132" s="231">
        <v>39.170000000000002</v>
      </c>
      <c r="I132" s="232"/>
      <c r="J132" s="233">
        <f>ROUND(I132*H132,2)</f>
        <v>0</v>
      </c>
      <c r="K132" s="229" t="s">
        <v>198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3463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3464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3" customFormat="1">
      <c r="A134" s="13"/>
      <c r="B134" s="240"/>
      <c r="C134" s="241"/>
      <c r="D134" s="242" t="s">
        <v>201</v>
      </c>
      <c r="E134" s="243" t="s">
        <v>1</v>
      </c>
      <c r="F134" s="244" t="s">
        <v>3465</v>
      </c>
      <c r="G134" s="241"/>
      <c r="H134" s="245">
        <v>39.170000000000002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201</v>
      </c>
      <c r="AU134" s="251" t="s">
        <v>85</v>
      </c>
      <c r="AV134" s="13" t="s">
        <v>85</v>
      </c>
      <c r="AW134" s="13" t="s">
        <v>32</v>
      </c>
      <c r="AX134" s="13" t="s">
        <v>75</v>
      </c>
      <c r="AY134" s="251" t="s">
        <v>192</v>
      </c>
    </row>
    <row r="135" s="14" customFormat="1">
      <c r="A135" s="14"/>
      <c r="B135" s="252"/>
      <c r="C135" s="253"/>
      <c r="D135" s="242" t="s">
        <v>201</v>
      </c>
      <c r="E135" s="254" t="s">
        <v>1</v>
      </c>
      <c r="F135" s="255" t="s">
        <v>204</v>
      </c>
      <c r="G135" s="253"/>
      <c r="H135" s="256">
        <v>39.170000000000002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201</v>
      </c>
      <c r="AU135" s="262" t="s">
        <v>85</v>
      </c>
      <c r="AV135" s="14" t="s">
        <v>199</v>
      </c>
      <c r="AW135" s="14" t="s">
        <v>32</v>
      </c>
      <c r="AX135" s="14" t="s">
        <v>83</v>
      </c>
      <c r="AY135" s="262" t="s">
        <v>192</v>
      </c>
    </row>
    <row r="136" s="2" customFormat="1" ht="33" customHeight="1">
      <c r="A136" s="39"/>
      <c r="B136" s="40"/>
      <c r="C136" s="227" t="s">
        <v>85</v>
      </c>
      <c r="D136" s="227" t="s">
        <v>194</v>
      </c>
      <c r="E136" s="228" t="s">
        <v>3466</v>
      </c>
      <c r="F136" s="229" t="s">
        <v>3467</v>
      </c>
      <c r="G136" s="230" t="s">
        <v>207</v>
      </c>
      <c r="H136" s="231">
        <v>39.170000000000002</v>
      </c>
      <c r="I136" s="232"/>
      <c r="J136" s="233">
        <f>ROUND(I136*H136,2)</f>
        <v>0</v>
      </c>
      <c r="K136" s="229" t="s">
        <v>198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3468</v>
      </c>
    </row>
    <row r="137" s="2" customFormat="1" ht="37.8" customHeight="1">
      <c r="A137" s="39"/>
      <c r="B137" s="40"/>
      <c r="C137" s="227" t="s">
        <v>212</v>
      </c>
      <c r="D137" s="227" t="s">
        <v>194</v>
      </c>
      <c r="E137" s="228" t="s">
        <v>228</v>
      </c>
      <c r="F137" s="229" t="s">
        <v>229</v>
      </c>
      <c r="G137" s="230" t="s">
        <v>207</v>
      </c>
      <c r="H137" s="231">
        <v>30.777000000000001</v>
      </c>
      <c r="I137" s="232"/>
      <c r="J137" s="233">
        <f>ROUND(I137*H137,2)</f>
        <v>0</v>
      </c>
      <c r="K137" s="229" t="s">
        <v>198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85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3469</v>
      </c>
    </row>
    <row r="138" s="13" customFormat="1">
      <c r="A138" s="13"/>
      <c r="B138" s="240"/>
      <c r="C138" s="241"/>
      <c r="D138" s="242" t="s">
        <v>201</v>
      </c>
      <c r="E138" s="243" t="s">
        <v>1</v>
      </c>
      <c r="F138" s="244" t="s">
        <v>3470</v>
      </c>
      <c r="G138" s="241"/>
      <c r="H138" s="245">
        <v>8.3940000000000001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201</v>
      </c>
      <c r="AU138" s="251" t="s">
        <v>85</v>
      </c>
      <c r="AV138" s="13" t="s">
        <v>85</v>
      </c>
      <c r="AW138" s="13" t="s">
        <v>32</v>
      </c>
      <c r="AX138" s="13" t="s">
        <v>75</v>
      </c>
      <c r="AY138" s="251" t="s">
        <v>192</v>
      </c>
    </row>
    <row r="139" s="13" customFormat="1">
      <c r="A139" s="13"/>
      <c r="B139" s="240"/>
      <c r="C139" s="241"/>
      <c r="D139" s="242" t="s">
        <v>201</v>
      </c>
      <c r="E139" s="243" t="s">
        <v>1</v>
      </c>
      <c r="F139" s="244" t="s">
        <v>3471</v>
      </c>
      <c r="G139" s="241"/>
      <c r="H139" s="245">
        <v>22.382999999999999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201</v>
      </c>
      <c r="AU139" s="251" t="s">
        <v>85</v>
      </c>
      <c r="AV139" s="13" t="s">
        <v>85</v>
      </c>
      <c r="AW139" s="13" t="s">
        <v>32</v>
      </c>
      <c r="AX139" s="13" t="s">
        <v>75</v>
      </c>
      <c r="AY139" s="251" t="s">
        <v>192</v>
      </c>
    </row>
    <row r="140" s="14" customFormat="1">
      <c r="A140" s="14"/>
      <c r="B140" s="252"/>
      <c r="C140" s="253"/>
      <c r="D140" s="242" t="s">
        <v>201</v>
      </c>
      <c r="E140" s="254" t="s">
        <v>1</v>
      </c>
      <c r="F140" s="255" t="s">
        <v>204</v>
      </c>
      <c r="G140" s="253"/>
      <c r="H140" s="256">
        <v>30.777000000000001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201</v>
      </c>
      <c r="AU140" s="262" t="s">
        <v>85</v>
      </c>
      <c r="AV140" s="14" t="s">
        <v>199</v>
      </c>
      <c r="AW140" s="14" t="s">
        <v>32</v>
      </c>
      <c r="AX140" s="14" t="s">
        <v>83</v>
      </c>
      <c r="AY140" s="262" t="s">
        <v>192</v>
      </c>
    </row>
    <row r="141" s="2" customFormat="1" ht="33" customHeight="1">
      <c r="A141" s="39"/>
      <c r="B141" s="40"/>
      <c r="C141" s="227" t="s">
        <v>199</v>
      </c>
      <c r="D141" s="227" t="s">
        <v>194</v>
      </c>
      <c r="E141" s="228" t="s">
        <v>245</v>
      </c>
      <c r="F141" s="229" t="s">
        <v>246</v>
      </c>
      <c r="G141" s="230" t="s">
        <v>247</v>
      </c>
      <c r="H141" s="231">
        <v>55.399000000000001</v>
      </c>
      <c r="I141" s="232"/>
      <c r="J141" s="233">
        <f>ROUND(I141*H141,2)</f>
        <v>0</v>
      </c>
      <c r="K141" s="229" t="s">
        <v>198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85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3472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3473</v>
      </c>
      <c r="G142" s="241"/>
      <c r="H142" s="245">
        <v>30.777000000000001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83</v>
      </c>
      <c r="AY142" s="251" t="s">
        <v>192</v>
      </c>
    </row>
    <row r="143" s="13" customFormat="1">
      <c r="A143" s="13"/>
      <c r="B143" s="240"/>
      <c r="C143" s="241"/>
      <c r="D143" s="242" t="s">
        <v>201</v>
      </c>
      <c r="E143" s="241"/>
      <c r="F143" s="244" t="s">
        <v>3474</v>
      </c>
      <c r="G143" s="241"/>
      <c r="H143" s="245">
        <v>55.399000000000001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201</v>
      </c>
      <c r="AU143" s="251" t="s">
        <v>85</v>
      </c>
      <c r="AV143" s="13" t="s">
        <v>85</v>
      </c>
      <c r="AW143" s="13" t="s">
        <v>4</v>
      </c>
      <c r="AX143" s="13" t="s">
        <v>83</v>
      </c>
      <c r="AY143" s="251" t="s">
        <v>192</v>
      </c>
    </row>
    <row r="144" s="2" customFormat="1" ht="24.15" customHeight="1">
      <c r="A144" s="39"/>
      <c r="B144" s="40"/>
      <c r="C144" s="227" t="s">
        <v>227</v>
      </c>
      <c r="D144" s="227" t="s">
        <v>194</v>
      </c>
      <c r="E144" s="228" t="s">
        <v>3475</v>
      </c>
      <c r="F144" s="229" t="s">
        <v>3476</v>
      </c>
      <c r="G144" s="230" t="s">
        <v>207</v>
      </c>
      <c r="H144" s="231">
        <v>8.3930000000000007</v>
      </c>
      <c r="I144" s="232"/>
      <c r="J144" s="233">
        <f>ROUND(I144*H144,2)</f>
        <v>0</v>
      </c>
      <c r="K144" s="229" t="s">
        <v>198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3477</v>
      </c>
    </row>
    <row r="145" s="13" customFormat="1">
      <c r="A145" s="13"/>
      <c r="B145" s="240"/>
      <c r="C145" s="241"/>
      <c r="D145" s="242" t="s">
        <v>201</v>
      </c>
      <c r="E145" s="243" t="s">
        <v>1</v>
      </c>
      <c r="F145" s="244" t="s">
        <v>3478</v>
      </c>
      <c r="G145" s="241"/>
      <c r="H145" s="245">
        <v>39.170000000000002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201</v>
      </c>
      <c r="AU145" s="251" t="s">
        <v>85</v>
      </c>
      <c r="AV145" s="13" t="s">
        <v>85</v>
      </c>
      <c r="AW145" s="13" t="s">
        <v>32</v>
      </c>
      <c r="AX145" s="13" t="s">
        <v>75</v>
      </c>
      <c r="AY145" s="251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3479</v>
      </c>
      <c r="G146" s="241"/>
      <c r="H146" s="245">
        <v>-30.777000000000001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4" customFormat="1">
      <c r="A147" s="14"/>
      <c r="B147" s="252"/>
      <c r="C147" s="253"/>
      <c r="D147" s="242" t="s">
        <v>201</v>
      </c>
      <c r="E147" s="254" t="s">
        <v>1</v>
      </c>
      <c r="F147" s="255" t="s">
        <v>204</v>
      </c>
      <c r="G147" s="253"/>
      <c r="H147" s="256">
        <v>8.3930000000000007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201</v>
      </c>
      <c r="AU147" s="262" t="s">
        <v>85</v>
      </c>
      <c r="AV147" s="14" t="s">
        <v>199</v>
      </c>
      <c r="AW147" s="14" t="s">
        <v>32</v>
      </c>
      <c r="AX147" s="14" t="s">
        <v>83</v>
      </c>
      <c r="AY147" s="262" t="s">
        <v>192</v>
      </c>
    </row>
    <row r="148" s="2" customFormat="1" ht="24.15" customHeight="1">
      <c r="A148" s="39"/>
      <c r="B148" s="40"/>
      <c r="C148" s="227" t="s">
        <v>232</v>
      </c>
      <c r="D148" s="227" t="s">
        <v>194</v>
      </c>
      <c r="E148" s="228" t="s">
        <v>3480</v>
      </c>
      <c r="F148" s="229" t="s">
        <v>3481</v>
      </c>
      <c r="G148" s="230" t="s">
        <v>207</v>
      </c>
      <c r="H148" s="231">
        <v>21.273</v>
      </c>
      <c r="I148" s="232"/>
      <c r="J148" s="233">
        <f>ROUND(I148*H148,2)</f>
        <v>0</v>
      </c>
      <c r="K148" s="229" t="s">
        <v>198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3482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3471</v>
      </c>
      <c r="G149" s="241"/>
      <c r="H149" s="245">
        <v>22.382999999999999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75</v>
      </c>
      <c r="AY149" s="251" t="s">
        <v>192</v>
      </c>
    </row>
    <row r="150" s="13" customFormat="1">
      <c r="A150" s="13"/>
      <c r="B150" s="240"/>
      <c r="C150" s="241"/>
      <c r="D150" s="242" t="s">
        <v>201</v>
      </c>
      <c r="E150" s="243" t="s">
        <v>1</v>
      </c>
      <c r="F150" s="244" t="s">
        <v>3483</v>
      </c>
      <c r="G150" s="241"/>
      <c r="H150" s="245">
        <v>-1.1100000000000001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201</v>
      </c>
      <c r="AU150" s="251" t="s">
        <v>85</v>
      </c>
      <c r="AV150" s="13" t="s">
        <v>85</v>
      </c>
      <c r="AW150" s="13" t="s">
        <v>32</v>
      </c>
      <c r="AX150" s="13" t="s">
        <v>75</v>
      </c>
      <c r="AY150" s="251" t="s">
        <v>192</v>
      </c>
    </row>
    <row r="151" s="14" customFormat="1">
      <c r="A151" s="14"/>
      <c r="B151" s="252"/>
      <c r="C151" s="253"/>
      <c r="D151" s="242" t="s">
        <v>201</v>
      </c>
      <c r="E151" s="254" t="s">
        <v>1</v>
      </c>
      <c r="F151" s="255" t="s">
        <v>204</v>
      </c>
      <c r="G151" s="253"/>
      <c r="H151" s="256">
        <v>21.273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201</v>
      </c>
      <c r="AU151" s="262" t="s">
        <v>85</v>
      </c>
      <c r="AV151" s="14" t="s">
        <v>199</v>
      </c>
      <c r="AW151" s="14" t="s">
        <v>32</v>
      </c>
      <c r="AX151" s="14" t="s">
        <v>83</v>
      </c>
      <c r="AY151" s="262" t="s">
        <v>192</v>
      </c>
    </row>
    <row r="152" s="2" customFormat="1" ht="16.5" customHeight="1">
      <c r="A152" s="39"/>
      <c r="B152" s="40"/>
      <c r="C152" s="284" t="s">
        <v>237</v>
      </c>
      <c r="D152" s="284" t="s">
        <v>311</v>
      </c>
      <c r="E152" s="285" t="s">
        <v>3484</v>
      </c>
      <c r="F152" s="286" t="s">
        <v>3485</v>
      </c>
      <c r="G152" s="287" t="s">
        <v>247</v>
      </c>
      <c r="H152" s="288">
        <v>42.545999999999999</v>
      </c>
      <c r="I152" s="289"/>
      <c r="J152" s="290">
        <f>ROUND(I152*H152,2)</f>
        <v>0</v>
      </c>
      <c r="K152" s="286" t="s">
        <v>198</v>
      </c>
      <c r="L152" s="291"/>
      <c r="M152" s="292" t="s">
        <v>1</v>
      </c>
      <c r="N152" s="293" t="s">
        <v>40</v>
      </c>
      <c r="O152" s="92"/>
      <c r="P152" s="236">
        <f>O152*H152</f>
        <v>0</v>
      </c>
      <c r="Q152" s="236">
        <v>1</v>
      </c>
      <c r="R152" s="236">
        <f>Q152*H152</f>
        <v>42.545999999999999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244</v>
      </c>
      <c r="AT152" s="238" t="s">
        <v>311</v>
      </c>
      <c r="AU152" s="238" t="s">
        <v>85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3486</v>
      </c>
    </row>
    <row r="153" s="13" customFormat="1">
      <c r="A153" s="13"/>
      <c r="B153" s="240"/>
      <c r="C153" s="241"/>
      <c r="D153" s="242" t="s">
        <v>201</v>
      </c>
      <c r="E153" s="241"/>
      <c r="F153" s="244" t="s">
        <v>3487</v>
      </c>
      <c r="G153" s="241"/>
      <c r="H153" s="245">
        <v>42.545999999999999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201</v>
      </c>
      <c r="AU153" s="251" t="s">
        <v>85</v>
      </c>
      <c r="AV153" s="13" t="s">
        <v>85</v>
      </c>
      <c r="AW153" s="13" t="s">
        <v>4</v>
      </c>
      <c r="AX153" s="13" t="s">
        <v>83</v>
      </c>
      <c r="AY153" s="251" t="s">
        <v>192</v>
      </c>
    </row>
    <row r="154" s="12" customFormat="1" ht="22.8" customHeight="1">
      <c r="A154" s="12"/>
      <c r="B154" s="211"/>
      <c r="C154" s="212"/>
      <c r="D154" s="213" t="s">
        <v>74</v>
      </c>
      <c r="E154" s="225" t="s">
        <v>199</v>
      </c>
      <c r="F154" s="225" t="s">
        <v>604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SUM(P155:P158)</f>
        <v>0</v>
      </c>
      <c r="Q154" s="219"/>
      <c r="R154" s="220">
        <f>SUM(R155:R158)</f>
        <v>0</v>
      </c>
      <c r="S154" s="219"/>
      <c r="T154" s="221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83</v>
      </c>
      <c r="AT154" s="223" t="s">
        <v>74</v>
      </c>
      <c r="AU154" s="223" t="s">
        <v>83</v>
      </c>
      <c r="AY154" s="222" t="s">
        <v>192</v>
      </c>
      <c r="BK154" s="224">
        <f>SUM(BK155:BK158)</f>
        <v>0</v>
      </c>
    </row>
    <row r="155" s="2" customFormat="1" ht="24.15" customHeight="1">
      <c r="A155" s="39"/>
      <c r="B155" s="40"/>
      <c r="C155" s="227" t="s">
        <v>244</v>
      </c>
      <c r="D155" s="227" t="s">
        <v>194</v>
      </c>
      <c r="E155" s="228" t="s">
        <v>3488</v>
      </c>
      <c r="F155" s="229" t="s">
        <v>3489</v>
      </c>
      <c r="G155" s="230" t="s">
        <v>207</v>
      </c>
      <c r="H155" s="231">
        <v>8.3940000000000001</v>
      </c>
      <c r="I155" s="232"/>
      <c r="J155" s="233">
        <f>ROUND(I155*H155,2)</f>
        <v>0</v>
      </c>
      <c r="K155" s="229" t="s">
        <v>198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85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3490</v>
      </c>
    </row>
    <row r="156" s="16" customFormat="1">
      <c r="A156" s="16"/>
      <c r="B156" s="274"/>
      <c r="C156" s="275"/>
      <c r="D156" s="242" t="s">
        <v>201</v>
      </c>
      <c r="E156" s="276" t="s">
        <v>1</v>
      </c>
      <c r="F156" s="277" t="s">
        <v>3464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201</v>
      </c>
      <c r="AU156" s="283" t="s">
        <v>85</v>
      </c>
      <c r="AV156" s="16" t="s">
        <v>83</v>
      </c>
      <c r="AW156" s="16" t="s">
        <v>32</v>
      </c>
      <c r="AX156" s="16" t="s">
        <v>75</v>
      </c>
      <c r="AY156" s="283" t="s">
        <v>192</v>
      </c>
    </row>
    <row r="157" s="13" customFormat="1">
      <c r="A157" s="13"/>
      <c r="B157" s="240"/>
      <c r="C157" s="241"/>
      <c r="D157" s="242" t="s">
        <v>201</v>
      </c>
      <c r="E157" s="243" t="s">
        <v>1</v>
      </c>
      <c r="F157" s="244" t="s">
        <v>3491</v>
      </c>
      <c r="G157" s="241"/>
      <c r="H157" s="245">
        <v>8.3940000000000001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201</v>
      </c>
      <c r="AU157" s="251" t="s">
        <v>85</v>
      </c>
      <c r="AV157" s="13" t="s">
        <v>85</v>
      </c>
      <c r="AW157" s="13" t="s">
        <v>32</v>
      </c>
      <c r="AX157" s="13" t="s">
        <v>75</v>
      </c>
      <c r="AY157" s="251" t="s">
        <v>192</v>
      </c>
    </row>
    <row r="158" s="14" customFormat="1">
      <c r="A158" s="14"/>
      <c r="B158" s="252"/>
      <c r="C158" s="253"/>
      <c r="D158" s="242" t="s">
        <v>201</v>
      </c>
      <c r="E158" s="254" t="s">
        <v>1</v>
      </c>
      <c r="F158" s="255" t="s">
        <v>204</v>
      </c>
      <c r="G158" s="253"/>
      <c r="H158" s="256">
        <v>8.3940000000000001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201</v>
      </c>
      <c r="AU158" s="262" t="s">
        <v>85</v>
      </c>
      <c r="AV158" s="14" t="s">
        <v>199</v>
      </c>
      <c r="AW158" s="14" t="s">
        <v>32</v>
      </c>
      <c r="AX158" s="14" t="s">
        <v>83</v>
      </c>
      <c r="AY158" s="262" t="s">
        <v>192</v>
      </c>
    </row>
    <row r="159" s="12" customFormat="1" ht="25.92" customHeight="1">
      <c r="A159" s="12"/>
      <c r="B159" s="211"/>
      <c r="C159" s="212"/>
      <c r="D159" s="213" t="s">
        <v>74</v>
      </c>
      <c r="E159" s="214" t="s">
        <v>1178</v>
      </c>
      <c r="F159" s="214" t="s">
        <v>1179</v>
      </c>
      <c r="G159" s="212"/>
      <c r="H159" s="212"/>
      <c r="I159" s="215"/>
      <c r="J159" s="216">
        <f>BK159</f>
        <v>0</v>
      </c>
      <c r="K159" s="212"/>
      <c r="L159" s="217"/>
      <c r="M159" s="218"/>
      <c r="N159" s="219"/>
      <c r="O159" s="219"/>
      <c r="P159" s="220">
        <f>P160+P211+P245+P283+P291</f>
        <v>0</v>
      </c>
      <c r="Q159" s="219"/>
      <c r="R159" s="220">
        <f>R160+R211+R245+R283+R291</f>
        <v>1.2345860099999999</v>
      </c>
      <c r="S159" s="219"/>
      <c r="T159" s="221">
        <f>T160+T211+T245+T283+T291</f>
        <v>0.00172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85</v>
      </c>
      <c r="AT159" s="223" t="s">
        <v>74</v>
      </c>
      <c r="AU159" s="223" t="s">
        <v>75</v>
      </c>
      <c r="AY159" s="222" t="s">
        <v>192</v>
      </c>
      <c r="BK159" s="224">
        <f>BK160+BK211+BK245+BK283+BK291</f>
        <v>0</v>
      </c>
    </row>
    <row r="160" s="12" customFormat="1" ht="22.8" customHeight="1">
      <c r="A160" s="12"/>
      <c r="B160" s="211"/>
      <c r="C160" s="212"/>
      <c r="D160" s="213" t="s">
        <v>74</v>
      </c>
      <c r="E160" s="225" t="s">
        <v>1550</v>
      </c>
      <c r="F160" s="225" t="s">
        <v>1551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SUM(P161:P210)</f>
        <v>0</v>
      </c>
      <c r="Q160" s="219"/>
      <c r="R160" s="220">
        <f>SUM(R161:R210)</f>
        <v>0.28523001000000003</v>
      </c>
      <c r="S160" s="219"/>
      <c r="T160" s="221">
        <f>SUM(T161:T210)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85</v>
      </c>
      <c r="AT160" s="223" t="s">
        <v>74</v>
      </c>
      <c r="AU160" s="223" t="s">
        <v>83</v>
      </c>
      <c r="AY160" s="222" t="s">
        <v>192</v>
      </c>
      <c r="BK160" s="224">
        <f>SUM(BK161:BK210)</f>
        <v>0</v>
      </c>
    </row>
    <row r="161" s="2" customFormat="1" ht="21.75" customHeight="1">
      <c r="A161" s="39"/>
      <c r="B161" s="40"/>
      <c r="C161" s="227" t="s">
        <v>251</v>
      </c>
      <c r="D161" s="227" t="s">
        <v>194</v>
      </c>
      <c r="E161" s="228" t="s">
        <v>3492</v>
      </c>
      <c r="F161" s="229" t="s">
        <v>3493</v>
      </c>
      <c r="G161" s="230" t="s">
        <v>282</v>
      </c>
      <c r="H161" s="231">
        <v>46.25</v>
      </c>
      <c r="I161" s="232"/>
      <c r="J161" s="233">
        <f>ROUND(I161*H161,2)</f>
        <v>0</v>
      </c>
      <c r="K161" s="229" t="s">
        <v>198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0.00142</v>
      </c>
      <c r="R161" s="236">
        <f>Q161*H161</f>
        <v>0.065674999999999997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297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297</v>
      </c>
      <c r="BM161" s="238" t="s">
        <v>3494</v>
      </c>
    </row>
    <row r="162" s="16" customFormat="1">
      <c r="A162" s="16"/>
      <c r="B162" s="274"/>
      <c r="C162" s="275"/>
      <c r="D162" s="242" t="s">
        <v>201</v>
      </c>
      <c r="E162" s="276" t="s">
        <v>1</v>
      </c>
      <c r="F162" s="277" t="s">
        <v>3495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3" t="s">
        <v>201</v>
      </c>
      <c r="AU162" s="283" t="s">
        <v>85</v>
      </c>
      <c r="AV162" s="16" t="s">
        <v>83</v>
      </c>
      <c r="AW162" s="16" t="s">
        <v>32</v>
      </c>
      <c r="AX162" s="16" t="s">
        <v>75</v>
      </c>
      <c r="AY162" s="283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3496</v>
      </c>
      <c r="G163" s="241"/>
      <c r="H163" s="245">
        <v>46.25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83</v>
      </c>
      <c r="AY163" s="251" t="s">
        <v>192</v>
      </c>
    </row>
    <row r="164" s="2" customFormat="1" ht="21.75" customHeight="1">
      <c r="A164" s="39"/>
      <c r="B164" s="40"/>
      <c r="C164" s="227" t="s">
        <v>257</v>
      </c>
      <c r="D164" s="227" t="s">
        <v>194</v>
      </c>
      <c r="E164" s="228" t="s">
        <v>3497</v>
      </c>
      <c r="F164" s="229" t="s">
        <v>3498</v>
      </c>
      <c r="G164" s="230" t="s">
        <v>282</v>
      </c>
      <c r="H164" s="231">
        <v>35.012999999999998</v>
      </c>
      <c r="I164" s="232"/>
      <c r="J164" s="233">
        <f>ROUND(I164*H164,2)</f>
        <v>0</v>
      </c>
      <c r="K164" s="229" t="s">
        <v>198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0.00197</v>
      </c>
      <c r="R164" s="236">
        <f>Q164*H164</f>
        <v>0.068975609999999993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297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297</v>
      </c>
      <c r="BM164" s="238" t="s">
        <v>3499</v>
      </c>
    </row>
    <row r="165" s="16" customFormat="1">
      <c r="A165" s="16"/>
      <c r="B165" s="274"/>
      <c r="C165" s="275"/>
      <c r="D165" s="242" t="s">
        <v>201</v>
      </c>
      <c r="E165" s="276" t="s">
        <v>1</v>
      </c>
      <c r="F165" s="277" t="s">
        <v>3495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3" t="s">
        <v>201</v>
      </c>
      <c r="AU165" s="283" t="s">
        <v>85</v>
      </c>
      <c r="AV165" s="16" t="s">
        <v>83</v>
      </c>
      <c r="AW165" s="16" t="s">
        <v>32</v>
      </c>
      <c r="AX165" s="16" t="s">
        <v>75</v>
      </c>
      <c r="AY165" s="283" t="s">
        <v>192</v>
      </c>
    </row>
    <row r="166" s="13" customFormat="1">
      <c r="A166" s="13"/>
      <c r="B166" s="240"/>
      <c r="C166" s="241"/>
      <c r="D166" s="242" t="s">
        <v>201</v>
      </c>
      <c r="E166" s="243" t="s">
        <v>1</v>
      </c>
      <c r="F166" s="244" t="s">
        <v>3500</v>
      </c>
      <c r="G166" s="241"/>
      <c r="H166" s="245">
        <v>35.012999999999998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201</v>
      </c>
      <c r="AU166" s="251" t="s">
        <v>85</v>
      </c>
      <c r="AV166" s="13" t="s">
        <v>85</v>
      </c>
      <c r="AW166" s="13" t="s">
        <v>32</v>
      </c>
      <c r="AX166" s="13" t="s">
        <v>83</v>
      </c>
      <c r="AY166" s="251" t="s">
        <v>192</v>
      </c>
    </row>
    <row r="167" s="2" customFormat="1" ht="21.75" customHeight="1">
      <c r="A167" s="39"/>
      <c r="B167" s="40"/>
      <c r="C167" s="227" t="s">
        <v>264</v>
      </c>
      <c r="D167" s="227" t="s">
        <v>194</v>
      </c>
      <c r="E167" s="228" t="s">
        <v>3501</v>
      </c>
      <c r="F167" s="229" t="s">
        <v>3502</v>
      </c>
      <c r="G167" s="230" t="s">
        <v>282</v>
      </c>
      <c r="H167" s="231">
        <v>12</v>
      </c>
      <c r="I167" s="232"/>
      <c r="J167" s="233">
        <f>ROUND(I167*H167,2)</f>
        <v>0</v>
      </c>
      <c r="K167" s="229" t="s">
        <v>198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0.0030400000000000002</v>
      </c>
      <c r="R167" s="236">
        <f>Q167*H167</f>
        <v>0.036479999999999999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297</v>
      </c>
      <c r="AT167" s="238" t="s">
        <v>194</v>
      </c>
      <c r="AU167" s="238" t="s">
        <v>85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297</v>
      </c>
      <c r="BM167" s="238" t="s">
        <v>3503</v>
      </c>
    </row>
    <row r="168" s="16" customFormat="1">
      <c r="A168" s="16"/>
      <c r="B168" s="274"/>
      <c r="C168" s="275"/>
      <c r="D168" s="242" t="s">
        <v>201</v>
      </c>
      <c r="E168" s="276" t="s">
        <v>1</v>
      </c>
      <c r="F168" s="277" t="s">
        <v>3495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3" t="s">
        <v>201</v>
      </c>
      <c r="AU168" s="283" t="s">
        <v>85</v>
      </c>
      <c r="AV168" s="16" t="s">
        <v>83</v>
      </c>
      <c r="AW168" s="16" t="s">
        <v>32</v>
      </c>
      <c r="AX168" s="16" t="s">
        <v>75</v>
      </c>
      <c r="AY168" s="283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3504</v>
      </c>
      <c r="G169" s="241"/>
      <c r="H169" s="245">
        <v>12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83</v>
      </c>
      <c r="AY169" s="251" t="s">
        <v>192</v>
      </c>
    </row>
    <row r="170" s="2" customFormat="1" ht="24.15" customHeight="1">
      <c r="A170" s="39"/>
      <c r="B170" s="40"/>
      <c r="C170" s="227" t="s">
        <v>8</v>
      </c>
      <c r="D170" s="227" t="s">
        <v>194</v>
      </c>
      <c r="E170" s="228" t="s">
        <v>3505</v>
      </c>
      <c r="F170" s="229" t="s">
        <v>3506</v>
      </c>
      <c r="G170" s="230" t="s">
        <v>282</v>
      </c>
      <c r="H170" s="231">
        <v>3</v>
      </c>
      <c r="I170" s="232"/>
      <c r="J170" s="233">
        <f>ROUND(I170*H170,2)</f>
        <v>0</v>
      </c>
      <c r="K170" s="229" t="s">
        <v>198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0.00038000000000000002</v>
      </c>
      <c r="R170" s="236">
        <f>Q170*H170</f>
        <v>0.00114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297</v>
      </c>
      <c r="AT170" s="238" t="s">
        <v>194</v>
      </c>
      <c r="AU170" s="238" t="s">
        <v>85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297</v>
      </c>
      <c r="BM170" s="238" t="s">
        <v>3507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3508</v>
      </c>
      <c r="G171" s="241"/>
      <c r="H171" s="245">
        <v>3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83</v>
      </c>
      <c r="AY171" s="251" t="s">
        <v>192</v>
      </c>
    </row>
    <row r="172" s="2" customFormat="1" ht="24.15" customHeight="1">
      <c r="A172" s="39"/>
      <c r="B172" s="40"/>
      <c r="C172" s="227" t="s">
        <v>279</v>
      </c>
      <c r="D172" s="227" t="s">
        <v>194</v>
      </c>
      <c r="E172" s="228" t="s">
        <v>3509</v>
      </c>
      <c r="F172" s="229" t="s">
        <v>3510</v>
      </c>
      <c r="G172" s="230" t="s">
        <v>282</v>
      </c>
      <c r="H172" s="231">
        <v>17.25</v>
      </c>
      <c r="I172" s="232"/>
      <c r="J172" s="233">
        <f>ROUND(I172*H172,2)</f>
        <v>0</v>
      </c>
      <c r="K172" s="229" t="s">
        <v>198</v>
      </c>
      <c r="L172" s="45"/>
      <c r="M172" s="234" t="s">
        <v>1</v>
      </c>
      <c r="N172" s="235" t="s">
        <v>40</v>
      </c>
      <c r="O172" s="92"/>
      <c r="P172" s="236">
        <f>O172*H172</f>
        <v>0</v>
      </c>
      <c r="Q172" s="236">
        <v>0.00055999999999999995</v>
      </c>
      <c r="R172" s="236">
        <f>Q172*H172</f>
        <v>0.0096599999999999984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297</v>
      </c>
      <c r="AT172" s="238" t="s">
        <v>194</v>
      </c>
      <c r="AU172" s="238" t="s">
        <v>85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297</v>
      </c>
      <c r="BM172" s="238" t="s">
        <v>3511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3512</v>
      </c>
      <c r="G173" s="241"/>
      <c r="H173" s="245">
        <v>6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75</v>
      </c>
      <c r="AY173" s="251" t="s">
        <v>192</v>
      </c>
    </row>
    <row r="174" s="13" customFormat="1">
      <c r="A174" s="13"/>
      <c r="B174" s="240"/>
      <c r="C174" s="241"/>
      <c r="D174" s="242" t="s">
        <v>201</v>
      </c>
      <c r="E174" s="243" t="s">
        <v>1</v>
      </c>
      <c r="F174" s="244" t="s">
        <v>3513</v>
      </c>
      <c r="G174" s="241"/>
      <c r="H174" s="245">
        <v>11.25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201</v>
      </c>
      <c r="AU174" s="251" t="s">
        <v>85</v>
      </c>
      <c r="AV174" s="13" t="s">
        <v>85</v>
      </c>
      <c r="AW174" s="13" t="s">
        <v>32</v>
      </c>
      <c r="AX174" s="13" t="s">
        <v>75</v>
      </c>
      <c r="AY174" s="251" t="s">
        <v>192</v>
      </c>
    </row>
    <row r="175" s="14" customFormat="1">
      <c r="A175" s="14"/>
      <c r="B175" s="252"/>
      <c r="C175" s="253"/>
      <c r="D175" s="242" t="s">
        <v>201</v>
      </c>
      <c r="E175" s="254" t="s">
        <v>1</v>
      </c>
      <c r="F175" s="255" t="s">
        <v>204</v>
      </c>
      <c r="G175" s="253"/>
      <c r="H175" s="256">
        <v>17.25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201</v>
      </c>
      <c r="AU175" s="262" t="s">
        <v>85</v>
      </c>
      <c r="AV175" s="14" t="s">
        <v>199</v>
      </c>
      <c r="AW175" s="14" t="s">
        <v>32</v>
      </c>
      <c r="AX175" s="14" t="s">
        <v>83</v>
      </c>
      <c r="AY175" s="262" t="s">
        <v>192</v>
      </c>
    </row>
    <row r="176" s="2" customFormat="1" ht="24.15" customHeight="1">
      <c r="A176" s="39"/>
      <c r="B176" s="40"/>
      <c r="C176" s="227" t="s">
        <v>286</v>
      </c>
      <c r="D176" s="227" t="s">
        <v>194</v>
      </c>
      <c r="E176" s="228" t="s">
        <v>3514</v>
      </c>
      <c r="F176" s="229" t="s">
        <v>3515</v>
      </c>
      <c r="G176" s="230" t="s">
        <v>282</v>
      </c>
      <c r="H176" s="231">
        <v>4.5</v>
      </c>
      <c r="I176" s="232"/>
      <c r="J176" s="233">
        <f>ROUND(I176*H176,2)</f>
        <v>0</v>
      </c>
      <c r="K176" s="229" t="s">
        <v>198</v>
      </c>
      <c r="L176" s="45"/>
      <c r="M176" s="234" t="s">
        <v>1</v>
      </c>
      <c r="N176" s="235" t="s">
        <v>40</v>
      </c>
      <c r="O176" s="92"/>
      <c r="P176" s="236">
        <f>O176*H176</f>
        <v>0</v>
      </c>
      <c r="Q176" s="236">
        <v>0.0010499999999999999</v>
      </c>
      <c r="R176" s="236">
        <f>Q176*H176</f>
        <v>0.004725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297</v>
      </c>
      <c r="AT176" s="238" t="s">
        <v>194</v>
      </c>
      <c r="AU176" s="238" t="s">
        <v>85</v>
      </c>
      <c r="AY176" s="18" t="s">
        <v>192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297</v>
      </c>
      <c r="BM176" s="238" t="s">
        <v>3516</v>
      </c>
    </row>
    <row r="177" s="13" customFormat="1">
      <c r="A177" s="13"/>
      <c r="B177" s="240"/>
      <c r="C177" s="241"/>
      <c r="D177" s="242" t="s">
        <v>201</v>
      </c>
      <c r="E177" s="243" t="s">
        <v>1</v>
      </c>
      <c r="F177" s="244" t="s">
        <v>3517</v>
      </c>
      <c r="G177" s="241"/>
      <c r="H177" s="245">
        <v>0.5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201</v>
      </c>
      <c r="AU177" s="251" t="s">
        <v>85</v>
      </c>
      <c r="AV177" s="13" t="s">
        <v>85</v>
      </c>
      <c r="AW177" s="13" t="s">
        <v>32</v>
      </c>
      <c r="AX177" s="13" t="s">
        <v>75</v>
      </c>
      <c r="AY177" s="251" t="s">
        <v>192</v>
      </c>
    </row>
    <row r="178" s="13" customFormat="1">
      <c r="A178" s="13"/>
      <c r="B178" s="240"/>
      <c r="C178" s="241"/>
      <c r="D178" s="242" t="s">
        <v>201</v>
      </c>
      <c r="E178" s="243" t="s">
        <v>1</v>
      </c>
      <c r="F178" s="244" t="s">
        <v>3518</v>
      </c>
      <c r="G178" s="241"/>
      <c r="H178" s="245">
        <v>4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201</v>
      </c>
      <c r="AU178" s="251" t="s">
        <v>85</v>
      </c>
      <c r="AV178" s="13" t="s">
        <v>85</v>
      </c>
      <c r="AW178" s="13" t="s">
        <v>32</v>
      </c>
      <c r="AX178" s="13" t="s">
        <v>75</v>
      </c>
      <c r="AY178" s="251" t="s">
        <v>192</v>
      </c>
    </row>
    <row r="179" s="14" customFormat="1">
      <c r="A179" s="14"/>
      <c r="B179" s="252"/>
      <c r="C179" s="253"/>
      <c r="D179" s="242" t="s">
        <v>201</v>
      </c>
      <c r="E179" s="254" t="s">
        <v>1</v>
      </c>
      <c r="F179" s="255" t="s">
        <v>204</v>
      </c>
      <c r="G179" s="253"/>
      <c r="H179" s="256">
        <v>4.5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201</v>
      </c>
      <c r="AU179" s="262" t="s">
        <v>85</v>
      </c>
      <c r="AV179" s="14" t="s">
        <v>199</v>
      </c>
      <c r="AW179" s="14" t="s">
        <v>32</v>
      </c>
      <c r="AX179" s="14" t="s">
        <v>83</v>
      </c>
      <c r="AY179" s="262" t="s">
        <v>192</v>
      </c>
    </row>
    <row r="180" s="2" customFormat="1" ht="24.15" customHeight="1">
      <c r="A180" s="39"/>
      <c r="B180" s="40"/>
      <c r="C180" s="227" t="s">
        <v>291</v>
      </c>
      <c r="D180" s="227" t="s">
        <v>194</v>
      </c>
      <c r="E180" s="228" t="s">
        <v>3519</v>
      </c>
      <c r="F180" s="229" t="s">
        <v>3520</v>
      </c>
      <c r="G180" s="230" t="s">
        <v>282</v>
      </c>
      <c r="H180" s="231">
        <v>4.5</v>
      </c>
      <c r="I180" s="232"/>
      <c r="J180" s="233">
        <f>ROUND(I180*H180,2)</f>
        <v>0</v>
      </c>
      <c r="K180" s="229" t="s">
        <v>198</v>
      </c>
      <c r="L180" s="45"/>
      <c r="M180" s="234" t="s">
        <v>1</v>
      </c>
      <c r="N180" s="235" t="s">
        <v>40</v>
      </c>
      <c r="O180" s="92"/>
      <c r="P180" s="236">
        <f>O180*H180</f>
        <v>0</v>
      </c>
      <c r="Q180" s="236">
        <v>0.0019400000000000001</v>
      </c>
      <c r="R180" s="236">
        <f>Q180*H180</f>
        <v>0.0087299999999999999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297</v>
      </c>
      <c r="AT180" s="238" t="s">
        <v>194</v>
      </c>
      <c r="AU180" s="238" t="s">
        <v>85</v>
      </c>
      <c r="AY180" s="18" t="s">
        <v>192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297</v>
      </c>
      <c r="BM180" s="238" t="s">
        <v>3521</v>
      </c>
    </row>
    <row r="181" s="13" customFormat="1">
      <c r="A181" s="13"/>
      <c r="B181" s="240"/>
      <c r="C181" s="241"/>
      <c r="D181" s="242" t="s">
        <v>201</v>
      </c>
      <c r="E181" s="243" t="s">
        <v>1</v>
      </c>
      <c r="F181" s="244" t="s">
        <v>3522</v>
      </c>
      <c r="G181" s="241"/>
      <c r="H181" s="245">
        <v>4.5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201</v>
      </c>
      <c r="AU181" s="251" t="s">
        <v>85</v>
      </c>
      <c r="AV181" s="13" t="s">
        <v>85</v>
      </c>
      <c r="AW181" s="13" t="s">
        <v>32</v>
      </c>
      <c r="AX181" s="13" t="s">
        <v>83</v>
      </c>
      <c r="AY181" s="251" t="s">
        <v>192</v>
      </c>
    </row>
    <row r="182" s="2" customFormat="1" ht="24.15" customHeight="1">
      <c r="A182" s="39"/>
      <c r="B182" s="40"/>
      <c r="C182" s="227" t="s">
        <v>297</v>
      </c>
      <c r="D182" s="227" t="s">
        <v>194</v>
      </c>
      <c r="E182" s="228" t="s">
        <v>3523</v>
      </c>
      <c r="F182" s="229" t="s">
        <v>3524</v>
      </c>
      <c r="G182" s="230" t="s">
        <v>282</v>
      </c>
      <c r="H182" s="231">
        <v>1.5600000000000001</v>
      </c>
      <c r="I182" s="232"/>
      <c r="J182" s="233">
        <f>ROUND(I182*H182,2)</f>
        <v>0</v>
      </c>
      <c r="K182" s="229" t="s">
        <v>198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0.00093999999999999997</v>
      </c>
      <c r="R182" s="236">
        <f>Q182*H182</f>
        <v>0.0014664000000000001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297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297</v>
      </c>
      <c r="BM182" s="238" t="s">
        <v>3525</v>
      </c>
    </row>
    <row r="183" s="13" customFormat="1">
      <c r="A183" s="13"/>
      <c r="B183" s="240"/>
      <c r="C183" s="241"/>
      <c r="D183" s="242" t="s">
        <v>201</v>
      </c>
      <c r="E183" s="243" t="s">
        <v>1</v>
      </c>
      <c r="F183" s="244" t="s">
        <v>3526</v>
      </c>
      <c r="G183" s="241"/>
      <c r="H183" s="245">
        <v>1.5600000000000001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201</v>
      </c>
      <c r="AU183" s="251" t="s">
        <v>85</v>
      </c>
      <c r="AV183" s="13" t="s">
        <v>85</v>
      </c>
      <c r="AW183" s="13" t="s">
        <v>32</v>
      </c>
      <c r="AX183" s="13" t="s">
        <v>83</v>
      </c>
      <c r="AY183" s="251" t="s">
        <v>192</v>
      </c>
    </row>
    <row r="184" s="2" customFormat="1" ht="24.15" customHeight="1">
      <c r="A184" s="39"/>
      <c r="B184" s="40"/>
      <c r="C184" s="227" t="s">
        <v>304</v>
      </c>
      <c r="D184" s="227" t="s">
        <v>194</v>
      </c>
      <c r="E184" s="228" t="s">
        <v>3527</v>
      </c>
      <c r="F184" s="229" t="s">
        <v>3528</v>
      </c>
      <c r="G184" s="230" t="s">
        <v>282</v>
      </c>
      <c r="H184" s="231">
        <v>12.5</v>
      </c>
      <c r="I184" s="232"/>
      <c r="J184" s="233">
        <f>ROUND(I184*H184,2)</f>
        <v>0</v>
      </c>
      <c r="K184" s="229" t="s">
        <v>198</v>
      </c>
      <c r="L184" s="45"/>
      <c r="M184" s="234" t="s">
        <v>1</v>
      </c>
      <c r="N184" s="235" t="s">
        <v>40</v>
      </c>
      <c r="O184" s="92"/>
      <c r="P184" s="236">
        <f>O184*H184</f>
        <v>0</v>
      </c>
      <c r="Q184" s="236">
        <v>0.0018400000000000001</v>
      </c>
      <c r="R184" s="236">
        <f>Q184*H184</f>
        <v>0.023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297</v>
      </c>
      <c r="AT184" s="238" t="s">
        <v>194</v>
      </c>
      <c r="AU184" s="238" t="s">
        <v>85</v>
      </c>
      <c r="AY184" s="18" t="s">
        <v>192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297</v>
      </c>
      <c r="BM184" s="238" t="s">
        <v>3529</v>
      </c>
    </row>
    <row r="185" s="13" customFormat="1">
      <c r="A185" s="13"/>
      <c r="B185" s="240"/>
      <c r="C185" s="241"/>
      <c r="D185" s="242" t="s">
        <v>201</v>
      </c>
      <c r="E185" s="243" t="s">
        <v>1</v>
      </c>
      <c r="F185" s="244" t="s">
        <v>3530</v>
      </c>
      <c r="G185" s="241"/>
      <c r="H185" s="245">
        <v>4.0999999999999996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201</v>
      </c>
      <c r="AU185" s="251" t="s">
        <v>85</v>
      </c>
      <c r="AV185" s="13" t="s">
        <v>85</v>
      </c>
      <c r="AW185" s="13" t="s">
        <v>32</v>
      </c>
      <c r="AX185" s="13" t="s">
        <v>75</v>
      </c>
      <c r="AY185" s="251" t="s">
        <v>192</v>
      </c>
    </row>
    <row r="186" s="13" customFormat="1">
      <c r="A186" s="13"/>
      <c r="B186" s="240"/>
      <c r="C186" s="241"/>
      <c r="D186" s="242" t="s">
        <v>201</v>
      </c>
      <c r="E186" s="243" t="s">
        <v>1</v>
      </c>
      <c r="F186" s="244" t="s">
        <v>3531</v>
      </c>
      <c r="G186" s="241"/>
      <c r="H186" s="245">
        <v>3.3999999999999999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201</v>
      </c>
      <c r="AU186" s="251" t="s">
        <v>85</v>
      </c>
      <c r="AV186" s="13" t="s">
        <v>85</v>
      </c>
      <c r="AW186" s="13" t="s">
        <v>32</v>
      </c>
      <c r="AX186" s="13" t="s">
        <v>75</v>
      </c>
      <c r="AY186" s="251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3532</v>
      </c>
      <c r="G187" s="241"/>
      <c r="H187" s="245">
        <v>5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75</v>
      </c>
      <c r="AY187" s="251" t="s">
        <v>192</v>
      </c>
    </row>
    <row r="188" s="14" customFormat="1">
      <c r="A188" s="14"/>
      <c r="B188" s="252"/>
      <c r="C188" s="253"/>
      <c r="D188" s="242" t="s">
        <v>201</v>
      </c>
      <c r="E188" s="254" t="s">
        <v>1</v>
      </c>
      <c r="F188" s="255" t="s">
        <v>204</v>
      </c>
      <c r="G188" s="253"/>
      <c r="H188" s="256">
        <v>12.5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201</v>
      </c>
      <c r="AU188" s="262" t="s">
        <v>85</v>
      </c>
      <c r="AV188" s="14" t="s">
        <v>199</v>
      </c>
      <c r="AW188" s="14" t="s">
        <v>32</v>
      </c>
      <c r="AX188" s="14" t="s">
        <v>83</v>
      </c>
      <c r="AY188" s="262" t="s">
        <v>192</v>
      </c>
    </row>
    <row r="189" s="2" customFormat="1" ht="24.15" customHeight="1">
      <c r="A189" s="39"/>
      <c r="B189" s="40"/>
      <c r="C189" s="227" t="s">
        <v>310</v>
      </c>
      <c r="D189" s="227" t="s">
        <v>194</v>
      </c>
      <c r="E189" s="228" t="s">
        <v>3533</v>
      </c>
      <c r="F189" s="229" t="s">
        <v>3534</v>
      </c>
      <c r="G189" s="230" t="s">
        <v>282</v>
      </c>
      <c r="H189" s="231">
        <v>29.800000000000001</v>
      </c>
      <c r="I189" s="232"/>
      <c r="J189" s="233">
        <f>ROUND(I189*H189,2)</f>
        <v>0</v>
      </c>
      <c r="K189" s="229" t="s">
        <v>198</v>
      </c>
      <c r="L189" s="45"/>
      <c r="M189" s="234" t="s">
        <v>1</v>
      </c>
      <c r="N189" s="235" t="s">
        <v>40</v>
      </c>
      <c r="O189" s="92"/>
      <c r="P189" s="236">
        <f>O189*H189</f>
        <v>0</v>
      </c>
      <c r="Q189" s="236">
        <v>0.00166</v>
      </c>
      <c r="R189" s="236">
        <f>Q189*H189</f>
        <v>0.049468000000000005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297</v>
      </c>
      <c r="AT189" s="238" t="s">
        <v>194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297</v>
      </c>
      <c r="BM189" s="238" t="s">
        <v>3535</v>
      </c>
    </row>
    <row r="190" s="13" customFormat="1">
      <c r="A190" s="13"/>
      <c r="B190" s="240"/>
      <c r="C190" s="241"/>
      <c r="D190" s="242" t="s">
        <v>201</v>
      </c>
      <c r="E190" s="243" t="s">
        <v>1</v>
      </c>
      <c r="F190" s="244" t="s">
        <v>3536</v>
      </c>
      <c r="G190" s="241"/>
      <c r="H190" s="245">
        <v>16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201</v>
      </c>
      <c r="AU190" s="251" t="s">
        <v>85</v>
      </c>
      <c r="AV190" s="13" t="s">
        <v>85</v>
      </c>
      <c r="AW190" s="13" t="s">
        <v>32</v>
      </c>
      <c r="AX190" s="13" t="s">
        <v>75</v>
      </c>
      <c r="AY190" s="251" t="s">
        <v>192</v>
      </c>
    </row>
    <row r="191" s="13" customFormat="1">
      <c r="A191" s="13"/>
      <c r="B191" s="240"/>
      <c r="C191" s="241"/>
      <c r="D191" s="242" t="s">
        <v>201</v>
      </c>
      <c r="E191" s="243" t="s">
        <v>1</v>
      </c>
      <c r="F191" s="244" t="s">
        <v>3537</v>
      </c>
      <c r="G191" s="241"/>
      <c r="H191" s="245">
        <v>13.800000000000001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201</v>
      </c>
      <c r="AU191" s="251" t="s">
        <v>85</v>
      </c>
      <c r="AV191" s="13" t="s">
        <v>85</v>
      </c>
      <c r="AW191" s="13" t="s">
        <v>32</v>
      </c>
      <c r="AX191" s="13" t="s">
        <v>75</v>
      </c>
      <c r="AY191" s="251" t="s">
        <v>192</v>
      </c>
    </row>
    <row r="192" s="14" customFormat="1">
      <c r="A192" s="14"/>
      <c r="B192" s="252"/>
      <c r="C192" s="253"/>
      <c r="D192" s="242" t="s">
        <v>201</v>
      </c>
      <c r="E192" s="254" t="s">
        <v>1</v>
      </c>
      <c r="F192" s="255" t="s">
        <v>204</v>
      </c>
      <c r="G192" s="253"/>
      <c r="H192" s="256">
        <v>29.800000000000001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201</v>
      </c>
      <c r="AU192" s="262" t="s">
        <v>85</v>
      </c>
      <c r="AV192" s="14" t="s">
        <v>199</v>
      </c>
      <c r="AW192" s="14" t="s">
        <v>32</v>
      </c>
      <c r="AX192" s="14" t="s">
        <v>83</v>
      </c>
      <c r="AY192" s="262" t="s">
        <v>192</v>
      </c>
    </row>
    <row r="193" s="2" customFormat="1" ht="24.15" customHeight="1">
      <c r="A193" s="39"/>
      <c r="B193" s="40"/>
      <c r="C193" s="227" t="s">
        <v>316</v>
      </c>
      <c r="D193" s="227" t="s">
        <v>194</v>
      </c>
      <c r="E193" s="228" t="s">
        <v>3538</v>
      </c>
      <c r="F193" s="229" t="s">
        <v>3539</v>
      </c>
      <c r="G193" s="230" t="s">
        <v>300</v>
      </c>
      <c r="H193" s="231">
        <v>1</v>
      </c>
      <c r="I193" s="232"/>
      <c r="J193" s="233">
        <f>ROUND(I193*H193,2)</f>
        <v>0</v>
      </c>
      <c r="K193" s="229" t="s">
        <v>198</v>
      </c>
      <c r="L193" s="45"/>
      <c r="M193" s="234" t="s">
        <v>1</v>
      </c>
      <c r="N193" s="235" t="s">
        <v>40</v>
      </c>
      <c r="O193" s="92"/>
      <c r="P193" s="236">
        <f>O193*H193</f>
        <v>0</v>
      </c>
      <c r="Q193" s="236">
        <v>0.00148</v>
      </c>
      <c r="R193" s="236">
        <f>Q193*H193</f>
        <v>0.00148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297</v>
      </c>
      <c r="AT193" s="238" t="s">
        <v>194</v>
      </c>
      <c r="AU193" s="238" t="s">
        <v>85</v>
      </c>
      <c r="AY193" s="18" t="s">
        <v>192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297</v>
      </c>
      <c r="BM193" s="238" t="s">
        <v>3540</v>
      </c>
    </row>
    <row r="194" s="2" customFormat="1" ht="37.8" customHeight="1">
      <c r="A194" s="39"/>
      <c r="B194" s="40"/>
      <c r="C194" s="227" t="s">
        <v>321</v>
      </c>
      <c r="D194" s="227" t="s">
        <v>194</v>
      </c>
      <c r="E194" s="228" t="s">
        <v>3541</v>
      </c>
      <c r="F194" s="229" t="s">
        <v>3542</v>
      </c>
      <c r="G194" s="230" t="s">
        <v>282</v>
      </c>
      <c r="H194" s="231">
        <v>29.800000000000001</v>
      </c>
      <c r="I194" s="232"/>
      <c r="J194" s="233">
        <f>ROUND(I194*H194,2)</f>
        <v>0</v>
      </c>
      <c r="K194" s="229" t="s">
        <v>198</v>
      </c>
      <c r="L194" s="45"/>
      <c r="M194" s="234" t="s">
        <v>1</v>
      </c>
      <c r="N194" s="235" t="s">
        <v>40</v>
      </c>
      <c r="O194" s="92"/>
      <c r="P194" s="236">
        <f>O194*H194</f>
        <v>0</v>
      </c>
      <c r="Q194" s="236">
        <v>0.00020000000000000001</v>
      </c>
      <c r="R194" s="236">
        <f>Q194*H194</f>
        <v>0.00596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297</v>
      </c>
      <c r="AT194" s="238" t="s">
        <v>194</v>
      </c>
      <c r="AU194" s="238" t="s">
        <v>85</v>
      </c>
      <c r="AY194" s="18" t="s">
        <v>192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297</v>
      </c>
      <c r="BM194" s="238" t="s">
        <v>3543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3544</v>
      </c>
      <c r="G195" s="241"/>
      <c r="H195" s="245">
        <v>29.800000000000001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83</v>
      </c>
      <c r="AY195" s="251" t="s">
        <v>192</v>
      </c>
    </row>
    <row r="196" s="2" customFormat="1" ht="16.5" customHeight="1">
      <c r="A196" s="39"/>
      <c r="B196" s="40"/>
      <c r="C196" s="227" t="s">
        <v>7</v>
      </c>
      <c r="D196" s="227" t="s">
        <v>194</v>
      </c>
      <c r="E196" s="228" t="s">
        <v>3545</v>
      </c>
      <c r="F196" s="229" t="s">
        <v>3546</v>
      </c>
      <c r="G196" s="230" t="s">
        <v>300</v>
      </c>
      <c r="H196" s="231">
        <v>8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297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297</v>
      </c>
      <c r="BM196" s="238" t="s">
        <v>3547</v>
      </c>
    </row>
    <row r="197" s="13" customFormat="1">
      <c r="A197" s="13"/>
      <c r="B197" s="240"/>
      <c r="C197" s="241"/>
      <c r="D197" s="242" t="s">
        <v>201</v>
      </c>
      <c r="E197" s="243" t="s">
        <v>1</v>
      </c>
      <c r="F197" s="244" t="s">
        <v>3548</v>
      </c>
      <c r="G197" s="241"/>
      <c r="H197" s="245">
        <v>8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201</v>
      </c>
      <c r="AU197" s="251" t="s">
        <v>85</v>
      </c>
      <c r="AV197" s="13" t="s">
        <v>85</v>
      </c>
      <c r="AW197" s="13" t="s">
        <v>32</v>
      </c>
      <c r="AX197" s="13" t="s">
        <v>83</v>
      </c>
      <c r="AY197" s="251" t="s">
        <v>192</v>
      </c>
    </row>
    <row r="198" s="2" customFormat="1" ht="16.5" customHeight="1">
      <c r="A198" s="39"/>
      <c r="B198" s="40"/>
      <c r="C198" s="227" t="s">
        <v>333</v>
      </c>
      <c r="D198" s="227" t="s">
        <v>194</v>
      </c>
      <c r="E198" s="228" t="s">
        <v>3549</v>
      </c>
      <c r="F198" s="229" t="s">
        <v>3550</v>
      </c>
      <c r="G198" s="230" t="s">
        <v>300</v>
      </c>
      <c r="H198" s="231">
        <v>1</v>
      </c>
      <c r="I198" s="232"/>
      <c r="J198" s="233">
        <f>ROUND(I198*H198,2)</f>
        <v>0</v>
      </c>
      <c r="K198" s="229" t="s">
        <v>198</v>
      </c>
      <c r="L198" s="45"/>
      <c r="M198" s="234" t="s">
        <v>1</v>
      </c>
      <c r="N198" s="235" t="s">
        <v>40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297</v>
      </c>
      <c r="AT198" s="238" t="s">
        <v>194</v>
      </c>
      <c r="AU198" s="238" t="s">
        <v>85</v>
      </c>
      <c r="AY198" s="18" t="s">
        <v>192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297</v>
      </c>
      <c r="BM198" s="238" t="s">
        <v>3551</v>
      </c>
    </row>
    <row r="199" s="13" customFormat="1">
      <c r="A199" s="13"/>
      <c r="B199" s="240"/>
      <c r="C199" s="241"/>
      <c r="D199" s="242" t="s">
        <v>201</v>
      </c>
      <c r="E199" s="243" t="s">
        <v>1</v>
      </c>
      <c r="F199" s="244" t="s">
        <v>3552</v>
      </c>
      <c r="G199" s="241"/>
      <c r="H199" s="245">
        <v>1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201</v>
      </c>
      <c r="AU199" s="251" t="s">
        <v>85</v>
      </c>
      <c r="AV199" s="13" t="s">
        <v>85</v>
      </c>
      <c r="AW199" s="13" t="s">
        <v>32</v>
      </c>
      <c r="AX199" s="13" t="s">
        <v>83</v>
      </c>
      <c r="AY199" s="251" t="s">
        <v>192</v>
      </c>
    </row>
    <row r="200" s="2" customFormat="1" ht="21.75" customHeight="1">
      <c r="A200" s="39"/>
      <c r="B200" s="40"/>
      <c r="C200" s="227" t="s">
        <v>340</v>
      </c>
      <c r="D200" s="227" t="s">
        <v>194</v>
      </c>
      <c r="E200" s="228" t="s">
        <v>3553</v>
      </c>
      <c r="F200" s="229" t="s">
        <v>3554</v>
      </c>
      <c r="G200" s="230" t="s">
        <v>300</v>
      </c>
      <c r="H200" s="231">
        <v>8</v>
      </c>
      <c r="I200" s="232"/>
      <c r="J200" s="233">
        <f>ROUND(I200*H200,2)</f>
        <v>0</v>
      </c>
      <c r="K200" s="229" t="s">
        <v>198</v>
      </c>
      <c r="L200" s="45"/>
      <c r="M200" s="234" t="s">
        <v>1</v>
      </c>
      <c r="N200" s="235" t="s">
        <v>40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297</v>
      </c>
      <c r="AT200" s="238" t="s">
        <v>194</v>
      </c>
      <c r="AU200" s="238" t="s">
        <v>85</v>
      </c>
      <c r="AY200" s="18" t="s">
        <v>192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297</v>
      </c>
      <c r="BM200" s="238" t="s">
        <v>3555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3548</v>
      </c>
      <c r="G201" s="241"/>
      <c r="H201" s="245">
        <v>8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83</v>
      </c>
      <c r="AY201" s="251" t="s">
        <v>192</v>
      </c>
    </row>
    <row r="202" s="2" customFormat="1" ht="24.15" customHeight="1">
      <c r="A202" s="39"/>
      <c r="B202" s="40"/>
      <c r="C202" s="227" t="s">
        <v>347</v>
      </c>
      <c r="D202" s="227" t="s">
        <v>194</v>
      </c>
      <c r="E202" s="228" t="s">
        <v>3556</v>
      </c>
      <c r="F202" s="229" t="s">
        <v>3557</v>
      </c>
      <c r="G202" s="230" t="s">
        <v>300</v>
      </c>
      <c r="H202" s="231">
        <v>2</v>
      </c>
      <c r="I202" s="232"/>
      <c r="J202" s="233">
        <f>ROUND(I202*H202,2)</f>
        <v>0</v>
      </c>
      <c r="K202" s="229" t="s">
        <v>198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0.0039399999999999999</v>
      </c>
      <c r="R202" s="236">
        <f>Q202*H202</f>
        <v>0.0078799999999999999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297</v>
      </c>
      <c r="AT202" s="238" t="s">
        <v>194</v>
      </c>
      <c r="AU202" s="238" t="s">
        <v>85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297</v>
      </c>
      <c r="BM202" s="238" t="s">
        <v>3558</v>
      </c>
    </row>
    <row r="203" s="13" customFormat="1">
      <c r="A203" s="13"/>
      <c r="B203" s="240"/>
      <c r="C203" s="241"/>
      <c r="D203" s="242" t="s">
        <v>201</v>
      </c>
      <c r="E203" s="243" t="s">
        <v>1</v>
      </c>
      <c r="F203" s="244" t="s">
        <v>3559</v>
      </c>
      <c r="G203" s="241"/>
      <c r="H203" s="245">
        <v>2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201</v>
      </c>
      <c r="AU203" s="251" t="s">
        <v>85</v>
      </c>
      <c r="AV203" s="13" t="s">
        <v>85</v>
      </c>
      <c r="AW203" s="13" t="s">
        <v>32</v>
      </c>
      <c r="AX203" s="13" t="s">
        <v>83</v>
      </c>
      <c r="AY203" s="251" t="s">
        <v>192</v>
      </c>
    </row>
    <row r="204" s="2" customFormat="1" ht="16.5" customHeight="1">
      <c r="A204" s="39"/>
      <c r="B204" s="40"/>
      <c r="C204" s="227" t="s">
        <v>352</v>
      </c>
      <c r="D204" s="227" t="s">
        <v>194</v>
      </c>
      <c r="E204" s="228" t="s">
        <v>3560</v>
      </c>
      <c r="F204" s="229" t="s">
        <v>3561</v>
      </c>
      <c r="G204" s="230" t="s">
        <v>300</v>
      </c>
      <c r="H204" s="231">
        <v>1</v>
      </c>
      <c r="I204" s="232"/>
      <c r="J204" s="233">
        <f>ROUND(I204*H204,2)</f>
        <v>0</v>
      </c>
      <c r="K204" s="229" t="s">
        <v>198</v>
      </c>
      <c r="L204" s="45"/>
      <c r="M204" s="234" t="s">
        <v>1</v>
      </c>
      <c r="N204" s="235" t="s">
        <v>40</v>
      </c>
      <c r="O204" s="92"/>
      <c r="P204" s="236">
        <f>O204*H204</f>
        <v>0</v>
      </c>
      <c r="Q204" s="236">
        <v>0.00029</v>
      </c>
      <c r="R204" s="236">
        <f>Q204*H204</f>
        <v>0.00029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297</v>
      </c>
      <c r="AT204" s="238" t="s">
        <v>194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297</v>
      </c>
      <c r="BM204" s="238" t="s">
        <v>3562</v>
      </c>
    </row>
    <row r="205" s="2" customFormat="1" ht="21.75" customHeight="1">
      <c r="A205" s="39"/>
      <c r="B205" s="40"/>
      <c r="C205" s="227" t="s">
        <v>356</v>
      </c>
      <c r="D205" s="227" t="s">
        <v>194</v>
      </c>
      <c r="E205" s="228" t="s">
        <v>3563</v>
      </c>
      <c r="F205" s="229" t="s">
        <v>3564</v>
      </c>
      <c r="G205" s="230" t="s">
        <v>300</v>
      </c>
      <c r="H205" s="231">
        <v>2</v>
      </c>
      <c r="I205" s="232"/>
      <c r="J205" s="233">
        <f>ROUND(I205*H205,2)</f>
        <v>0</v>
      </c>
      <c r="K205" s="229" t="s">
        <v>198</v>
      </c>
      <c r="L205" s="45"/>
      <c r="M205" s="234" t="s">
        <v>1</v>
      </c>
      <c r="N205" s="235" t="s">
        <v>40</v>
      </c>
      <c r="O205" s="92"/>
      <c r="P205" s="236">
        <f>O205*H205</f>
        <v>0</v>
      </c>
      <c r="Q205" s="236">
        <v>0.00014999999999999999</v>
      </c>
      <c r="R205" s="236">
        <f>Q205*H205</f>
        <v>0.00029999999999999997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297</v>
      </c>
      <c r="AT205" s="238" t="s">
        <v>194</v>
      </c>
      <c r="AU205" s="238" t="s">
        <v>85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297</v>
      </c>
      <c r="BM205" s="238" t="s">
        <v>3565</v>
      </c>
    </row>
    <row r="206" s="2" customFormat="1" ht="21.75" customHeight="1">
      <c r="A206" s="39"/>
      <c r="B206" s="40"/>
      <c r="C206" s="227" t="s">
        <v>361</v>
      </c>
      <c r="D206" s="227" t="s">
        <v>194</v>
      </c>
      <c r="E206" s="228" t="s">
        <v>3566</v>
      </c>
      <c r="F206" s="229" t="s">
        <v>3567</v>
      </c>
      <c r="G206" s="230" t="s">
        <v>282</v>
      </c>
      <c r="H206" s="231">
        <v>149.12299999999999</v>
      </c>
      <c r="I206" s="232"/>
      <c r="J206" s="233">
        <f>ROUND(I206*H206,2)</f>
        <v>0</v>
      </c>
      <c r="K206" s="229" t="s">
        <v>198</v>
      </c>
      <c r="L206" s="45"/>
      <c r="M206" s="234" t="s">
        <v>1</v>
      </c>
      <c r="N206" s="235" t="s">
        <v>40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297</v>
      </c>
      <c r="AT206" s="238" t="s">
        <v>194</v>
      </c>
      <c r="AU206" s="238" t="s">
        <v>85</v>
      </c>
      <c r="AY206" s="18" t="s">
        <v>192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297</v>
      </c>
      <c r="BM206" s="238" t="s">
        <v>3568</v>
      </c>
    </row>
    <row r="207" s="13" customFormat="1">
      <c r="A207" s="13"/>
      <c r="B207" s="240"/>
      <c r="C207" s="241"/>
      <c r="D207" s="242" t="s">
        <v>201</v>
      </c>
      <c r="E207" s="243" t="s">
        <v>1</v>
      </c>
      <c r="F207" s="244" t="s">
        <v>3569</v>
      </c>
      <c r="G207" s="241"/>
      <c r="H207" s="245">
        <v>149.12299999999999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201</v>
      </c>
      <c r="AU207" s="251" t="s">
        <v>85</v>
      </c>
      <c r="AV207" s="13" t="s">
        <v>85</v>
      </c>
      <c r="AW207" s="13" t="s">
        <v>32</v>
      </c>
      <c r="AX207" s="13" t="s">
        <v>83</v>
      </c>
      <c r="AY207" s="251" t="s">
        <v>192</v>
      </c>
    </row>
    <row r="208" s="2" customFormat="1" ht="24.15" customHeight="1">
      <c r="A208" s="39"/>
      <c r="B208" s="40"/>
      <c r="C208" s="227" t="s">
        <v>365</v>
      </c>
      <c r="D208" s="227" t="s">
        <v>194</v>
      </c>
      <c r="E208" s="228" t="s">
        <v>3570</v>
      </c>
      <c r="F208" s="229" t="s">
        <v>3571</v>
      </c>
      <c r="G208" s="230" t="s">
        <v>282</v>
      </c>
      <c r="H208" s="231">
        <v>12</v>
      </c>
      <c r="I208" s="232"/>
      <c r="J208" s="233">
        <f>ROUND(I208*H208,2)</f>
        <v>0</v>
      </c>
      <c r="K208" s="229" t="s">
        <v>198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297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297</v>
      </c>
      <c r="BM208" s="238" t="s">
        <v>3572</v>
      </c>
    </row>
    <row r="209" s="13" customFormat="1">
      <c r="A209" s="13"/>
      <c r="B209" s="240"/>
      <c r="C209" s="241"/>
      <c r="D209" s="242" t="s">
        <v>201</v>
      </c>
      <c r="E209" s="243" t="s">
        <v>1</v>
      </c>
      <c r="F209" s="244" t="s">
        <v>8</v>
      </c>
      <c r="G209" s="241"/>
      <c r="H209" s="245">
        <v>12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201</v>
      </c>
      <c r="AU209" s="251" t="s">
        <v>85</v>
      </c>
      <c r="AV209" s="13" t="s">
        <v>85</v>
      </c>
      <c r="AW209" s="13" t="s">
        <v>32</v>
      </c>
      <c r="AX209" s="13" t="s">
        <v>83</v>
      </c>
      <c r="AY209" s="251" t="s">
        <v>192</v>
      </c>
    </row>
    <row r="210" s="2" customFormat="1" ht="24.15" customHeight="1">
      <c r="A210" s="39"/>
      <c r="B210" s="40"/>
      <c r="C210" s="227" t="s">
        <v>372</v>
      </c>
      <c r="D210" s="227" t="s">
        <v>194</v>
      </c>
      <c r="E210" s="228" t="s">
        <v>3573</v>
      </c>
      <c r="F210" s="229" t="s">
        <v>3574</v>
      </c>
      <c r="G210" s="230" t="s">
        <v>3455</v>
      </c>
      <c r="H210" s="303"/>
      <c r="I210" s="232"/>
      <c r="J210" s="233">
        <f>ROUND(I210*H210,2)</f>
        <v>0</v>
      </c>
      <c r="K210" s="229" t="s">
        <v>198</v>
      </c>
      <c r="L210" s="45"/>
      <c r="M210" s="234" t="s">
        <v>1</v>
      </c>
      <c r="N210" s="235" t="s">
        <v>40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297</v>
      </c>
      <c r="AT210" s="238" t="s">
        <v>194</v>
      </c>
      <c r="AU210" s="238" t="s">
        <v>85</v>
      </c>
      <c r="AY210" s="18" t="s">
        <v>192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297</v>
      </c>
      <c r="BM210" s="238" t="s">
        <v>3575</v>
      </c>
    </row>
    <row r="211" s="12" customFormat="1" ht="22.8" customHeight="1">
      <c r="A211" s="12"/>
      <c r="B211" s="211"/>
      <c r="C211" s="212"/>
      <c r="D211" s="213" t="s">
        <v>74</v>
      </c>
      <c r="E211" s="225" t="s">
        <v>3576</v>
      </c>
      <c r="F211" s="225" t="s">
        <v>3577</v>
      </c>
      <c r="G211" s="212"/>
      <c r="H211" s="212"/>
      <c r="I211" s="215"/>
      <c r="J211" s="226">
        <f>BK211</f>
        <v>0</v>
      </c>
      <c r="K211" s="212"/>
      <c r="L211" s="217"/>
      <c r="M211" s="218"/>
      <c r="N211" s="219"/>
      <c r="O211" s="219"/>
      <c r="P211" s="220">
        <f>SUM(P212:P244)</f>
        <v>0</v>
      </c>
      <c r="Q211" s="219"/>
      <c r="R211" s="220">
        <f>SUM(R212:R244)</f>
        <v>0.57226600000000005</v>
      </c>
      <c r="S211" s="219"/>
      <c r="T211" s="221">
        <f>SUM(T212:T244)</f>
        <v>0.00172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85</v>
      </c>
      <c r="AT211" s="223" t="s">
        <v>74</v>
      </c>
      <c r="AU211" s="223" t="s">
        <v>83</v>
      </c>
      <c r="AY211" s="222" t="s">
        <v>192</v>
      </c>
      <c r="BK211" s="224">
        <f>SUM(BK212:BK244)</f>
        <v>0</v>
      </c>
    </row>
    <row r="212" s="2" customFormat="1" ht="24.15" customHeight="1">
      <c r="A212" s="39"/>
      <c r="B212" s="40"/>
      <c r="C212" s="227" t="s">
        <v>376</v>
      </c>
      <c r="D212" s="227" t="s">
        <v>194</v>
      </c>
      <c r="E212" s="228" t="s">
        <v>3578</v>
      </c>
      <c r="F212" s="229" t="s">
        <v>3579</v>
      </c>
      <c r="G212" s="230" t="s">
        <v>300</v>
      </c>
      <c r="H212" s="231">
        <v>1</v>
      </c>
      <c r="I212" s="232"/>
      <c r="J212" s="233">
        <f>ROUND(I212*H212,2)</f>
        <v>0</v>
      </c>
      <c r="K212" s="229" t="s">
        <v>198</v>
      </c>
      <c r="L212" s="45"/>
      <c r="M212" s="234" t="s">
        <v>1</v>
      </c>
      <c r="N212" s="235" t="s">
        <v>40</v>
      </c>
      <c r="O212" s="92"/>
      <c r="P212" s="236">
        <f>O212*H212</f>
        <v>0</v>
      </c>
      <c r="Q212" s="236">
        <v>3.0000000000000001E-05</v>
      </c>
      <c r="R212" s="236">
        <f>Q212*H212</f>
        <v>3.0000000000000001E-05</v>
      </c>
      <c r="S212" s="236">
        <v>0.00172</v>
      </c>
      <c r="T212" s="237">
        <f>S212*H212</f>
        <v>0.00172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297</v>
      </c>
      <c r="AT212" s="238" t="s">
        <v>194</v>
      </c>
      <c r="AU212" s="238" t="s">
        <v>85</v>
      </c>
      <c r="AY212" s="18" t="s">
        <v>192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297</v>
      </c>
      <c r="BM212" s="238" t="s">
        <v>3580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3581</v>
      </c>
      <c r="G213" s="241"/>
      <c r="H213" s="245">
        <v>1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83</v>
      </c>
      <c r="AY213" s="251" t="s">
        <v>192</v>
      </c>
    </row>
    <row r="214" s="2" customFormat="1" ht="24.15" customHeight="1">
      <c r="A214" s="39"/>
      <c r="B214" s="40"/>
      <c r="C214" s="227" t="s">
        <v>383</v>
      </c>
      <c r="D214" s="227" t="s">
        <v>194</v>
      </c>
      <c r="E214" s="228" t="s">
        <v>3582</v>
      </c>
      <c r="F214" s="229" t="s">
        <v>3583</v>
      </c>
      <c r="G214" s="230" t="s">
        <v>282</v>
      </c>
      <c r="H214" s="231">
        <v>69.825000000000003</v>
      </c>
      <c r="I214" s="232"/>
      <c r="J214" s="233">
        <f>ROUND(I214*H214,2)</f>
        <v>0</v>
      </c>
      <c r="K214" s="229" t="s">
        <v>198</v>
      </c>
      <c r="L214" s="45"/>
      <c r="M214" s="234" t="s">
        <v>1</v>
      </c>
      <c r="N214" s="235" t="s">
        <v>40</v>
      </c>
      <c r="O214" s="92"/>
      <c r="P214" s="236">
        <f>O214*H214</f>
        <v>0</v>
      </c>
      <c r="Q214" s="236">
        <v>0.00064000000000000005</v>
      </c>
      <c r="R214" s="236">
        <f>Q214*H214</f>
        <v>0.044688000000000005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297</v>
      </c>
      <c r="AT214" s="238" t="s">
        <v>194</v>
      </c>
      <c r="AU214" s="238" t="s">
        <v>85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297</v>
      </c>
      <c r="BM214" s="238" t="s">
        <v>3584</v>
      </c>
    </row>
    <row r="215" s="13" customFormat="1">
      <c r="A215" s="13"/>
      <c r="B215" s="240"/>
      <c r="C215" s="241"/>
      <c r="D215" s="242" t="s">
        <v>201</v>
      </c>
      <c r="E215" s="243" t="s">
        <v>1</v>
      </c>
      <c r="F215" s="244" t="s">
        <v>3585</v>
      </c>
      <c r="G215" s="241"/>
      <c r="H215" s="245">
        <v>69.825000000000003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201</v>
      </c>
      <c r="AU215" s="251" t="s">
        <v>85</v>
      </c>
      <c r="AV215" s="13" t="s">
        <v>85</v>
      </c>
      <c r="AW215" s="13" t="s">
        <v>32</v>
      </c>
      <c r="AX215" s="13" t="s">
        <v>83</v>
      </c>
      <c r="AY215" s="251" t="s">
        <v>192</v>
      </c>
    </row>
    <row r="216" s="2" customFormat="1" ht="24.15" customHeight="1">
      <c r="A216" s="39"/>
      <c r="B216" s="40"/>
      <c r="C216" s="227" t="s">
        <v>394</v>
      </c>
      <c r="D216" s="227" t="s">
        <v>194</v>
      </c>
      <c r="E216" s="228" t="s">
        <v>3586</v>
      </c>
      <c r="F216" s="229" t="s">
        <v>3587</v>
      </c>
      <c r="G216" s="230" t="s">
        <v>282</v>
      </c>
      <c r="H216" s="231">
        <v>42</v>
      </c>
      <c r="I216" s="232"/>
      <c r="J216" s="233">
        <f>ROUND(I216*H216,2)</f>
        <v>0</v>
      </c>
      <c r="K216" s="229" t="s">
        <v>198</v>
      </c>
      <c r="L216" s="45"/>
      <c r="M216" s="234" t="s">
        <v>1</v>
      </c>
      <c r="N216" s="235" t="s">
        <v>40</v>
      </c>
      <c r="O216" s="92"/>
      <c r="P216" s="236">
        <f>O216*H216</f>
        <v>0</v>
      </c>
      <c r="Q216" s="236">
        <v>0.00097999999999999997</v>
      </c>
      <c r="R216" s="236">
        <f>Q216*H216</f>
        <v>0.041160000000000002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297</v>
      </c>
      <c r="AT216" s="238" t="s">
        <v>194</v>
      </c>
      <c r="AU216" s="238" t="s">
        <v>85</v>
      </c>
      <c r="AY216" s="18" t="s">
        <v>192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297</v>
      </c>
      <c r="BM216" s="238" t="s">
        <v>3588</v>
      </c>
    </row>
    <row r="217" s="13" customFormat="1">
      <c r="A217" s="13"/>
      <c r="B217" s="240"/>
      <c r="C217" s="241"/>
      <c r="D217" s="242" t="s">
        <v>201</v>
      </c>
      <c r="E217" s="243" t="s">
        <v>1</v>
      </c>
      <c r="F217" s="244" t="s">
        <v>3589</v>
      </c>
      <c r="G217" s="241"/>
      <c r="H217" s="245">
        <v>42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201</v>
      </c>
      <c r="AU217" s="251" t="s">
        <v>85</v>
      </c>
      <c r="AV217" s="13" t="s">
        <v>85</v>
      </c>
      <c r="AW217" s="13" t="s">
        <v>32</v>
      </c>
      <c r="AX217" s="13" t="s">
        <v>83</v>
      </c>
      <c r="AY217" s="251" t="s">
        <v>192</v>
      </c>
    </row>
    <row r="218" s="2" customFormat="1" ht="24.15" customHeight="1">
      <c r="A218" s="39"/>
      <c r="B218" s="40"/>
      <c r="C218" s="227" t="s">
        <v>403</v>
      </c>
      <c r="D218" s="227" t="s">
        <v>194</v>
      </c>
      <c r="E218" s="228" t="s">
        <v>3590</v>
      </c>
      <c r="F218" s="229" t="s">
        <v>3591</v>
      </c>
      <c r="G218" s="230" t="s">
        <v>282</v>
      </c>
      <c r="H218" s="231">
        <v>42</v>
      </c>
      <c r="I218" s="232"/>
      <c r="J218" s="233">
        <f>ROUND(I218*H218,2)</f>
        <v>0</v>
      </c>
      <c r="K218" s="229" t="s">
        <v>198</v>
      </c>
      <c r="L218" s="45"/>
      <c r="M218" s="234" t="s">
        <v>1</v>
      </c>
      <c r="N218" s="235" t="s">
        <v>40</v>
      </c>
      <c r="O218" s="92"/>
      <c r="P218" s="236">
        <f>O218*H218</f>
        <v>0</v>
      </c>
      <c r="Q218" s="236">
        <v>0.00364</v>
      </c>
      <c r="R218" s="236">
        <f>Q218*H218</f>
        <v>0.15287999999999999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297</v>
      </c>
      <c r="AT218" s="238" t="s">
        <v>194</v>
      </c>
      <c r="AU218" s="238" t="s">
        <v>85</v>
      </c>
      <c r="AY218" s="18" t="s">
        <v>192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297</v>
      </c>
      <c r="BM218" s="238" t="s">
        <v>3592</v>
      </c>
    </row>
    <row r="219" s="13" customFormat="1">
      <c r="A219" s="13"/>
      <c r="B219" s="240"/>
      <c r="C219" s="241"/>
      <c r="D219" s="242" t="s">
        <v>201</v>
      </c>
      <c r="E219" s="243" t="s">
        <v>1</v>
      </c>
      <c r="F219" s="244" t="s">
        <v>3589</v>
      </c>
      <c r="G219" s="241"/>
      <c r="H219" s="245">
        <v>42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201</v>
      </c>
      <c r="AU219" s="251" t="s">
        <v>85</v>
      </c>
      <c r="AV219" s="13" t="s">
        <v>85</v>
      </c>
      <c r="AW219" s="13" t="s">
        <v>32</v>
      </c>
      <c r="AX219" s="13" t="s">
        <v>83</v>
      </c>
      <c r="AY219" s="251" t="s">
        <v>192</v>
      </c>
    </row>
    <row r="220" s="2" customFormat="1" ht="24.15" customHeight="1">
      <c r="A220" s="39"/>
      <c r="B220" s="40"/>
      <c r="C220" s="227" t="s">
        <v>421</v>
      </c>
      <c r="D220" s="227" t="s">
        <v>194</v>
      </c>
      <c r="E220" s="228" t="s">
        <v>3593</v>
      </c>
      <c r="F220" s="229" t="s">
        <v>3594</v>
      </c>
      <c r="G220" s="230" t="s">
        <v>282</v>
      </c>
      <c r="H220" s="231">
        <v>42</v>
      </c>
      <c r="I220" s="232"/>
      <c r="J220" s="233">
        <f>ROUND(I220*H220,2)</f>
        <v>0</v>
      </c>
      <c r="K220" s="229" t="s">
        <v>198</v>
      </c>
      <c r="L220" s="45"/>
      <c r="M220" s="234" t="s">
        <v>1</v>
      </c>
      <c r="N220" s="235" t="s">
        <v>40</v>
      </c>
      <c r="O220" s="92"/>
      <c r="P220" s="236">
        <f>O220*H220</f>
        <v>0</v>
      </c>
      <c r="Q220" s="236">
        <v>0.0060099999999999997</v>
      </c>
      <c r="R220" s="236">
        <f>Q220*H220</f>
        <v>0.25241999999999998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297</v>
      </c>
      <c r="AT220" s="238" t="s">
        <v>194</v>
      </c>
      <c r="AU220" s="238" t="s">
        <v>85</v>
      </c>
      <c r="AY220" s="18" t="s">
        <v>192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297</v>
      </c>
      <c r="BM220" s="238" t="s">
        <v>3595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3589</v>
      </c>
      <c r="G221" s="241"/>
      <c r="H221" s="245">
        <v>42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83</v>
      </c>
      <c r="AY221" s="251" t="s">
        <v>192</v>
      </c>
    </row>
    <row r="222" s="2" customFormat="1" ht="24.15" customHeight="1">
      <c r="A222" s="39"/>
      <c r="B222" s="40"/>
      <c r="C222" s="227" t="s">
        <v>426</v>
      </c>
      <c r="D222" s="227" t="s">
        <v>194</v>
      </c>
      <c r="E222" s="228" t="s">
        <v>3596</v>
      </c>
      <c r="F222" s="229" t="s">
        <v>3597</v>
      </c>
      <c r="G222" s="230" t="s">
        <v>282</v>
      </c>
      <c r="H222" s="231">
        <v>3</v>
      </c>
      <c r="I222" s="232"/>
      <c r="J222" s="233">
        <f>ROUND(I222*H222,2)</f>
        <v>0</v>
      </c>
      <c r="K222" s="229" t="s">
        <v>198</v>
      </c>
      <c r="L222" s="45"/>
      <c r="M222" s="234" t="s">
        <v>1</v>
      </c>
      <c r="N222" s="235" t="s">
        <v>40</v>
      </c>
      <c r="O222" s="92"/>
      <c r="P222" s="236">
        <f>O222*H222</f>
        <v>0</v>
      </c>
      <c r="Q222" s="236">
        <v>0.00029</v>
      </c>
      <c r="R222" s="236">
        <f>Q222*H222</f>
        <v>0.00087000000000000001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297</v>
      </c>
      <c r="AT222" s="238" t="s">
        <v>194</v>
      </c>
      <c r="AU222" s="238" t="s">
        <v>85</v>
      </c>
      <c r="AY222" s="18" t="s">
        <v>192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297</v>
      </c>
      <c r="BM222" s="238" t="s">
        <v>3598</v>
      </c>
    </row>
    <row r="223" s="13" customFormat="1">
      <c r="A223" s="13"/>
      <c r="B223" s="240"/>
      <c r="C223" s="241"/>
      <c r="D223" s="242" t="s">
        <v>201</v>
      </c>
      <c r="E223" s="243" t="s">
        <v>1</v>
      </c>
      <c r="F223" s="244" t="s">
        <v>3508</v>
      </c>
      <c r="G223" s="241"/>
      <c r="H223" s="245">
        <v>3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201</v>
      </c>
      <c r="AU223" s="251" t="s">
        <v>85</v>
      </c>
      <c r="AV223" s="13" t="s">
        <v>85</v>
      </c>
      <c r="AW223" s="13" t="s">
        <v>32</v>
      </c>
      <c r="AX223" s="13" t="s">
        <v>83</v>
      </c>
      <c r="AY223" s="251" t="s">
        <v>192</v>
      </c>
    </row>
    <row r="224" s="2" customFormat="1" ht="24.15" customHeight="1">
      <c r="A224" s="39"/>
      <c r="B224" s="40"/>
      <c r="C224" s="227" t="s">
        <v>436</v>
      </c>
      <c r="D224" s="227" t="s">
        <v>194</v>
      </c>
      <c r="E224" s="228" t="s">
        <v>3599</v>
      </c>
      <c r="F224" s="229" t="s">
        <v>3600</v>
      </c>
      <c r="G224" s="230" t="s">
        <v>282</v>
      </c>
      <c r="H224" s="231">
        <v>11.25</v>
      </c>
      <c r="I224" s="232"/>
      <c r="J224" s="233">
        <f>ROUND(I224*H224,2)</f>
        <v>0</v>
      </c>
      <c r="K224" s="229" t="s">
        <v>198</v>
      </c>
      <c r="L224" s="45"/>
      <c r="M224" s="234" t="s">
        <v>1</v>
      </c>
      <c r="N224" s="235" t="s">
        <v>40</v>
      </c>
      <c r="O224" s="92"/>
      <c r="P224" s="236">
        <f>O224*H224</f>
        <v>0</v>
      </c>
      <c r="Q224" s="236">
        <v>0.00040000000000000002</v>
      </c>
      <c r="R224" s="236">
        <f>Q224*H224</f>
        <v>0.0045000000000000005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297</v>
      </c>
      <c r="AT224" s="238" t="s">
        <v>194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297</v>
      </c>
      <c r="BM224" s="238" t="s">
        <v>3601</v>
      </c>
    </row>
    <row r="225" s="13" customFormat="1">
      <c r="A225" s="13"/>
      <c r="B225" s="240"/>
      <c r="C225" s="241"/>
      <c r="D225" s="242" t="s">
        <v>201</v>
      </c>
      <c r="E225" s="243" t="s">
        <v>1</v>
      </c>
      <c r="F225" s="244" t="s">
        <v>3513</v>
      </c>
      <c r="G225" s="241"/>
      <c r="H225" s="245">
        <v>11.25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201</v>
      </c>
      <c r="AU225" s="251" t="s">
        <v>85</v>
      </c>
      <c r="AV225" s="13" t="s">
        <v>85</v>
      </c>
      <c r="AW225" s="13" t="s">
        <v>32</v>
      </c>
      <c r="AX225" s="13" t="s">
        <v>83</v>
      </c>
      <c r="AY225" s="251" t="s">
        <v>192</v>
      </c>
    </row>
    <row r="226" s="2" customFormat="1" ht="24.15" customHeight="1">
      <c r="A226" s="39"/>
      <c r="B226" s="40"/>
      <c r="C226" s="227" t="s">
        <v>444</v>
      </c>
      <c r="D226" s="227" t="s">
        <v>194</v>
      </c>
      <c r="E226" s="228" t="s">
        <v>3602</v>
      </c>
      <c r="F226" s="229" t="s">
        <v>3603</v>
      </c>
      <c r="G226" s="230" t="s">
        <v>282</v>
      </c>
      <c r="H226" s="231">
        <v>4</v>
      </c>
      <c r="I226" s="232"/>
      <c r="J226" s="233">
        <f>ROUND(I226*H226,2)</f>
        <v>0</v>
      </c>
      <c r="K226" s="229" t="s">
        <v>198</v>
      </c>
      <c r="L226" s="45"/>
      <c r="M226" s="234" t="s">
        <v>1</v>
      </c>
      <c r="N226" s="235" t="s">
        <v>40</v>
      </c>
      <c r="O226" s="92"/>
      <c r="P226" s="236">
        <f>O226*H226</f>
        <v>0</v>
      </c>
      <c r="Q226" s="236">
        <v>0.00046999999999999999</v>
      </c>
      <c r="R226" s="236">
        <f>Q226*H226</f>
        <v>0.0018799999999999999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297</v>
      </c>
      <c r="AT226" s="238" t="s">
        <v>194</v>
      </c>
      <c r="AU226" s="238" t="s">
        <v>85</v>
      </c>
      <c r="AY226" s="18" t="s">
        <v>192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83</v>
      </c>
      <c r="BK226" s="239">
        <f>ROUND(I226*H226,2)</f>
        <v>0</v>
      </c>
      <c r="BL226" s="18" t="s">
        <v>297</v>
      </c>
      <c r="BM226" s="238" t="s">
        <v>3604</v>
      </c>
    </row>
    <row r="227" s="13" customFormat="1">
      <c r="A227" s="13"/>
      <c r="B227" s="240"/>
      <c r="C227" s="241"/>
      <c r="D227" s="242" t="s">
        <v>201</v>
      </c>
      <c r="E227" s="243" t="s">
        <v>1</v>
      </c>
      <c r="F227" s="244" t="s">
        <v>3518</v>
      </c>
      <c r="G227" s="241"/>
      <c r="H227" s="245">
        <v>4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201</v>
      </c>
      <c r="AU227" s="251" t="s">
        <v>85</v>
      </c>
      <c r="AV227" s="13" t="s">
        <v>85</v>
      </c>
      <c r="AW227" s="13" t="s">
        <v>32</v>
      </c>
      <c r="AX227" s="13" t="s">
        <v>83</v>
      </c>
      <c r="AY227" s="251" t="s">
        <v>192</v>
      </c>
    </row>
    <row r="228" s="2" customFormat="1" ht="37.8" customHeight="1">
      <c r="A228" s="39"/>
      <c r="B228" s="40"/>
      <c r="C228" s="227" t="s">
        <v>451</v>
      </c>
      <c r="D228" s="227" t="s">
        <v>194</v>
      </c>
      <c r="E228" s="228" t="s">
        <v>3605</v>
      </c>
      <c r="F228" s="229" t="s">
        <v>3606</v>
      </c>
      <c r="G228" s="230" t="s">
        <v>282</v>
      </c>
      <c r="H228" s="231">
        <v>69.825000000000003</v>
      </c>
      <c r="I228" s="232"/>
      <c r="J228" s="233">
        <f>ROUND(I228*H228,2)</f>
        <v>0</v>
      </c>
      <c r="K228" s="229" t="s">
        <v>198</v>
      </c>
      <c r="L228" s="45"/>
      <c r="M228" s="234" t="s">
        <v>1</v>
      </c>
      <c r="N228" s="235" t="s">
        <v>40</v>
      </c>
      <c r="O228" s="92"/>
      <c r="P228" s="236">
        <f>O228*H228</f>
        <v>0</v>
      </c>
      <c r="Q228" s="236">
        <v>4.0000000000000003E-05</v>
      </c>
      <c r="R228" s="236">
        <f>Q228*H228</f>
        <v>0.0027930000000000003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297</v>
      </c>
      <c r="AT228" s="238" t="s">
        <v>194</v>
      </c>
      <c r="AU228" s="238" t="s">
        <v>85</v>
      </c>
      <c r="AY228" s="18" t="s">
        <v>192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297</v>
      </c>
      <c r="BM228" s="238" t="s">
        <v>3607</v>
      </c>
    </row>
    <row r="229" s="2" customFormat="1" ht="37.8" customHeight="1">
      <c r="A229" s="39"/>
      <c r="B229" s="40"/>
      <c r="C229" s="227" t="s">
        <v>485</v>
      </c>
      <c r="D229" s="227" t="s">
        <v>194</v>
      </c>
      <c r="E229" s="228" t="s">
        <v>3608</v>
      </c>
      <c r="F229" s="229" t="s">
        <v>3609</v>
      </c>
      <c r="G229" s="230" t="s">
        <v>282</v>
      </c>
      <c r="H229" s="231">
        <v>42</v>
      </c>
      <c r="I229" s="232"/>
      <c r="J229" s="233">
        <f>ROUND(I229*H229,2)</f>
        <v>0</v>
      </c>
      <c r="K229" s="229" t="s">
        <v>198</v>
      </c>
      <c r="L229" s="45"/>
      <c r="M229" s="234" t="s">
        <v>1</v>
      </c>
      <c r="N229" s="235" t="s">
        <v>40</v>
      </c>
      <c r="O229" s="92"/>
      <c r="P229" s="236">
        <f>O229*H229</f>
        <v>0</v>
      </c>
      <c r="Q229" s="236">
        <v>8.0000000000000007E-05</v>
      </c>
      <c r="R229" s="236">
        <f>Q229*H229</f>
        <v>0.0033600000000000001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297</v>
      </c>
      <c r="AT229" s="238" t="s">
        <v>194</v>
      </c>
      <c r="AU229" s="238" t="s">
        <v>85</v>
      </c>
      <c r="AY229" s="18" t="s">
        <v>192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297</v>
      </c>
      <c r="BM229" s="238" t="s">
        <v>3610</v>
      </c>
    </row>
    <row r="230" s="2" customFormat="1" ht="37.8" customHeight="1">
      <c r="A230" s="39"/>
      <c r="B230" s="40"/>
      <c r="C230" s="227" t="s">
        <v>491</v>
      </c>
      <c r="D230" s="227" t="s">
        <v>194</v>
      </c>
      <c r="E230" s="228" t="s">
        <v>3611</v>
      </c>
      <c r="F230" s="229" t="s">
        <v>3612</v>
      </c>
      <c r="G230" s="230" t="s">
        <v>282</v>
      </c>
      <c r="H230" s="231">
        <v>84</v>
      </c>
      <c r="I230" s="232"/>
      <c r="J230" s="233">
        <f>ROUND(I230*H230,2)</f>
        <v>0</v>
      </c>
      <c r="K230" s="229" t="s">
        <v>198</v>
      </c>
      <c r="L230" s="45"/>
      <c r="M230" s="234" t="s">
        <v>1</v>
      </c>
      <c r="N230" s="235" t="s">
        <v>40</v>
      </c>
      <c r="O230" s="92"/>
      <c r="P230" s="236">
        <f>O230*H230</f>
        <v>0</v>
      </c>
      <c r="Q230" s="236">
        <v>0.00011</v>
      </c>
      <c r="R230" s="236">
        <f>Q230*H230</f>
        <v>0.0092399999999999999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297</v>
      </c>
      <c r="AT230" s="238" t="s">
        <v>194</v>
      </c>
      <c r="AU230" s="238" t="s">
        <v>85</v>
      </c>
      <c r="AY230" s="18" t="s">
        <v>192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297</v>
      </c>
      <c r="BM230" s="238" t="s">
        <v>3613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3589</v>
      </c>
      <c r="G231" s="241"/>
      <c r="H231" s="245">
        <v>42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75</v>
      </c>
      <c r="AY231" s="251" t="s">
        <v>192</v>
      </c>
    </row>
    <row r="232" s="13" customFormat="1">
      <c r="A232" s="13"/>
      <c r="B232" s="240"/>
      <c r="C232" s="241"/>
      <c r="D232" s="242" t="s">
        <v>201</v>
      </c>
      <c r="E232" s="243" t="s">
        <v>1</v>
      </c>
      <c r="F232" s="244" t="s">
        <v>3589</v>
      </c>
      <c r="G232" s="241"/>
      <c r="H232" s="245">
        <v>42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201</v>
      </c>
      <c r="AU232" s="251" t="s">
        <v>85</v>
      </c>
      <c r="AV232" s="13" t="s">
        <v>85</v>
      </c>
      <c r="AW232" s="13" t="s">
        <v>32</v>
      </c>
      <c r="AX232" s="13" t="s">
        <v>75</v>
      </c>
      <c r="AY232" s="251" t="s">
        <v>192</v>
      </c>
    </row>
    <row r="233" s="14" customFormat="1">
      <c r="A233" s="14"/>
      <c r="B233" s="252"/>
      <c r="C233" s="253"/>
      <c r="D233" s="242" t="s">
        <v>201</v>
      </c>
      <c r="E233" s="254" t="s">
        <v>1</v>
      </c>
      <c r="F233" s="255" t="s">
        <v>204</v>
      </c>
      <c r="G233" s="253"/>
      <c r="H233" s="256">
        <v>84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201</v>
      </c>
      <c r="AU233" s="262" t="s">
        <v>85</v>
      </c>
      <c r="AV233" s="14" t="s">
        <v>199</v>
      </c>
      <c r="AW233" s="14" t="s">
        <v>32</v>
      </c>
      <c r="AX233" s="14" t="s">
        <v>83</v>
      </c>
      <c r="AY233" s="262" t="s">
        <v>192</v>
      </c>
    </row>
    <row r="234" s="2" customFormat="1" ht="16.5" customHeight="1">
      <c r="A234" s="39"/>
      <c r="B234" s="40"/>
      <c r="C234" s="227" t="s">
        <v>496</v>
      </c>
      <c r="D234" s="227" t="s">
        <v>194</v>
      </c>
      <c r="E234" s="228" t="s">
        <v>3614</v>
      </c>
      <c r="F234" s="229" t="s">
        <v>3615</v>
      </c>
      <c r="G234" s="230" t="s">
        <v>282</v>
      </c>
      <c r="H234" s="231">
        <v>69.825000000000003</v>
      </c>
      <c r="I234" s="232"/>
      <c r="J234" s="233">
        <f>ROUND(I234*H234,2)</f>
        <v>0</v>
      </c>
      <c r="K234" s="229" t="s">
        <v>198</v>
      </c>
      <c r="L234" s="45"/>
      <c r="M234" s="234" t="s">
        <v>1</v>
      </c>
      <c r="N234" s="235" t="s">
        <v>40</v>
      </c>
      <c r="O234" s="92"/>
      <c r="P234" s="236">
        <f>O234*H234</f>
        <v>0</v>
      </c>
      <c r="Q234" s="236">
        <v>0.00019000000000000001</v>
      </c>
      <c r="R234" s="236">
        <f>Q234*H234</f>
        <v>0.013266750000000001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297</v>
      </c>
      <c r="AT234" s="238" t="s">
        <v>194</v>
      </c>
      <c r="AU234" s="238" t="s">
        <v>85</v>
      </c>
      <c r="AY234" s="18" t="s">
        <v>192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297</v>
      </c>
      <c r="BM234" s="238" t="s">
        <v>3616</v>
      </c>
    </row>
    <row r="235" s="2" customFormat="1" ht="16.5" customHeight="1">
      <c r="A235" s="39"/>
      <c r="B235" s="40"/>
      <c r="C235" s="227" t="s">
        <v>502</v>
      </c>
      <c r="D235" s="227" t="s">
        <v>194</v>
      </c>
      <c r="E235" s="228" t="s">
        <v>3617</v>
      </c>
      <c r="F235" s="229" t="s">
        <v>3618</v>
      </c>
      <c r="G235" s="230" t="s">
        <v>282</v>
      </c>
      <c r="H235" s="231">
        <v>42</v>
      </c>
      <c r="I235" s="232"/>
      <c r="J235" s="233">
        <f>ROUND(I235*H235,2)</f>
        <v>0</v>
      </c>
      <c r="K235" s="229" t="s">
        <v>198</v>
      </c>
      <c r="L235" s="45"/>
      <c r="M235" s="234" t="s">
        <v>1</v>
      </c>
      <c r="N235" s="235" t="s">
        <v>40</v>
      </c>
      <c r="O235" s="92"/>
      <c r="P235" s="236">
        <f>O235*H235</f>
        <v>0</v>
      </c>
      <c r="Q235" s="236">
        <v>0.00025000000000000001</v>
      </c>
      <c r="R235" s="236">
        <f>Q235*H235</f>
        <v>0.010500000000000001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297</v>
      </c>
      <c r="AT235" s="238" t="s">
        <v>194</v>
      </c>
      <c r="AU235" s="238" t="s">
        <v>85</v>
      </c>
      <c r="AY235" s="18" t="s">
        <v>192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297</v>
      </c>
      <c r="BM235" s="238" t="s">
        <v>3619</v>
      </c>
    </row>
    <row r="236" s="2" customFormat="1" ht="16.5" customHeight="1">
      <c r="A236" s="39"/>
      <c r="B236" s="40"/>
      <c r="C236" s="227" t="s">
        <v>507</v>
      </c>
      <c r="D236" s="227" t="s">
        <v>194</v>
      </c>
      <c r="E236" s="228" t="s">
        <v>3620</v>
      </c>
      <c r="F236" s="229" t="s">
        <v>3621</v>
      </c>
      <c r="G236" s="230" t="s">
        <v>282</v>
      </c>
      <c r="H236" s="231">
        <v>42</v>
      </c>
      <c r="I236" s="232"/>
      <c r="J236" s="233">
        <f>ROUND(I236*H236,2)</f>
        <v>0</v>
      </c>
      <c r="K236" s="229" t="s">
        <v>198</v>
      </c>
      <c r="L236" s="45"/>
      <c r="M236" s="234" t="s">
        <v>1</v>
      </c>
      <c r="N236" s="235" t="s">
        <v>40</v>
      </c>
      <c r="O236" s="92"/>
      <c r="P236" s="236">
        <f>O236*H236</f>
        <v>0</v>
      </c>
      <c r="Q236" s="236">
        <v>0.00029999999999999997</v>
      </c>
      <c r="R236" s="236">
        <f>Q236*H236</f>
        <v>0.012599999999999998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297</v>
      </c>
      <c r="AT236" s="238" t="s">
        <v>194</v>
      </c>
      <c r="AU236" s="238" t="s">
        <v>85</v>
      </c>
      <c r="AY236" s="18" t="s">
        <v>192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83</v>
      </c>
      <c r="BK236" s="239">
        <f>ROUND(I236*H236,2)</f>
        <v>0</v>
      </c>
      <c r="BL236" s="18" t="s">
        <v>297</v>
      </c>
      <c r="BM236" s="238" t="s">
        <v>3622</v>
      </c>
    </row>
    <row r="237" s="2" customFormat="1" ht="16.5" customHeight="1">
      <c r="A237" s="39"/>
      <c r="B237" s="40"/>
      <c r="C237" s="227" t="s">
        <v>512</v>
      </c>
      <c r="D237" s="227" t="s">
        <v>194</v>
      </c>
      <c r="E237" s="228" t="s">
        <v>3623</v>
      </c>
      <c r="F237" s="229" t="s">
        <v>3624</v>
      </c>
      <c r="G237" s="230" t="s">
        <v>282</v>
      </c>
      <c r="H237" s="231">
        <v>42</v>
      </c>
      <c r="I237" s="232"/>
      <c r="J237" s="233">
        <f>ROUND(I237*H237,2)</f>
        <v>0</v>
      </c>
      <c r="K237" s="229" t="s">
        <v>198</v>
      </c>
      <c r="L237" s="45"/>
      <c r="M237" s="234" t="s">
        <v>1</v>
      </c>
      <c r="N237" s="235" t="s">
        <v>40</v>
      </c>
      <c r="O237" s="92"/>
      <c r="P237" s="236">
        <f>O237*H237</f>
        <v>0</v>
      </c>
      <c r="Q237" s="236">
        <v>0.00035</v>
      </c>
      <c r="R237" s="236">
        <f>Q237*H237</f>
        <v>0.0147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297</v>
      </c>
      <c r="AT237" s="238" t="s">
        <v>194</v>
      </c>
      <c r="AU237" s="238" t="s">
        <v>85</v>
      </c>
      <c r="AY237" s="18" t="s">
        <v>192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297</v>
      </c>
      <c r="BM237" s="238" t="s">
        <v>3625</v>
      </c>
    </row>
    <row r="238" s="2" customFormat="1" ht="24.15" customHeight="1">
      <c r="A238" s="39"/>
      <c r="B238" s="40"/>
      <c r="C238" s="227" t="s">
        <v>518</v>
      </c>
      <c r="D238" s="227" t="s">
        <v>194</v>
      </c>
      <c r="E238" s="228" t="s">
        <v>3626</v>
      </c>
      <c r="F238" s="229" t="s">
        <v>3627</v>
      </c>
      <c r="G238" s="230" t="s">
        <v>300</v>
      </c>
      <c r="H238" s="231">
        <v>9</v>
      </c>
      <c r="I238" s="232"/>
      <c r="J238" s="233">
        <f>ROUND(I238*H238,2)</f>
        <v>0</v>
      </c>
      <c r="K238" s="229" t="s">
        <v>198</v>
      </c>
      <c r="L238" s="45"/>
      <c r="M238" s="234" t="s">
        <v>1</v>
      </c>
      <c r="N238" s="235" t="s">
        <v>40</v>
      </c>
      <c r="O238" s="92"/>
      <c r="P238" s="236">
        <f>O238*H238</f>
        <v>0</v>
      </c>
      <c r="Q238" s="236">
        <v>2.0000000000000002E-05</v>
      </c>
      <c r="R238" s="236">
        <f>Q238*H238</f>
        <v>0.00018000000000000001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297</v>
      </c>
      <c r="AT238" s="238" t="s">
        <v>194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297</v>
      </c>
      <c r="BM238" s="238" t="s">
        <v>3628</v>
      </c>
    </row>
    <row r="239" s="2" customFormat="1" ht="24.15" customHeight="1">
      <c r="A239" s="39"/>
      <c r="B239" s="40"/>
      <c r="C239" s="284" t="s">
        <v>523</v>
      </c>
      <c r="D239" s="284" t="s">
        <v>311</v>
      </c>
      <c r="E239" s="285" t="s">
        <v>3629</v>
      </c>
      <c r="F239" s="286" t="s">
        <v>3630</v>
      </c>
      <c r="G239" s="287" t="s">
        <v>300</v>
      </c>
      <c r="H239" s="288">
        <v>7</v>
      </c>
      <c r="I239" s="289"/>
      <c r="J239" s="290">
        <f>ROUND(I239*H239,2)</f>
        <v>0</v>
      </c>
      <c r="K239" s="286" t="s">
        <v>198</v>
      </c>
      <c r="L239" s="291"/>
      <c r="M239" s="292" t="s">
        <v>1</v>
      </c>
      <c r="N239" s="293" t="s">
        <v>40</v>
      </c>
      <c r="O239" s="92"/>
      <c r="P239" s="236">
        <f>O239*H239</f>
        <v>0</v>
      </c>
      <c r="Q239" s="236">
        <v>0.00059999999999999995</v>
      </c>
      <c r="R239" s="236">
        <f>Q239*H239</f>
        <v>0.0041999999999999997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394</v>
      </c>
      <c r="AT239" s="238" t="s">
        <v>311</v>
      </c>
      <c r="AU239" s="238" t="s">
        <v>85</v>
      </c>
      <c r="AY239" s="18" t="s">
        <v>192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297</v>
      </c>
      <c r="BM239" s="238" t="s">
        <v>3631</v>
      </c>
    </row>
    <row r="240" s="2" customFormat="1" ht="24.15" customHeight="1">
      <c r="A240" s="39"/>
      <c r="B240" s="40"/>
      <c r="C240" s="284" t="s">
        <v>528</v>
      </c>
      <c r="D240" s="284" t="s">
        <v>311</v>
      </c>
      <c r="E240" s="285" t="s">
        <v>3632</v>
      </c>
      <c r="F240" s="286" t="s">
        <v>3633</v>
      </c>
      <c r="G240" s="287" t="s">
        <v>300</v>
      </c>
      <c r="H240" s="288">
        <v>1</v>
      </c>
      <c r="I240" s="289"/>
      <c r="J240" s="290">
        <f>ROUND(I240*H240,2)</f>
        <v>0</v>
      </c>
      <c r="K240" s="286" t="s">
        <v>198</v>
      </c>
      <c r="L240" s="291"/>
      <c r="M240" s="292" t="s">
        <v>1</v>
      </c>
      <c r="N240" s="293" t="s">
        <v>40</v>
      </c>
      <c r="O240" s="92"/>
      <c r="P240" s="236">
        <f>O240*H240</f>
        <v>0</v>
      </c>
      <c r="Q240" s="236">
        <v>0.00024000000000000001</v>
      </c>
      <c r="R240" s="236">
        <f>Q240*H240</f>
        <v>0.00024000000000000001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394</v>
      </c>
      <c r="AT240" s="238" t="s">
        <v>311</v>
      </c>
      <c r="AU240" s="238" t="s">
        <v>85</v>
      </c>
      <c r="AY240" s="18" t="s">
        <v>192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297</v>
      </c>
      <c r="BM240" s="238" t="s">
        <v>3634</v>
      </c>
    </row>
    <row r="241" s="2" customFormat="1" ht="24.15" customHeight="1">
      <c r="A241" s="39"/>
      <c r="B241" s="40"/>
      <c r="C241" s="284" t="s">
        <v>533</v>
      </c>
      <c r="D241" s="284" t="s">
        <v>311</v>
      </c>
      <c r="E241" s="285" t="s">
        <v>3635</v>
      </c>
      <c r="F241" s="286" t="s">
        <v>3636</v>
      </c>
      <c r="G241" s="287" t="s">
        <v>300</v>
      </c>
      <c r="H241" s="288">
        <v>1</v>
      </c>
      <c r="I241" s="289"/>
      <c r="J241" s="290">
        <f>ROUND(I241*H241,2)</f>
        <v>0</v>
      </c>
      <c r="K241" s="286" t="s">
        <v>198</v>
      </c>
      <c r="L241" s="291"/>
      <c r="M241" s="292" t="s">
        <v>1</v>
      </c>
      <c r="N241" s="293" t="s">
        <v>40</v>
      </c>
      <c r="O241" s="92"/>
      <c r="P241" s="236">
        <f>O241*H241</f>
        <v>0</v>
      </c>
      <c r="Q241" s="236">
        <v>0.00080000000000000004</v>
      </c>
      <c r="R241" s="236">
        <f>Q241*H241</f>
        <v>0.00080000000000000004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394</v>
      </c>
      <c r="AT241" s="238" t="s">
        <v>311</v>
      </c>
      <c r="AU241" s="238" t="s">
        <v>85</v>
      </c>
      <c r="AY241" s="18" t="s">
        <v>192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297</v>
      </c>
      <c r="BM241" s="238" t="s">
        <v>3637</v>
      </c>
    </row>
    <row r="242" s="2" customFormat="1" ht="21.75" customHeight="1">
      <c r="A242" s="39"/>
      <c r="B242" s="40"/>
      <c r="C242" s="227" t="s">
        <v>538</v>
      </c>
      <c r="D242" s="227" t="s">
        <v>194</v>
      </c>
      <c r="E242" s="228" t="s">
        <v>3638</v>
      </c>
      <c r="F242" s="229" t="s">
        <v>3639</v>
      </c>
      <c r="G242" s="230" t="s">
        <v>282</v>
      </c>
      <c r="H242" s="231">
        <v>195.82499999999999</v>
      </c>
      <c r="I242" s="232"/>
      <c r="J242" s="233">
        <f>ROUND(I242*H242,2)</f>
        <v>0</v>
      </c>
      <c r="K242" s="229" t="s">
        <v>198</v>
      </c>
      <c r="L242" s="45"/>
      <c r="M242" s="234" t="s">
        <v>1</v>
      </c>
      <c r="N242" s="235" t="s">
        <v>40</v>
      </c>
      <c r="O242" s="92"/>
      <c r="P242" s="236">
        <f>O242*H242</f>
        <v>0</v>
      </c>
      <c r="Q242" s="236">
        <v>1.0000000000000001E-05</v>
      </c>
      <c r="R242" s="236">
        <f>Q242*H242</f>
        <v>0.0019582499999999999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297</v>
      </c>
      <c r="AT242" s="238" t="s">
        <v>194</v>
      </c>
      <c r="AU242" s="238" t="s">
        <v>85</v>
      </c>
      <c r="AY242" s="18" t="s">
        <v>192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83</v>
      </c>
      <c r="BK242" s="239">
        <f>ROUND(I242*H242,2)</f>
        <v>0</v>
      </c>
      <c r="BL242" s="18" t="s">
        <v>297</v>
      </c>
      <c r="BM242" s="238" t="s">
        <v>3640</v>
      </c>
    </row>
    <row r="243" s="13" customFormat="1">
      <c r="A243" s="13"/>
      <c r="B243" s="240"/>
      <c r="C243" s="241"/>
      <c r="D243" s="242" t="s">
        <v>201</v>
      </c>
      <c r="E243" s="243" t="s">
        <v>1</v>
      </c>
      <c r="F243" s="244" t="s">
        <v>3641</v>
      </c>
      <c r="G243" s="241"/>
      <c r="H243" s="245">
        <v>195.82499999999999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201</v>
      </c>
      <c r="AU243" s="251" t="s">
        <v>85</v>
      </c>
      <c r="AV243" s="13" t="s">
        <v>85</v>
      </c>
      <c r="AW243" s="13" t="s">
        <v>32</v>
      </c>
      <c r="AX243" s="13" t="s">
        <v>83</v>
      </c>
      <c r="AY243" s="251" t="s">
        <v>192</v>
      </c>
    </row>
    <row r="244" s="2" customFormat="1" ht="24.15" customHeight="1">
      <c r="A244" s="39"/>
      <c r="B244" s="40"/>
      <c r="C244" s="227" t="s">
        <v>543</v>
      </c>
      <c r="D244" s="227" t="s">
        <v>194</v>
      </c>
      <c r="E244" s="228" t="s">
        <v>3642</v>
      </c>
      <c r="F244" s="229" t="s">
        <v>3643</v>
      </c>
      <c r="G244" s="230" t="s">
        <v>3455</v>
      </c>
      <c r="H244" s="303"/>
      <c r="I244" s="232"/>
      <c r="J244" s="233">
        <f>ROUND(I244*H244,2)</f>
        <v>0</v>
      </c>
      <c r="K244" s="229" t="s">
        <v>198</v>
      </c>
      <c r="L244" s="45"/>
      <c r="M244" s="234" t="s">
        <v>1</v>
      </c>
      <c r="N244" s="235" t="s">
        <v>40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297</v>
      </c>
      <c r="AT244" s="238" t="s">
        <v>194</v>
      </c>
      <c r="AU244" s="238" t="s">
        <v>85</v>
      </c>
      <c r="AY244" s="18" t="s">
        <v>192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297</v>
      </c>
      <c r="BM244" s="238" t="s">
        <v>3644</v>
      </c>
    </row>
    <row r="245" s="12" customFormat="1" ht="22.8" customHeight="1">
      <c r="A245" s="12"/>
      <c r="B245" s="211"/>
      <c r="C245" s="212"/>
      <c r="D245" s="213" t="s">
        <v>74</v>
      </c>
      <c r="E245" s="225" t="s">
        <v>1582</v>
      </c>
      <c r="F245" s="225" t="s">
        <v>1583</v>
      </c>
      <c r="G245" s="212"/>
      <c r="H245" s="212"/>
      <c r="I245" s="215"/>
      <c r="J245" s="226">
        <f>BK245</f>
        <v>0</v>
      </c>
      <c r="K245" s="212"/>
      <c r="L245" s="217"/>
      <c r="M245" s="218"/>
      <c r="N245" s="219"/>
      <c r="O245" s="219"/>
      <c r="P245" s="220">
        <f>SUM(P246:P282)</f>
        <v>0</v>
      </c>
      <c r="Q245" s="219"/>
      <c r="R245" s="220">
        <f>SUM(R246:R282)</f>
        <v>0.30196999999999996</v>
      </c>
      <c r="S245" s="219"/>
      <c r="T245" s="221">
        <f>SUM(T246:T282)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2" t="s">
        <v>85</v>
      </c>
      <c r="AT245" s="223" t="s">
        <v>74</v>
      </c>
      <c r="AU245" s="223" t="s">
        <v>83</v>
      </c>
      <c r="AY245" s="222" t="s">
        <v>192</v>
      </c>
      <c r="BK245" s="224">
        <f>SUM(BK246:BK282)</f>
        <v>0</v>
      </c>
    </row>
    <row r="246" s="2" customFormat="1" ht="24.15" customHeight="1">
      <c r="A246" s="39"/>
      <c r="B246" s="40"/>
      <c r="C246" s="227" t="s">
        <v>548</v>
      </c>
      <c r="D246" s="227" t="s">
        <v>194</v>
      </c>
      <c r="E246" s="228" t="s">
        <v>3645</v>
      </c>
      <c r="F246" s="229" t="s">
        <v>3646</v>
      </c>
      <c r="G246" s="230" t="s">
        <v>1572</v>
      </c>
      <c r="H246" s="231">
        <v>1</v>
      </c>
      <c r="I246" s="232"/>
      <c r="J246" s="233">
        <f>ROUND(I246*H246,2)</f>
        <v>0</v>
      </c>
      <c r="K246" s="229" t="s">
        <v>198</v>
      </c>
      <c r="L246" s="45"/>
      <c r="M246" s="234" t="s">
        <v>1</v>
      </c>
      <c r="N246" s="235" t="s">
        <v>40</v>
      </c>
      <c r="O246" s="92"/>
      <c r="P246" s="236">
        <f>O246*H246</f>
        <v>0</v>
      </c>
      <c r="Q246" s="236">
        <v>0.025489999999999999</v>
      </c>
      <c r="R246" s="236">
        <f>Q246*H246</f>
        <v>0.025489999999999999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297</v>
      </c>
      <c r="AT246" s="238" t="s">
        <v>194</v>
      </c>
      <c r="AU246" s="238" t="s">
        <v>85</v>
      </c>
      <c r="AY246" s="18" t="s">
        <v>192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297</v>
      </c>
      <c r="BM246" s="238" t="s">
        <v>3647</v>
      </c>
    </row>
    <row r="247" s="13" customFormat="1">
      <c r="A247" s="13"/>
      <c r="B247" s="240"/>
      <c r="C247" s="241"/>
      <c r="D247" s="242" t="s">
        <v>201</v>
      </c>
      <c r="E247" s="243" t="s">
        <v>1</v>
      </c>
      <c r="F247" s="244" t="s">
        <v>3648</v>
      </c>
      <c r="G247" s="241"/>
      <c r="H247" s="245">
        <v>1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201</v>
      </c>
      <c r="AU247" s="251" t="s">
        <v>85</v>
      </c>
      <c r="AV247" s="13" t="s">
        <v>85</v>
      </c>
      <c r="AW247" s="13" t="s">
        <v>32</v>
      </c>
      <c r="AX247" s="13" t="s">
        <v>83</v>
      </c>
      <c r="AY247" s="251" t="s">
        <v>192</v>
      </c>
    </row>
    <row r="248" s="2" customFormat="1" ht="24.15" customHeight="1">
      <c r="A248" s="39"/>
      <c r="B248" s="40"/>
      <c r="C248" s="227" t="s">
        <v>555</v>
      </c>
      <c r="D248" s="227" t="s">
        <v>194</v>
      </c>
      <c r="E248" s="228" t="s">
        <v>3649</v>
      </c>
      <c r="F248" s="229" t="s">
        <v>3650</v>
      </c>
      <c r="G248" s="230" t="s">
        <v>1572</v>
      </c>
      <c r="H248" s="231">
        <v>5</v>
      </c>
      <c r="I248" s="232"/>
      <c r="J248" s="233">
        <f>ROUND(I248*H248,2)</f>
        <v>0</v>
      </c>
      <c r="K248" s="229" t="s">
        <v>301</v>
      </c>
      <c r="L248" s="45"/>
      <c r="M248" s="234" t="s">
        <v>1</v>
      </c>
      <c r="N248" s="235" t="s">
        <v>40</v>
      </c>
      <c r="O248" s="92"/>
      <c r="P248" s="236">
        <f>O248*H248</f>
        <v>0</v>
      </c>
      <c r="Q248" s="236">
        <v>0.014239999999999999</v>
      </c>
      <c r="R248" s="236">
        <f>Q248*H248</f>
        <v>0.071199999999999999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297</v>
      </c>
      <c r="AT248" s="238" t="s">
        <v>194</v>
      </c>
      <c r="AU248" s="238" t="s">
        <v>85</v>
      </c>
      <c r="AY248" s="18" t="s">
        <v>192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83</v>
      </c>
      <c r="BK248" s="239">
        <f>ROUND(I248*H248,2)</f>
        <v>0</v>
      </c>
      <c r="BL248" s="18" t="s">
        <v>297</v>
      </c>
      <c r="BM248" s="238" t="s">
        <v>3651</v>
      </c>
    </row>
    <row r="249" s="13" customFormat="1">
      <c r="A249" s="13"/>
      <c r="B249" s="240"/>
      <c r="C249" s="241"/>
      <c r="D249" s="242" t="s">
        <v>201</v>
      </c>
      <c r="E249" s="243" t="s">
        <v>1</v>
      </c>
      <c r="F249" s="244" t="s">
        <v>3652</v>
      </c>
      <c r="G249" s="241"/>
      <c r="H249" s="245">
        <v>5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201</v>
      </c>
      <c r="AU249" s="251" t="s">
        <v>85</v>
      </c>
      <c r="AV249" s="13" t="s">
        <v>85</v>
      </c>
      <c r="AW249" s="13" t="s">
        <v>32</v>
      </c>
      <c r="AX249" s="13" t="s">
        <v>83</v>
      </c>
      <c r="AY249" s="251" t="s">
        <v>192</v>
      </c>
    </row>
    <row r="250" s="2" customFormat="1" ht="24.15" customHeight="1">
      <c r="A250" s="39"/>
      <c r="B250" s="40"/>
      <c r="C250" s="227" t="s">
        <v>560</v>
      </c>
      <c r="D250" s="227" t="s">
        <v>194</v>
      </c>
      <c r="E250" s="228" t="s">
        <v>3653</v>
      </c>
      <c r="F250" s="229" t="s">
        <v>3654</v>
      </c>
      <c r="G250" s="230" t="s">
        <v>1572</v>
      </c>
      <c r="H250" s="231">
        <v>1</v>
      </c>
      <c r="I250" s="232"/>
      <c r="J250" s="233">
        <f>ROUND(I250*H250,2)</f>
        <v>0</v>
      </c>
      <c r="K250" s="229" t="s">
        <v>198</v>
      </c>
      <c r="L250" s="45"/>
      <c r="M250" s="234" t="s">
        <v>1</v>
      </c>
      <c r="N250" s="235" t="s">
        <v>40</v>
      </c>
      <c r="O250" s="92"/>
      <c r="P250" s="236">
        <f>O250*H250</f>
        <v>0</v>
      </c>
      <c r="Q250" s="236">
        <v>0.017469999999999999</v>
      </c>
      <c r="R250" s="236">
        <f>Q250*H250</f>
        <v>0.017469999999999999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297</v>
      </c>
      <c r="AT250" s="238" t="s">
        <v>194</v>
      </c>
      <c r="AU250" s="238" t="s">
        <v>85</v>
      </c>
      <c r="AY250" s="18" t="s">
        <v>192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297</v>
      </c>
      <c r="BM250" s="238" t="s">
        <v>3655</v>
      </c>
    </row>
    <row r="251" s="13" customFormat="1">
      <c r="A251" s="13"/>
      <c r="B251" s="240"/>
      <c r="C251" s="241"/>
      <c r="D251" s="242" t="s">
        <v>201</v>
      </c>
      <c r="E251" s="243" t="s">
        <v>1</v>
      </c>
      <c r="F251" s="244" t="s">
        <v>3656</v>
      </c>
      <c r="G251" s="241"/>
      <c r="H251" s="245">
        <v>1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201</v>
      </c>
      <c r="AU251" s="251" t="s">
        <v>85</v>
      </c>
      <c r="AV251" s="13" t="s">
        <v>85</v>
      </c>
      <c r="AW251" s="13" t="s">
        <v>32</v>
      </c>
      <c r="AX251" s="13" t="s">
        <v>83</v>
      </c>
      <c r="AY251" s="251" t="s">
        <v>192</v>
      </c>
    </row>
    <row r="252" s="2" customFormat="1" ht="24.15" customHeight="1">
      <c r="A252" s="39"/>
      <c r="B252" s="40"/>
      <c r="C252" s="227" t="s">
        <v>578</v>
      </c>
      <c r="D252" s="227" t="s">
        <v>194</v>
      </c>
      <c r="E252" s="228" t="s">
        <v>3657</v>
      </c>
      <c r="F252" s="229" t="s">
        <v>3658</v>
      </c>
      <c r="G252" s="230" t="s">
        <v>1572</v>
      </c>
      <c r="H252" s="231">
        <v>1</v>
      </c>
      <c r="I252" s="232"/>
      <c r="J252" s="233">
        <f>ROUND(I252*H252,2)</f>
        <v>0</v>
      </c>
      <c r="K252" s="229" t="s">
        <v>198</v>
      </c>
      <c r="L252" s="45"/>
      <c r="M252" s="234" t="s">
        <v>1</v>
      </c>
      <c r="N252" s="235" t="s">
        <v>40</v>
      </c>
      <c r="O252" s="92"/>
      <c r="P252" s="236">
        <f>O252*H252</f>
        <v>0</v>
      </c>
      <c r="Q252" s="236">
        <v>0.019709999999999998</v>
      </c>
      <c r="R252" s="236">
        <f>Q252*H252</f>
        <v>0.019709999999999998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297</v>
      </c>
      <c r="AT252" s="238" t="s">
        <v>194</v>
      </c>
      <c r="AU252" s="238" t="s">
        <v>85</v>
      </c>
      <c r="AY252" s="18" t="s">
        <v>192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83</v>
      </c>
      <c r="BK252" s="239">
        <f>ROUND(I252*H252,2)</f>
        <v>0</v>
      </c>
      <c r="BL252" s="18" t="s">
        <v>297</v>
      </c>
      <c r="BM252" s="238" t="s">
        <v>3659</v>
      </c>
    </row>
    <row r="253" s="13" customFormat="1">
      <c r="A253" s="13"/>
      <c r="B253" s="240"/>
      <c r="C253" s="241"/>
      <c r="D253" s="242" t="s">
        <v>201</v>
      </c>
      <c r="E253" s="243" t="s">
        <v>1</v>
      </c>
      <c r="F253" s="244" t="s">
        <v>3660</v>
      </c>
      <c r="G253" s="241"/>
      <c r="H253" s="245">
        <v>1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201</v>
      </c>
      <c r="AU253" s="251" t="s">
        <v>85</v>
      </c>
      <c r="AV253" s="13" t="s">
        <v>85</v>
      </c>
      <c r="AW253" s="13" t="s">
        <v>32</v>
      </c>
      <c r="AX253" s="13" t="s">
        <v>83</v>
      </c>
      <c r="AY253" s="251" t="s">
        <v>192</v>
      </c>
    </row>
    <row r="254" s="2" customFormat="1" ht="24.15" customHeight="1">
      <c r="A254" s="39"/>
      <c r="B254" s="40"/>
      <c r="C254" s="227" t="s">
        <v>583</v>
      </c>
      <c r="D254" s="227" t="s">
        <v>194</v>
      </c>
      <c r="E254" s="228" t="s">
        <v>3661</v>
      </c>
      <c r="F254" s="229" t="s">
        <v>3662</v>
      </c>
      <c r="G254" s="230" t="s">
        <v>1572</v>
      </c>
      <c r="H254" s="231">
        <v>1</v>
      </c>
      <c r="I254" s="232"/>
      <c r="J254" s="233">
        <f>ROUND(I254*H254,2)</f>
        <v>0</v>
      </c>
      <c r="K254" s="229" t="s">
        <v>198</v>
      </c>
      <c r="L254" s="45"/>
      <c r="M254" s="234" t="s">
        <v>1</v>
      </c>
      <c r="N254" s="235" t="s">
        <v>40</v>
      </c>
      <c r="O254" s="92"/>
      <c r="P254" s="236">
        <f>O254*H254</f>
        <v>0</v>
      </c>
      <c r="Q254" s="236">
        <v>0.01447</v>
      </c>
      <c r="R254" s="236">
        <f>Q254*H254</f>
        <v>0.01447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297</v>
      </c>
      <c r="AT254" s="238" t="s">
        <v>194</v>
      </c>
      <c r="AU254" s="238" t="s">
        <v>85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297</v>
      </c>
      <c r="BM254" s="238" t="s">
        <v>3663</v>
      </c>
    </row>
    <row r="255" s="13" customFormat="1">
      <c r="A255" s="13"/>
      <c r="B255" s="240"/>
      <c r="C255" s="241"/>
      <c r="D255" s="242" t="s">
        <v>201</v>
      </c>
      <c r="E255" s="243" t="s">
        <v>1</v>
      </c>
      <c r="F255" s="244" t="s">
        <v>3664</v>
      </c>
      <c r="G255" s="241"/>
      <c r="H255" s="245">
        <v>1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201</v>
      </c>
      <c r="AU255" s="251" t="s">
        <v>85</v>
      </c>
      <c r="AV255" s="13" t="s">
        <v>85</v>
      </c>
      <c r="AW255" s="13" t="s">
        <v>32</v>
      </c>
      <c r="AX255" s="13" t="s">
        <v>83</v>
      </c>
      <c r="AY255" s="251" t="s">
        <v>192</v>
      </c>
    </row>
    <row r="256" s="2" customFormat="1" ht="37.8" customHeight="1">
      <c r="A256" s="39"/>
      <c r="B256" s="40"/>
      <c r="C256" s="227" t="s">
        <v>592</v>
      </c>
      <c r="D256" s="227" t="s">
        <v>194</v>
      </c>
      <c r="E256" s="228" t="s">
        <v>3665</v>
      </c>
      <c r="F256" s="229" t="s">
        <v>3666</v>
      </c>
      <c r="G256" s="230" t="s">
        <v>1572</v>
      </c>
      <c r="H256" s="231">
        <v>1</v>
      </c>
      <c r="I256" s="232"/>
      <c r="J256" s="233">
        <f>ROUND(I256*H256,2)</f>
        <v>0</v>
      </c>
      <c r="K256" s="229" t="s">
        <v>301</v>
      </c>
      <c r="L256" s="45"/>
      <c r="M256" s="234" t="s">
        <v>1</v>
      </c>
      <c r="N256" s="235" t="s">
        <v>40</v>
      </c>
      <c r="O256" s="92"/>
      <c r="P256" s="236">
        <f>O256*H256</f>
        <v>0</v>
      </c>
      <c r="Q256" s="236">
        <v>0.0056600000000000001</v>
      </c>
      <c r="R256" s="236">
        <f>Q256*H256</f>
        <v>0.0056600000000000001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297</v>
      </c>
      <c r="AT256" s="238" t="s">
        <v>194</v>
      </c>
      <c r="AU256" s="238" t="s">
        <v>85</v>
      </c>
      <c r="AY256" s="18" t="s">
        <v>192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83</v>
      </c>
      <c r="BK256" s="239">
        <f>ROUND(I256*H256,2)</f>
        <v>0</v>
      </c>
      <c r="BL256" s="18" t="s">
        <v>297</v>
      </c>
      <c r="BM256" s="238" t="s">
        <v>3667</v>
      </c>
    </row>
    <row r="257" s="13" customFormat="1">
      <c r="A257" s="13"/>
      <c r="B257" s="240"/>
      <c r="C257" s="241"/>
      <c r="D257" s="242" t="s">
        <v>201</v>
      </c>
      <c r="E257" s="243" t="s">
        <v>1</v>
      </c>
      <c r="F257" s="244" t="s">
        <v>3668</v>
      </c>
      <c r="G257" s="241"/>
      <c r="H257" s="245">
        <v>1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201</v>
      </c>
      <c r="AU257" s="251" t="s">
        <v>85</v>
      </c>
      <c r="AV257" s="13" t="s">
        <v>85</v>
      </c>
      <c r="AW257" s="13" t="s">
        <v>32</v>
      </c>
      <c r="AX257" s="13" t="s">
        <v>83</v>
      </c>
      <c r="AY257" s="251" t="s">
        <v>192</v>
      </c>
    </row>
    <row r="258" s="2" customFormat="1" ht="24.15" customHeight="1">
      <c r="A258" s="39"/>
      <c r="B258" s="40"/>
      <c r="C258" s="227" t="s">
        <v>598</v>
      </c>
      <c r="D258" s="227" t="s">
        <v>194</v>
      </c>
      <c r="E258" s="228" t="s">
        <v>3669</v>
      </c>
      <c r="F258" s="229" t="s">
        <v>3670</v>
      </c>
      <c r="G258" s="230" t="s">
        <v>1572</v>
      </c>
      <c r="H258" s="231">
        <v>1</v>
      </c>
      <c r="I258" s="232"/>
      <c r="J258" s="233">
        <f>ROUND(I258*H258,2)</f>
        <v>0</v>
      </c>
      <c r="K258" s="229" t="s">
        <v>301</v>
      </c>
      <c r="L258" s="45"/>
      <c r="M258" s="234" t="s">
        <v>1</v>
      </c>
      <c r="N258" s="235" t="s">
        <v>40</v>
      </c>
      <c r="O258" s="92"/>
      <c r="P258" s="236">
        <f>O258*H258</f>
        <v>0</v>
      </c>
      <c r="Q258" s="236">
        <v>0.01823</v>
      </c>
      <c r="R258" s="236">
        <f>Q258*H258</f>
        <v>0.01823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297</v>
      </c>
      <c r="AT258" s="238" t="s">
        <v>194</v>
      </c>
      <c r="AU258" s="238" t="s">
        <v>85</v>
      </c>
      <c r="AY258" s="18" t="s">
        <v>192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83</v>
      </c>
      <c r="BK258" s="239">
        <f>ROUND(I258*H258,2)</f>
        <v>0</v>
      </c>
      <c r="BL258" s="18" t="s">
        <v>297</v>
      </c>
      <c r="BM258" s="238" t="s">
        <v>3671</v>
      </c>
    </row>
    <row r="259" s="13" customFormat="1">
      <c r="A259" s="13"/>
      <c r="B259" s="240"/>
      <c r="C259" s="241"/>
      <c r="D259" s="242" t="s">
        <v>201</v>
      </c>
      <c r="E259" s="243" t="s">
        <v>1</v>
      </c>
      <c r="F259" s="244" t="s">
        <v>3672</v>
      </c>
      <c r="G259" s="241"/>
      <c r="H259" s="245">
        <v>1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201</v>
      </c>
      <c r="AU259" s="251" t="s">
        <v>85</v>
      </c>
      <c r="AV259" s="13" t="s">
        <v>85</v>
      </c>
      <c r="AW259" s="13" t="s">
        <v>32</v>
      </c>
      <c r="AX259" s="13" t="s">
        <v>83</v>
      </c>
      <c r="AY259" s="251" t="s">
        <v>192</v>
      </c>
    </row>
    <row r="260" s="2" customFormat="1" ht="37.8" customHeight="1">
      <c r="A260" s="39"/>
      <c r="B260" s="40"/>
      <c r="C260" s="227" t="s">
        <v>605</v>
      </c>
      <c r="D260" s="227" t="s">
        <v>194</v>
      </c>
      <c r="E260" s="228" t="s">
        <v>3673</v>
      </c>
      <c r="F260" s="229" t="s">
        <v>3674</v>
      </c>
      <c r="G260" s="230" t="s">
        <v>1572</v>
      </c>
      <c r="H260" s="231">
        <v>2</v>
      </c>
      <c r="I260" s="232"/>
      <c r="J260" s="233">
        <f>ROUND(I260*H260,2)</f>
        <v>0</v>
      </c>
      <c r="K260" s="229" t="s">
        <v>198</v>
      </c>
      <c r="L260" s="45"/>
      <c r="M260" s="234" t="s">
        <v>1</v>
      </c>
      <c r="N260" s="235" t="s">
        <v>40</v>
      </c>
      <c r="O260" s="92"/>
      <c r="P260" s="236">
        <f>O260*H260</f>
        <v>0</v>
      </c>
      <c r="Q260" s="236">
        <v>0.039480000000000001</v>
      </c>
      <c r="R260" s="236">
        <f>Q260*H260</f>
        <v>0.078960000000000002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297</v>
      </c>
      <c r="AT260" s="238" t="s">
        <v>194</v>
      </c>
      <c r="AU260" s="238" t="s">
        <v>85</v>
      </c>
      <c r="AY260" s="18" t="s">
        <v>192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83</v>
      </c>
      <c r="BK260" s="239">
        <f>ROUND(I260*H260,2)</f>
        <v>0</v>
      </c>
      <c r="BL260" s="18" t="s">
        <v>297</v>
      </c>
      <c r="BM260" s="238" t="s">
        <v>3675</v>
      </c>
    </row>
    <row r="261" s="13" customFormat="1">
      <c r="A261" s="13"/>
      <c r="B261" s="240"/>
      <c r="C261" s="241"/>
      <c r="D261" s="242" t="s">
        <v>201</v>
      </c>
      <c r="E261" s="243" t="s">
        <v>1</v>
      </c>
      <c r="F261" s="244" t="s">
        <v>3676</v>
      </c>
      <c r="G261" s="241"/>
      <c r="H261" s="245">
        <v>2</v>
      </c>
      <c r="I261" s="246"/>
      <c r="J261" s="241"/>
      <c r="K261" s="241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201</v>
      </c>
      <c r="AU261" s="251" t="s">
        <v>85</v>
      </c>
      <c r="AV261" s="13" t="s">
        <v>85</v>
      </c>
      <c r="AW261" s="13" t="s">
        <v>32</v>
      </c>
      <c r="AX261" s="13" t="s">
        <v>83</v>
      </c>
      <c r="AY261" s="251" t="s">
        <v>192</v>
      </c>
    </row>
    <row r="262" s="2" customFormat="1" ht="24.15" customHeight="1">
      <c r="A262" s="39"/>
      <c r="B262" s="40"/>
      <c r="C262" s="227" t="s">
        <v>612</v>
      </c>
      <c r="D262" s="227" t="s">
        <v>194</v>
      </c>
      <c r="E262" s="228" t="s">
        <v>3677</v>
      </c>
      <c r="F262" s="229" t="s">
        <v>3678</v>
      </c>
      <c r="G262" s="230" t="s">
        <v>1572</v>
      </c>
      <c r="H262" s="231">
        <v>1</v>
      </c>
      <c r="I262" s="232"/>
      <c r="J262" s="233">
        <f>ROUND(I262*H262,2)</f>
        <v>0</v>
      </c>
      <c r="K262" s="229" t="s">
        <v>198</v>
      </c>
      <c r="L262" s="45"/>
      <c r="M262" s="234" t="s">
        <v>1</v>
      </c>
      <c r="N262" s="235" t="s">
        <v>40</v>
      </c>
      <c r="O262" s="92"/>
      <c r="P262" s="236">
        <f>O262*H262</f>
        <v>0</v>
      </c>
      <c r="Q262" s="236">
        <v>0.0099600000000000001</v>
      </c>
      <c r="R262" s="236">
        <f>Q262*H262</f>
        <v>0.0099600000000000001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297</v>
      </c>
      <c r="AT262" s="238" t="s">
        <v>194</v>
      </c>
      <c r="AU262" s="238" t="s">
        <v>85</v>
      </c>
      <c r="AY262" s="18" t="s">
        <v>192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83</v>
      </c>
      <c r="BK262" s="239">
        <f>ROUND(I262*H262,2)</f>
        <v>0</v>
      </c>
      <c r="BL262" s="18" t="s">
        <v>297</v>
      </c>
      <c r="BM262" s="238" t="s">
        <v>3679</v>
      </c>
    </row>
    <row r="263" s="13" customFormat="1">
      <c r="A263" s="13"/>
      <c r="B263" s="240"/>
      <c r="C263" s="241"/>
      <c r="D263" s="242" t="s">
        <v>201</v>
      </c>
      <c r="E263" s="243" t="s">
        <v>1</v>
      </c>
      <c r="F263" s="244" t="s">
        <v>3680</v>
      </c>
      <c r="G263" s="241"/>
      <c r="H263" s="245">
        <v>1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201</v>
      </c>
      <c r="AU263" s="251" t="s">
        <v>85</v>
      </c>
      <c r="AV263" s="13" t="s">
        <v>85</v>
      </c>
      <c r="AW263" s="13" t="s">
        <v>32</v>
      </c>
      <c r="AX263" s="13" t="s">
        <v>83</v>
      </c>
      <c r="AY263" s="251" t="s">
        <v>192</v>
      </c>
    </row>
    <row r="264" s="2" customFormat="1" ht="33" customHeight="1">
      <c r="A264" s="39"/>
      <c r="B264" s="40"/>
      <c r="C264" s="227" t="s">
        <v>617</v>
      </c>
      <c r="D264" s="227" t="s">
        <v>194</v>
      </c>
      <c r="E264" s="228" t="s">
        <v>3681</v>
      </c>
      <c r="F264" s="229" t="s">
        <v>3682</v>
      </c>
      <c r="G264" s="230" t="s">
        <v>1572</v>
      </c>
      <c r="H264" s="231">
        <v>1</v>
      </c>
      <c r="I264" s="232"/>
      <c r="J264" s="233">
        <f>ROUND(I264*H264,2)</f>
        <v>0</v>
      </c>
      <c r="K264" s="229" t="s">
        <v>198</v>
      </c>
      <c r="L264" s="45"/>
      <c r="M264" s="234" t="s">
        <v>1</v>
      </c>
      <c r="N264" s="235" t="s">
        <v>40</v>
      </c>
      <c r="O264" s="92"/>
      <c r="P264" s="236">
        <f>O264*H264</f>
        <v>0</v>
      </c>
      <c r="Q264" s="236">
        <v>0.01745</v>
      </c>
      <c r="R264" s="236">
        <f>Q264*H264</f>
        <v>0.01745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297</v>
      </c>
      <c r="AT264" s="238" t="s">
        <v>194</v>
      </c>
      <c r="AU264" s="238" t="s">
        <v>85</v>
      </c>
      <c r="AY264" s="18" t="s">
        <v>192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83</v>
      </c>
      <c r="BK264" s="239">
        <f>ROUND(I264*H264,2)</f>
        <v>0</v>
      </c>
      <c r="BL264" s="18" t="s">
        <v>297</v>
      </c>
      <c r="BM264" s="238" t="s">
        <v>3683</v>
      </c>
    </row>
    <row r="265" s="13" customFormat="1">
      <c r="A265" s="13"/>
      <c r="B265" s="240"/>
      <c r="C265" s="241"/>
      <c r="D265" s="242" t="s">
        <v>201</v>
      </c>
      <c r="E265" s="243" t="s">
        <v>1</v>
      </c>
      <c r="F265" s="244" t="s">
        <v>3684</v>
      </c>
      <c r="G265" s="241"/>
      <c r="H265" s="245">
        <v>1</v>
      </c>
      <c r="I265" s="246"/>
      <c r="J265" s="241"/>
      <c r="K265" s="241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201</v>
      </c>
      <c r="AU265" s="251" t="s">
        <v>85</v>
      </c>
      <c r="AV265" s="13" t="s">
        <v>85</v>
      </c>
      <c r="AW265" s="13" t="s">
        <v>32</v>
      </c>
      <c r="AX265" s="13" t="s">
        <v>83</v>
      </c>
      <c r="AY265" s="251" t="s">
        <v>192</v>
      </c>
    </row>
    <row r="266" s="2" customFormat="1" ht="24.15" customHeight="1">
      <c r="A266" s="39"/>
      <c r="B266" s="40"/>
      <c r="C266" s="227" t="s">
        <v>623</v>
      </c>
      <c r="D266" s="227" t="s">
        <v>194</v>
      </c>
      <c r="E266" s="228" t="s">
        <v>3685</v>
      </c>
      <c r="F266" s="229" t="s">
        <v>3686</v>
      </c>
      <c r="G266" s="230" t="s">
        <v>1572</v>
      </c>
      <c r="H266" s="231">
        <v>1</v>
      </c>
      <c r="I266" s="232"/>
      <c r="J266" s="233">
        <f>ROUND(I266*H266,2)</f>
        <v>0</v>
      </c>
      <c r="K266" s="229" t="s">
        <v>198</v>
      </c>
      <c r="L266" s="45"/>
      <c r="M266" s="234" t="s">
        <v>1</v>
      </c>
      <c r="N266" s="235" t="s">
        <v>40</v>
      </c>
      <c r="O266" s="92"/>
      <c r="P266" s="236">
        <f>O266*H266</f>
        <v>0</v>
      </c>
      <c r="Q266" s="236">
        <v>0.00125</v>
      </c>
      <c r="R266" s="236">
        <f>Q266*H266</f>
        <v>0.00125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297</v>
      </c>
      <c r="AT266" s="238" t="s">
        <v>194</v>
      </c>
      <c r="AU266" s="238" t="s">
        <v>85</v>
      </c>
      <c r="AY266" s="18" t="s">
        <v>192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297</v>
      </c>
      <c r="BM266" s="238" t="s">
        <v>3687</v>
      </c>
    </row>
    <row r="267" s="13" customFormat="1">
      <c r="A267" s="13"/>
      <c r="B267" s="240"/>
      <c r="C267" s="241"/>
      <c r="D267" s="242" t="s">
        <v>201</v>
      </c>
      <c r="E267" s="243" t="s">
        <v>1</v>
      </c>
      <c r="F267" s="244" t="s">
        <v>3684</v>
      </c>
      <c r="G267" s="241"/>
      <c r="H267" s="245">
        <v>1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201</v>
      </c>
      <c r="AU267" s="251" t="s">
        <v>85</v>
      </c>
      <c r="AV267" s="13" t="s">
        <v>85</v>
      </c>
      <c r="AW267" s="13" t="s">
        <v>32</v>
      </c>
      <c r="AX267" s="13" t="s">
        <v>83</v>
      </c>
      <c r="AY267" s="251" t="s">
        <v>192</v>
      </c>
    </row>
    <row r="268" s="2" customFormat="1" ht="24.15" customHeight="1">
      <c r="A268" s="39"/>
      <c r="B268" s="40"/>
      <c r="C268" s="227" t="s">
        <v>628</v>
      </c>
      <c r="D268" s="227" t="s">
        <v>194</v>
      </c>
      <c r="E268" s="228" t="s">
        <v>3688</v>
      </c>
      <c r="F268" s="229" t="s">
        <v>3689</v>
      </c>
      <c r="G268" s="230" t="s">
        <v>1572</v>
      </c>
      <c r="H268" s="231">
        <v>1</v>
      </c>
      <c r="I268" s="232"/>
      <c r="J268" s="233">
        <f>ROUND(I268*H268,2)</f>
        <v>0</v>
      </c>
      <c r="K268" s="229" t="s">
        <v>198</v>
      </c>
      <c r="L268" s="45"/>
      <c r="M268" s="234" t="s">
        <v>1</v>
      </c>
      <c r="N268" s="235" t="s">
        <v>40</v>
      </c>
      <c r="O268" s="92"/>
      <c r="P268" s="236">
        <f>O268*H268</f>
        <v>0</v>
      </c>
      <c r="Q268" s="236">
        <v>0.0018</v>
      </c>
      <c r="R268" s="236">
        <f>Q268*H268</f>
        <v>0.0018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297</v>
      </c>
      <c r="AT268" s="238" t="s">
        <v>194</v>
      </c>
      <c r="AU268" s="238" t="s">
        <v>85</v>
      </c>
      <c r="AY268" s="18" t="s">
        <v>192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83</v>
      </c>
      <c r="BK268" s="239">
        <f>ROUND(I268*H268,2)</f>
        <v>0</v>
      </c>
      <c r="BL268" s="18" t="s">
        <v>297</v>
      </c>
      <c r="BM268" s="238" t="s">
        <v>3690</v>
      </c>
    </row>
    <row r="269" s="13" customFormat="1">
      <c r="A269" s="13"/>
      <c r="B269" s="240"/>
      <c r="C269" s="241"/>
      <c r="D269" s="242" t="s">
        <v>201</v>
      </c>
      <c r="E269" s="243" t="s">
        <v>1</v>
      </c>
      <c r="F269" s="244" t="s">
        <v>3691</v>
      </c>
      <c r="G269" s="241"/>
      <c r="H269" s="245">
        <v>1</v>
      </c>
      <c r="I269" s="246"/>
      <c r="J269" s="241"/>
      <c r="K269" s="241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201</v>
      </c>
      <c r="AU269" s="251" t="s">
        <v>85</v>
      </c>
      <c r="AV269" s="13" t="s">
        <v>85</v>
      </c>
      <c r="AW269" s="13" t="s">
        <v>32</v>
      </c>
      <c r="AX269" s="13" t="s">
        <v>83</v>
      </c>
      <c r="AY269" s="251" t="s">
        <v>192</v>
      </c>
    </row>
    <row r="270" s="2" customFormat="1" ht="24.15" customHeight="1">
      <c r="A270" s="39"/>
      <c r="B270" s="40"/>
      <c r="C270" s="227" t="s">
        <v>636</v>
      </c>
      <c r="D270" s="227" t="s">
        <v>194</v>
      </c>
      <c r="E270" s="228" t="s">
        <v>3692</v>
      </c>
      <c r="F270" s="229" t="s">
        <v>3693</v>
      </c>
      <c r="G270" s="230" t="s">
        <v>1572</v>
      </c>
      <c r="H270" s="231">
        <v>1</v>
      </c>
      <c r="I270" s="232"/>
      <c r="J270" s="233">
        <f>ROUND(I270*H270,2)</f>
        <v>0</v>
      </c>
      <c r="K270" s="229" t="s">
        <v>301</v>
      </c>
      <c r="L270" s="45"/>
      <c r="M270" s="234" t="s">
        <v>1</v>
      </c>
      <c r="N270" s="235" t="s">
        <v>40</v>
      </c>
      <c r="O270" s="92"/>
      <c r="P270" s="236">
        <f>O270*H270</f>
        <v>0</v>
      </c>
      <c r="Q270" s="236">
        <v>0.0018400000000000001</v>
      </c>
      <c r="R270" s="236">
        <f>Q270*H270</f>
        <v>0.0018400000000000001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297</v>
      </c>
      <c r="AT270" s="238" t="s">
        <v>194</v>
      </c>
      <c r="AU270" s="238" t="s">
        <v>85</v>
      </c>
      <c r="AY270" s="18" t="s">
        <v>192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83</v>
      </c>
      <c r="BK270" s="239">
        <f>ROUND(I270*H270,2)</f>
        <v>0</v>
      </c>
      <c r="BL270" s="18" t="s">
        <v>297</v>
      </c>
      <c r="BM270" s="238" t="s">
        <v>3694</v>
      </c>
    </row>
    <row r="271" s="13" customFormat="1">
      <c r="A271" s="13"/>
      <c r="B271" s="240"/>
      <c r="C271" s="241"/>
      <c r="D271" s="242" t="s">
        <v>201</v>
      </c>
      <c r="E271" s="243" t="s">
        <v>1</v>
      </c>
      <c r="F271" s="244" t="s">
        <v>3695</v>
      </c>
      <c r="G271" s="241"/>
      <c r="H271" s="245">
        <v>1</v>
      </c>
      <c r="I271" s="246"/>
      <c r="J271" s="241"/>
      <c r="K271" s="241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201</v>
      </c>
      <c r="AU271" s="251" t="s">
        <v>85</v>
      </c>
      <c r="AV271" s="13" t="s">
        <v>85</v>
      </c>
      <c r="AW271" s="13" t="s">
        <v>32</v>
      </c>
      <c r="AX271" s="13" t="s">
        <v>83</v>
      </c>
      <c r="AY271" s="251" t="s">
        <v>192</v>
      </c>
    </row>
    <row r="272" s="2" customFormat="1" ht="33" customHeight="1">
      <c r="A272" s="39"/>
      <c r="B272" s="40"/>
      <c r="C272" s="227" t="s">
        <v>641</v>
      </c>
      <c r="D272" s="227" t="s">
        <v>194</v>
      </c>
      <c r="E272" s="228" t="s">
        <v>3696</v>
      </c>
      <c r="F272" s="229" t="s">
        <v>3697</v>
      </c>
      <c r="G272" s="230" t="s">
        <v>1572</v>
      </c>
      <c r="H272" s="231">
        <v>2</v>
      </c>
      <c r="I272" s="232"/>
      <c r="J272" s="233">
        <f>ROUND(I272*H272,2)</f>
        <v>0</v>
      </c>
      <c r="K272" s="229" t="s">
        <v>198</v>
      </c>
      <c r="L272" s="45"/>
      <c r="M272" s="234" t="s">
        <v>1</v>
      </c>
      <c r="N272" s="235" t="s">
        <v>40</v>
      </c>
      <c r="O272" s="92"/>
      <c r="P272" s="236">
        <f>O272*H272</f>
        <v>0</v>
      </c>
      <c r="Q272" s="236">
        <v>0.0015399999999999999</v>
      </c>
      <c r="R272" s="236">
        <f>Q272*H272</f>
        <v>0.0030799999999999998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297</v>
      </c>
      <c r="AT272" s="238" t="s">
        <v>194</v>
      </c>
      <c r="AU272" s="238" t="s">
        <v>85</v>
      </c>
      <c r="AY272" s="18" t="s">
        <v>192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83</v>
      </c>
      <c r="BK272" s="239">
        <f>ROUND(I272*H272,2)</f>
        <v>0</v>
      </c>
      <c r="BL272" s="18" t="s">
        <v>297</v>
      </c>
      <c r="BM272" s="238" t="s">
        <v>3698</v>
      </c>
    </row>
    <row r="273" s="13" customFormat="1">
      <c r="A273" s="13"/>
      <c r="B273" s="240"/>
      <c r="C273" s="241"/>
      <c r="D273" s="242" t="s">
        <v>201</v>
      </c>
      <c r="E273" s="243" t="s">
        <v>1</v>
      </c>
      <c r="F273" s="244" t="s">
        <v>3699</v>
      </c>
      <c r="G273" s="241"/>
      <c r="H273" s="245">
        <v>2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201</v>
      </c>
      <c r="AU273" s="251" t="s">
        <v>85</v>
      </c>
      <c r="AV273" s="13" t="s">
        <v>85</v>
      </c>
      <c r="AW273" s="13" t="s">
        <v>32</v>
      </c>
      <c r="AX273" s="13" t="s">
        <v>83</v>
      </c>
      <c r="AY273" s="251" t="s">
        <v>192</v>
      </c>
    </row>
    <row r="274" s="2" customFormat="1" ht="24.15" customHeight="1">
      <c r="A274" s="39"/>
      <c r="B274" s="40"/>
      <c r="C274" s="227" t="s">
        <v>646</v>
      </c>
      <c r="D274" s="227" t="s">
        <v>194</v>
      </c>
      <c r="E274" s="228" t="s">
        <v>3700</v>
      </c>
      <c r="F274" s="229" t="s">
        <v>3701</v>
      </c>
      <c r="G274" s="230" t="s">
        <v>1572</v>
      </c>
      <c r="H274" s="231">
        <v>5</v>
      </c>
      <c r="I274" s="232"/>
      <c r="J274" s="233">
        <f>ROUND(I274*H274,2)</f>
        <v>0</v>
      </c>
      <c r="K274" s="229" t="s">
        <v>301</v>
      </c>
      <c r="L274" s="45"/>
      <c r="M274" s="234" t="s">
        <v>1</v>
      </c>
      <c r="N274" s="235" t="s">
        <v>40</v>
      </c>
      <c r="O274" s="92"/>
      <c r="P274" s="236">
        <f>O274*H274</f>
        <v>0</v>
      </c>
      <c r="Q274" s="236">
        <v>0.0015399999999999999</v>
      </c>
      <c r="R274" s="236">
        <f>Q274*H274</f>
        <v>0.0076999999999999994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297</v>
      </c>
      <c r="AT274" s="238" t="s">
        <v>194</v>
      </c>
      <c r="AU274" s="238" t="s">
        <v>85</v>
      </c>
      <c r="AY274" s="18" t="s">
        <v>192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297</v>
      </c>
      <c r="BM274" s="238" t="s">
        <v>3702</v>
      </c>
    </row>
    <row r="275" s="13" customFormat="1">
      <c r="A275" s="13"/>
      <c r="B275" s="240"/>
      <c r="C275" s="241"/>
      <c r="D275" s="242" t="s">
        <v>201</v>
      </c>
      <c r="E275" s="243" t="s">
        <v>1</v>
      </c>
      <c r="F275" s="244" t="s">
        <v>3703</v>
      </c>
      <c r="G275" s="241"/>
      <c r="H275" s="245">
        <v>5</v>
      </c>
      <c r="I275" s="246"/>
      <c r="J275" s="241"/>
      <c r="K275" s="241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201</v>
      </c>
      <c r="AU275" s="251" t="s">
        <v>85</v>
      </c>
      <c r="AV275" s="13" t="s">
        <v>85</v>
      </c>
      <c r="AW275" s="13" t="s">
        <v>32</v>
      </c>
      <c r="AX275" s="13" t="s">
        <v>83</v>
      </c>
      <c r="AY275" s="251" t="s">
        <v>192</v>
      </c>
    </row>
    <row r="276" s="2" customFormat="1" ht="24.15" customHeight="1">
      <c r="A276" s="39"/>
      <c r="B276" s="40"/>
      <c r="C276" s="227" t="s">
        <v>651</v>
      </c>
      <c r="D276" s="227" t="s">
        <v>194</v>
      </c>
      <c r="E276" s="228" t="s">
        <v>3704</v>
      </c>
      <c r="F276" s="229" t="s">
        <v>3705</v>
      </c>
      <c r="G276" s="230" t="s">
        <v>1572</v>
      </c>
      <c r="H276" s="231">
        <v>2</v>
      </c>
      <c r="I276" s="232"/>
      <c r="J276" s="233">
        <f>ROUND(I276*H276,2)</f>
        <v>0</v>
      </c>
      <c r="K276" s="229" t="s">
        <v>198</v>
      </c>
      <c r="L276" s="45"/>
      <c r="M276" s="234" t="s">
        <v>1</v>
      </c>
      <c r="N276" s="235" t="s">
        <v>40</v>
      </c>
      <c r="O276" s="92"/>
      <c r="P276" s="236">
        <f>O276*H276</f>
        <v>0</v>
      </c>
      <c r="Q276" s="236">
        <v>0.0029399999999999999</v>
      </c>
      <c r="R276" s="236">
        <f>Q276*H276</f>
        <v>0.0058799999999999998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297</v>
      </c>
      <c r="AT276" s="238" t="s">
        <v>194</v>
      </c>
      <c r="AU276" s="238" t="s">
        <v>85</v>
      </c>
      <c r="AY276" s="18" t="s">
        <v>192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83</v>
      </c>
      <c r="BK276" s="239">
        <f>ROUND(I276*H276,2)</f>
        <v>0</v>
      </c>
      <c r="BL276" s="18" t="s">
        <v>297</v>
      </c>
      <c r="BM276" s="238" t="s">
        <v>3706</v>
      </c>
    </row>
    <row r="277" s="13" customFormat="1">
      <c r="A277" s="13"/>
      <c r="B277" s="240"/>
      <c r="C277" s="241"/>
      <c r="D277" s="242" t="s">
        <v>201</v>
      </c>
      <c r="E277" s="243" t="s">
        <v>1</v>
      </c>
      <c r="F277" s="244" t="s">
        <v>3676</v>
      </c>
      <c r="G277" s="241"/>
      <c r="H277" s="245">
        <v>2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201</v>
      </c>
      <c r="AU277" s="251" t="s">
        <v>85</v>
      </c>
      <c r="AV277" s="13" t="s">
        <v>85</v>
      </c>
      <c r="AW277" s="13" t="s">
        <v>32</v>
      </c>
      <c r="AX277" s="13" t="s">
        <v>83</v>
      </c>
      <c r="AY277" s="251" t="s">
        <v>192</v>
      </c>
    </row>
    <row r="278" s="2" customFormat="1" ht="21.75" customHeight="1">
      <c r="A278" s="39"/>
      <c r="B278" s="40"/>
      <c r="C278" s="227" t="s">
        <v>667</v>
      </c>
      <c r="D278" s="227" t="s">
        <v>194</v>
      </c>
      <c r="E278" s="228" t="s">
        <v>3707</v>
      </c>
      <c r="F278" s="229" t="s">
        <v>3708</v>
      </c>
      <c r="G278" s="230" t="s">
        <v>300</v>
      </c>
      <c r="H278" s="231">
        <v>1</v>
      </c>
      <c r="I278" s="232"/>
      <c r="J278" s="233">
        <f>ROUND(I278*H278,2)</f>
        <v>0</v>
      </c>
      <c r="K278" s="229" t="s">
        <v>198</v>
      </c>
      <c r="L278" s="45"/>
      <c r="M278" s="234" t="s">
        <v>1</v>
      </c>
      <c r="N278" s="235" t="s">
        <v>40</v>
      </c>
      <c r="O278" s="92"/>
      <c r="P278" s="236">
        <f>O278*H278</f>
        <v>0</v>
      </c>
      <c r="Q278" s="236">
        <v>0.00116</v>
      </c>
      <c r="R278" s="236">
        <f>Q278*H278</f>
        <v>0.00116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297</v>
      </c>
      <c r="AT278" s="238" t="s">
        <v>194</v>
      </c>
      <c r="AU278" s="238" t="s">
        <v>85</v>
      </c>
      <c r="AY278" s="18" t="s">
        <v>192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83</v>
      </c>
      <c r="BK278" s="239">
        <f>ROUND(I278*H278,2)</f>
        <v>0</v>
      </c>
      <c r="BL278" s="18" t="s">
        <v>297</v>
      </c>
      <c r="BM278" s="238" t="s">
        <v>3709</v>
      </c>
    </row>
    <row r="279" s="13" customFormat="1">
      <c r="A279" s="13"/>
      <c r="B279" s="240"/>
      <c r="C279" s="241"/>
      <c r="D279" s="242" t="s">
        <v>201</v>
      </c>
      <c r="E279" s="243" t="s">
        <v>1</v>
      </c>
      <c r="F279" s="244" t="s">
        <v>3710</v>
      </c>
      <c r="G279" s="241"/>
      <c r="H279" s="245">
        <v>1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201</v>
      </c>
      <c r="AU279" s="251" t="s">
        <v>85</v>
      </c>
      <c r="AV279" s="13" t="s">
        <v>85</v>
      </c>
      <c r="AW279" s="13" t="s">
        <v>32</v>
      </c>
      <c r="AX279" s="13" t="s">
        <v>83</v>
      </c>
      <c r="AY279" s="251" t="s">
        <v>192</v>
      </c>
    </row>
    <row r="280" s="2" customFormat="1" ht="24.15" customHeight="1">
      <c r="A280" s="39"/>
      <c r="B280" s="40"/>
      <c r="C280" s="227" t="s">
        <v>676</v>
      </c>
      <c r="D280" s="227" t="s">
        <v>194</v>
      </c>
      <c r="E280" s="228" t="s">
        <v>3711</v>
      </c>
      <c r="F280" s="229" t="s">
        <v>3712</v>
      </c>
      <c r="G280" s="230" t="s">
        <v>300</v>
      </c>
      <c r="H280" s="231">
        <v>1</v>
      </c>
      <c r="I280" s="232"/>
      <c r="J280" s="233">
        <f>ROUND(I280*H280,2)</f>
        <v>0</v>
      </c>
      <c r="K280" s="229" t="s">
        <v>198</v>
      </c>
      <c r="L280" s="45"/>
      <c r="M280" s="234" t="s">
        <v>1</v>
      </c>
      <c r="N280" s="235" t="s">
        <v>40</v>
      </c>
      <c r="O280" s="92"/>
      <c r="P280" s="236">
        <f>O280*H280</f>
        <v>0</v>
      </c>
      <c r="Q280" s="236">
        <v>0.00066</v>
      </c>
      <c r="R280" s="236">
        <f>Q280*H280</f>
        <v>0.00066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297</v>
      </c>
      <c r="AT280" s="238" t="s">
        <v>194</v>
      </c>
      <c r="AU280" s="238" t="s">
        <v>85</v>
      </c>
      <c r="AY280" s="18" t="s">
        <v>192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83</v>
      </c>
      <c r="BK280" s="239">
        <f>ROUND(I280*H280,2)</f>
        <v>0</v>
      </c>
      <c r="BL280" s="18" t="s">
        <v>297</v>
      </c>
      <c r="BM280" s="238" t="s">
        <v>3713</v>
      </c>
    </row>
    <row r="281" s="13" customFormat="1">
      <c r="A281" s="13"/>
      <c r="B281" s="240"/>
      <c r="C281" s="241"/>
      <c r="D281" s="242" t="s">
        <v>201</v>
      </c>
      <c r="E281" s="243" t="s">
        <v>1</v>
      </c>
      <c r="F281" s="244" t="s">
        <v>3710</v>
      </c>
      <c r="G281" s="241"/>
      <c r="H281" s="245">
        <v>1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201</v>
      </c>
      <c r="AU281" s="251" t="s">
        <v>85</v>
      </c>
      <c r="AV281" s="13" t="s">
        <v>85</v>
      </c>
      <c r="AW281" s="13" t="s">
        <v>32</v>
      </c>
      <c r="AX281" s="13" t="s">
        <v>83</v>
      </c>
      <c r="AY281" s="251" t="s">
        <v>192</v>
      </c>
    </row>
    <row r="282" s="2" customFormat="1" ht="24.15" customHeight="1">
      <c r="A282" s="39"/>
      <c r="B282" s="40"/>
      <c r="C282" s="227" t="s">
        <v>682</v>
      </c>
      <c r="D282" s="227" t="s">
        <v>194</v>
      </c>
      <c r="E282" s="228" t="s">
        <v>3714</v>
      </c>
      <c r="F282" s="229" t="s">
        <v>3715</v>
      </c>
      <c r="G282" s="230" t="s">
        <v>3455</v>
      </c>
      <c r="H282" s="303"/>
      <c r="I282" s="232"/>
      <c r="J282" s="233">
        <f>ROUND(I282*H282,2)</f>
        <v>0</v>
      </c>
      <c r="K282" s="229" t="s">
        <v>198</v>
      </c>
      <c r="L282" s="45"/>
      <c r="M282" s="234" t="s">
        <v>1</v>
      </c>
      <c r="N282" s="235" t="s">
        <v>40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297</v>
      </c>
      <c r="AT282" s="238" t="s">
        <v>194</v>
      </c>
      <c r="AU282" s="238" t="s">
        <v>85</v>
      </c>
      <c r="AY282" s="18" t="s">
        <v>192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83</v>
      </c>
      <c r="BK282" s="239">
        <f>ROUND(I282*H282,2)</f>
        <v>0</v>
      </c>
      <c r="BL282" s="18" t="s">
        <v>297</v>
      </c>
      <c r="BM282" s="238" t="s">
        <v>3716</v>
      </c>
    </row>
    <row r="283" s="12" customFormat="1" ht="22.8" customHeight="1">
      <c r="A283" s="12"/>
      <c r="B283" s="211"/>
      <c r="C283" s="212"/>
      <c r="D283" s="213" t="s">
        <v>74</v>
      </c>
      <c r="E283" s="225" t="s">
        <v>3717</v>
      </c>
      <c r="F283" s="225" t="s">
        <v>3718</v>
      </c>
      <c r="G283" s="212"/>
      <c r="H283" s="212"/>
      <c r="I283" s="215"/>
      <c r="J283" s="226">
        <f>BK283</f>
        <v>0</v>
      </c>
      <c r="K283" s="212"/>
      <c r="L283" s="217"/>
      <c r="M283" s="218"/>
      <c r="N283" s="219"/>
      <c r="O283" s="219"/>
      <c r="P283" s="220">
        <f>SUM(P284:P290)</f>
        <v>0</v>
      </c>
      <c r="Q283" s="219"/>
      <c r="R283" s="220">
        <f>SUM(R284:R290)</f>
        <v>0.073599999999999999</v>
      </c>
      <c r="S283" s="219"/>
      <c r="T283" s="221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2" t="s">
        <v>85</v>
      </c>
      <c r="AT283" s="223" t="s">
        <v>74</v>
      </c>
      <c r="AU283" s="223" t="s">
        <v>83</v>
      </c>
      <c r="AY283" s="222" t="s">
        <v>192</v>
      </c>
      <c r="BK283" s="224">
        <f>SUM(BK284:BK290)</f>
        <v>0</v>
      </c>
    </row>
    <row r="284" s="2" customFormat="1" ht="33" customHeight="1">
      <c r="A284" s="39"/>
      <c r="B284" s="40"/>
      <c r="C284" s="227" t="s">
        <v>686</v>
      </c>
      <c r="D284" s="227" t="s">
        <v>194</v>
      </c>
      <c r="E284" s="228" t="s">
        <v>3719</v>
      </c>
      <c r="F284" s="229" t="s">
        <v>3720</v>
      </c>
      <c r="G284" s="230" t="s">
        <v>1572</v>
      </c>
      <c r="H284" s="231">
        <v>8</v>
      </c>
      <c r="I284" s="232"/>
      <c r="J284" s="233">
        <f>ROUND(I284*H284,2)</f>
        <v>0</v>
      </c>
      <c r="K284" s="229" t="s">
        <v>198</v>
      </c>
      <c r="L284" s="45"/>
      <c r="M284" s="234" t="s">
        <v>1</v>
      </c>
      <c r="N284" s="235" t="s">
        <v>40</v>
      </c>
      <c r="O284" s="92"/>
      <c r="P284" s="236">
        <f>O284*H284</f>
        <v>0</v>
      </c>
      <c r="Q284" s="236">
        <v>0.0091999999999999998</v>
      </c>
      <c r="R284" s="236">
        <f>Q284*H284</f>
        <v>0.073599999999999999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297</v>
      </c>
      <c r="AT284" s="238" t="s">
        <v>194</v>
      </c>
      <c r="AU284" s="238" t="s">
        <v>85</v>
      </c>
      <c r="AY284" s="18" t="s">
        <v>192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83</v>
      </c>
      <c r="BK284" s="239">
        <f>ROUND(I284*H284,2)</f>
        <v>0</v>
      </c>
      <c r="BL284" s="18" t="s">
        <v>297</v>
      </c>
      <c r="BM284" s="238" t="s">
        <v>3721</v>
      </c>
    </row>
    <row r="285" s="13" customFormat="1">
      <c r="A285" s="13"/>
      <c r="B285" s="240"/>
      <c r="C285" s="241"/>
      <c r="D285" s="242" t="s">
        <v>201</v>
      </c>
      <c r="E285" s="243" t="s">
        <v>1</v>
      </c>
      <c r="F285" s="244" t="s">
        <v>3722</v>
      </c>
      <c r="G285" s="241"/>
      <c r="H285" s="245">
        <v>1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201</v>
      </c>
      <c r="AU285" s="251" t="s">
        <v>85</v>
      </c>
      <c r="AV285" s="13" t="s">
        <v>85</v>
      </c>
      <c r="AW285" s="13" t="s">
        <v>32</v>
      </c>
      <c r="AX285" s="13" t="s">
        <v>75</v>
      </c>
      <c r="AY285" s="251" t="s">
        <v>192</v>
      </c>
    </row>
    <row r="286" s="13" customFormat="1">
      <c r="A286" s="13"/>
      <c r="B286" s="240"/>
      <c r="C286" s="241"/>
      <c r="D286" s="242" t="s">
        <v>201</v>
      </c>
      <c r="E286" s="243" t="s">
        <v>1</v>
      </c>
      <c r="F286" s="244" t="s">
        <v>3723</v>
      </c>
      <c r="G286" s="241"/>
      <c r="H286" s="245">
        <v>1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201</v>
      </c>
      <c r="AU286" s="251" t="s">
        <v>85</v>
      </c>
      <c r="AV286" s="13" t="s">
        <v>85</v>
      </c>
      <c r="AW286" s="13" t="s">
        <v>32</v>
      </c>
      <c r="AX286" s="13" t="s">
        <v>75</v>
      </c>
      <c r="AY286" s="251" t="s">
        <v>192</v>
      </c>
    </row>
    <row r="287" s="13" customFormat="1">
      <c r="A287" s="13"/>
      <c r="B287" s="240"/>
      <c r="C287" s="241"/>
      <c r="D287" s="242" t="s">
        <v>201</v>
      </c>
      <c r="E287" s="243" t="s">
        <v>1</v>
      </c>
      <c r="F287" s="244" t="s">
        <v>3724</v>
      </c>
      <c r="G287" s="241"/>
      <c r="H287" s="245">
        <v>5</v>
      </c>
      <c r="I287" s="246"/>
      <c r="J287" s="241"/>
      <c r="K287" s="241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201</v>
      </c>
      <c r="AU287" s="251" t="s">
        <v>85</v>
      </c>
      <c r="AV287" s="13" t="s">
        <v>85</v>
      </c>
      <c r="AW287" s="13" t="s">
        <v>32</v>
      </c>
      <c r="AX287" s="13" t="s">
        <v>75</v>
      </c>
      <c r="AY287" s="251" t="s">
        <v>192</v>
      </c>
    </row>
    <row r="288" s="13" customFormat="1">
      <c r="A288" s="13"/>
      <c r="B288" s="240"/>
      <c r="C288" s="241"/>
      <c r="D288" s="242" t="s">
        <v>201</v>
      </c>
      <c r="E288" s="243" t="s">
        <v>1</v>
      </c>
      <c r="F288" s="244" t="s">
        <v>3725</v>
      </c>
      <c r="G288" s="241"/>
      <c r="H288" s="245">
        <v>1</v>
      </c>
      <c r="I288" s="246"/>
      <c r="J288" s="241"/>
      <c r="K288" s="241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201</v>
      </c>
      <c r="AU288" s="251" t="s">
        <v>85</v>
      </c>
      <c r="AV288" s="13" t="s">
        <v>85</v>
      </c>
      <c r="AW288" s="13" t="s">
        <v>32</v>
      </c>
      <c r="AX288" s="13" t="s">
        <v>75</v>
      </c>
      <c r="AY288" s="251" t="s">
        <v>192</v>
      </c>
    </row>
    <row r="289" s="14" customFormat="1">
      <c r="A289" s="14"/>
      <c r="B289" s="252"/>
      <c r="C289" s="253"/>
      <c r="D289" s="242" t="s">
        <v>201</v>
      </c>
      <c r="E289" s="254" t="s">
        <v>1</v>
      </c>
      <c r="F289" s="255" t="s">
        <v>204</v>
      </c>
      <c r="G289" s="253"/>
      <c r="H289" s="256">
        <v>8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201</v>
      </c>
      <c r="AU289" s="262" t="s">
        <v>85</v>
      </c>
      <c r="AV289" s="14" t="s">
        <v>199</v>
      </c>
      <c r="AW289" s="14" t="s">
        <v>32</v>
      </c>
      <c r="AX289" s="14" t="s">
        <v>83</v>
      </c>
      <c r="AY289" s="262" t="s">
        <v>192</v>
      </c>
    </row>
    <row r="290" s="2" customFormat="1" ht="24.15" customHeight="1">
      <c r="A290" s="39"/>
      <c r="B290" s="40"/>
      <c r="C290" s="227" t="s">
        <v>692</v>
      </c>
      <c r="D290" s="227" t="s">
        <v>194</v>
      </c>
      <c r="E290" s="228" t="s">
        <v>3726</v>
      </c>
      <c r="F290" s="229" t="s">
        <v>3727</v>
      </c>
      <c r="G290" s="230" t="s">
        <v>3455</v>
      </c>
      <c r="H290" s="303"/>
      <c r="I290" s="232"/>
      <c r="J290" s="233">
        <f>ROUND(I290*H290,2)</f>
        <v>0</v>
      </c>
      <c r="K290" s="229" t="s">
        <v>198</v>
      </c>
      <c r="L290" s="45"/>
      <c r="M290" s="234" t="s">
        <v>1</v>
      </c>
      <c r="N290" s="235" t="s">
        <v>40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297</v>
      </c>
      <c r="AT290" s="238" t="s">
        <v>194</v>
      </c>
      <c r="AU290" s="238" t="s">
        <v>85</v>
      </c>
      <c r="AY290" s="18" t="s">
        <v>192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83</v>
      </c>
      <c r="BK290" s="239">
        <f>ROUND(I290*H290,2)</f>
        <v>0</v>
      </c>
      <c r="BL290" s="18" t="s">
        <v>297</v>
      </c>
      <c r="BM290" s="238" t="s">
        <v>3728</v>
      </c>
    </row>
    <row r="291" s="12" customFormat="1" ht="22.8" customHeight="1">
      <c r="A291" s="12"/>
      <c r="B291" s="211"/>
      <c r="C291" s="212"/>
      <c r="D291" s="213" t="s">
        <v>74</v>
      </c>
      <c r="E291" s="225" t="s">
        <v>3729</v>
      </c>
      <c r="F291" s="225" t="s">
        <v>2928</v>
      </c>
      <c r="G291" s="212"/>
      <c r="H291" s="212"/>
      <c r="I291" s="215"/>
      <c r="J291" s="226">
        <f>BK291</f>
        <v>0</v>
      </c>
      <c r="K291" s="212"/>
      <c r="L291" s="217"/>
      <c r="M291" s="218"/>
      <c r="N291" s="219"/>
      <c r="O291" s="219"/>
      <c r="P291" s="220">
        <f>SUM(P292:P298)</f>
        <v>0</v>
      </c>
      <c r="Q291" s="219"/>
      <c r="R291" s="220">
        <f>SUM(R292:R298)</f>
        <v>0.0015200000000000001</v>
      </c>
      <c r="S291" s="219"/>
      <c r="T291" s="221">
        <f>SUM(T292:T298)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2" t="s">
        <v>85</v>
      </c>
      <c r="AT291" s="223" t="s">
        <v>74</v>
      </c>
      <c r="AU291" s="223" t="s">
        <v>83</v>
      </c>
      <c r="AY291" s="222" t="s">
        <v>192</v>
      </c>
      <c r="BK291" s="224">
        <f>SUM(BK292:BK298)</f>
        <v>0</v>
      </c>
    </row>
    <row r="292" s="2" customFormat="1" ht="16.5" customHeight="1">
      <c r="A292" s="39"/>
      <c r="B292" s="40"/>
      <c r="C292" s="227" t="s">
        <v>696</v>
      </c>
      <c r="D292" s="227" t="s">
        <v>194</v>
      </c>
      <c r="E292" s="228" t="s">
        <v>3730</v>
      </c>
      <c r="F292" s="229" t="s">
        <v>3731</v>
      </c>
      <c r="G292" s="230" t="s">
        <v>300</v>
      </c>
      <c r="H292" s="231">
        <v>2</v>
      </c>
      <c r="I292" s="232"/>
      <c r="J292" s="233">
        <f>ROUND(I292*H292,2)</f>
        <v>0</v>
      </c>
      <c r="K292" s="229" t="s">
        <v>198</v>
      </c>
      <c r="L292" s="45"/>
      <c r="M292" s="234" t="s">
        <v>1</v>
      </c>
      <c r="N292" s="235" t="s">
        <v>40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297</v>
      </c>
      <c r="AT292" s="238" t="s">
        <v>194</v>
      </c>
      <c r="AU292" s="238" t="s">
        <v>85</v>
      </c>
      <c r="AY292" s="18" t="s">
        <v>192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297</v>
      </c>
      <c r="BM292" s="238" t="s">
        <v>3732</v>
      </c>
    </row>
    <row r="293" s="13" customFormat="1">
      <c r="A293" s="13"/>
      <c r="B293" s="240"/>
      <c r="C293" s="241"/>
      <c r="D293" s="242" t="s">
        <v>201</v>
      </c>
      <c r="E293" s="243" t="s">
        <v>1</v>
      </c>
      <c r="F293" s="244" t="s">
        <v>3733</v>
      </c>
      <c r="G293" s="241"/>
      <c r="H293" s="245">
        <v>2</v>
      </c>
      <c r="I293" s="246"/>
      <c r="J293" s="241"/>
      <c r="K293" s="241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201</v>
      </c>
      <c r="AU293" s="251" t="s">
        <v>85</v>
      </c>
      <c r="AV293" s="13" t="s">
        <v>85</v>
      </c>
      <c r="AW293" s="13" t="s">
        <v>32</v>
      </c>
      <c r="AX293" s="13" t="s">
        <v>83</v>
      </c>
      <c r="AY293" s="251" t="s">
        <v>192</v>
      </c>
    </row>
    <row r="294" s="2" customFormat="1" ht="24.15" customHeight="1">
      <c r="A294" s="39"/>
      <c r="B294" s="40"/>
      <c r="C294" s="284" t="s">
        <v>706</v>
      </c>
      <c r="D294" s="284" t="s">
        <v>311</v>
      </c>
      <c r="E294" s="285" t="s">
        <v>3734</v>
      </c>
      <c r="F294" s="286" t="s">
        <v>3735</v>
      </c>
      <c r="G294" s="287" t="s">
        <v>300</v>
      </c>
      <c r="H294" s="288">
        <v>2</v>
      </c>
      <c r="I294" s="289"/>
      <c r="J294" s="290">
        <f>ROUND(I294*H294,2)</f>
        <v>0</v>
      </c>
      <c r="K294" s="286" t="s">
        <v>198</v>
      </c>
      <c r="L294" s="291"/>
      <c r="M294" s="292" t="s">
        <v>1</v>
      </c>
      <c r="N294" s="293" t="s">
        <v>40</v>
      </c>
      <c r="O294" s="92"/>
      <c r="P294" s="236">
        <f>O294*H294</f>
        <v>0</v>
      </c>
      <c r="Q294" s="236">
        <v>0.00040000000000000002</v>
      </c>
      <c r="R294" s="236">
        <f>Q294*H294</f>
        <v>0.00080000000000000004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394</v>
      </c>
      <c r="AT294" s="238" t="s">
        <v>311</v>
      </c>
      <c r="AU294" s="238" t="s">
        <v>85</v>
      </c>
      <c r="AY294" s="18" t="s">
        <v>192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83</v>
      </c>
      <c r="BK294" s="239">
        <f>ROUND(I294*H294,2)</f>
        <v>0</v>
      </c>
      <c r="BL294" s="18" t="s">
        <v>297</v>
      </c>
      <c r="BM294" s="238" t="s">
        <v>3736</v>
      </c>
    </row>
    <row r="295" s="2" customFormat="1" ht="16.5" customHeight="1">
      <c r="A295" s="39"/>
      <c r="B295" s="40"/>
      <c r="C295" s="227" t="s">
        <v>719</v>
      </c>
      <c r="D295" s="227" t="s">
        <v>194</v>
      </c>
      <c r="E295" s="228" t="s">
        <v>3737</v>
      </c>
      <c r="F295" s="229" t="s">
        <v>3738</v>
      </c>
      <c r="G295" s="230" t="s">
        <v>300</v>
      </c>
      <c r="H295" s="231">
        <v>6</v>
      </c>
      <c r="I295" s="232"/>
      <c r="J295" s="233">
        <f>ROUND(I295*H295,2)</f>
        <v>0</v>
      </c>
      <c r="K295" s="229" t="s">
        <v>198</v>
      </c>
      <c r="L295" s="45"/>
      <c r="M295" s="234" t="s">
        <v>1</v>
      </c>
      <c r="N295" s="235" t="s">
        <v>40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297</v>
      </c>
      <c r="AT295" s="238" t="s">
        <v>194</v>
      </c>
      <c r="AU295" s="238" t="s">
        <v>85</v>
      </c>
      <c r="AY295" s="18" t="s">
        <v>192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83</v>
      </c>
      <c r="BK295" s="239">
        <f>ROUND(I295*H295,2)</f>
        <v>0</v>
      </c>
      <c r="BL295" s="18" t="s">
        <v>297</v>
      </c>
      <c r="BM295" s="238" t="s">
        <v>3739</v>
      </c>
    </row>
    <row r="296" s="13" customFormat="1">
      <c r="A296" s="13"/>
      <c r="B296" s="240"/>
      <c r="C296" s="241"/>
      <c r="D296" s="242" t="s">
        <v>201</v>
      </c>
      <c r="E296" s="243" t="s">
        <v>1</v>
      </c>
      <c r="F296" s="244" t="s">
        <v>3740</v>
      </c>
      <c r="G296" s="241"/>
      <c r="H296" s="245">
        <v>6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201</v>
      </c>
      <c r="AU296" s="251" t="s">
        <v>85</v>
      </c>
      <c r="AV296" s="13" t="s">
        <v>85</v>
      </c>
      <c r="AW296" s="13" t="s">
        <v>32</v>
      </c>
      <c r="AX296" s="13" t="s">
        <v>83</v>
      </c>
      <c r="AY296" s="251" t="s">
        <v>192</v>
      </c>
    </row>
    <row r="297" s="2" customFormat="1" ht="16.5" customHeight="1">
      <c r="A297" s="39"/>
      <c r="B297" s="40"/>
      <c r="C297" s="284" t="s">
        <v>728</v>
      </c>
      <c r="D297" s="284" t="s">
        <v>311</v>
      </c>
      <c r="E297" s="285" t="s">
        <v>3741</v>
      </c>
      <c r="F297" s="286" t="s">
        <v>3742</v>
      </c>
      <c r="G297" s="287" t="s">
        <v>300</v>
      </c>
      <c r="H297" s="288">
        <v>6</v>
      </c>
      <c r="I297" s="289"/>
      <c r="J297" s="290">
        <f>ROUND(I297*H297,2)</f>
        <v>0</v>
      </c>
      <c r="K297" s="286" t="s">
        <v>198</v>
      </c>
      <c r="L297" s="291"/>
      <c r="M297" s="292" t="s">
        <v>1</v>
      </c>
      <c r="N297" s="293" t="s">
        <v>40</v>
      </c>
      <c r="O297" s="92"/>
      <c r="P297" s="236">
        <f>O297*H297</f>
        <v>0</v>
      </c>
      <c r="Q297" s="236">
        <v>0.00012</v>
      </c>
      <c r="R297" s="236">
        <f>Q297*H297</f>
        <v>0.00072000000000000005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394</v>
      </c>
      <c r="AT297" s="238" t="s">
        <v>311</v>
      </c>
      <c r="AU297" s="238" t="s">
        <v>85</v>
      </c>
      <c r="AY297" s="18" t="s">
        <v>192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297</v>
      </c>
      <c r="BM297" s="238" t="s">
        <v>3743</v>
      </c>
    </row>
    <row r="298" s="2" customFormat="1" ht="24.15" customHeight="1">
      <c r="A298" s="39"/>
      <c r="B298" s="40"/>
      <c r="C298" s="227" t="s">
        <v>732</v>
      </c>
      <c r="D298" s="227" t="s">
        <v>194</v>
      </c>
      <c r="E298" s="228" t="s">
        <v>3744</v>
      </c>
      <c r="F298" s="229" t="s">
        <v>3745</v>
      </c>
      <c r="G298" s="230" t="s">
        <v>3455</v>
      </c>
      <c r="H298" s="303"/>
      <c r="I298" s="232"/>
      <c r="J298" s="233">
        <f>ROUND(I298*H298,2)</f>
        <v>0</v>
      </c>
      <c r="K298" s="229" t="s">
        <v>198</v>
      </c>
      <c r="L298" s="45"/>
      <c r="M298" s="298" t="s">
        <v>1</v>
      </c>
      <c r="N298" s="299" t="s">
        <v>40</v>
      </c>
      <c r="O298" s="300"/>
      <c r="P298" s="301">
        <f>O298*H298</f>
        <v>0</v>
      </c>
      <c r="Q298" s="301">
        <v>0</v>
      </c>
      <c r="R298" s="301">
        <f>Q298*H298</f>
        <v>0</v>
      </c>
      <c r="S298" s="301">
        <v>0</v>
      </c>
      <c r="T298" s="30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297</v>
      </c>
      <c r="AT298" s="238" t="s">
        <v>194</v>
      </c>
      <c r="AU298" s="238" t="s">
        <v>85</v>
      </c>
      <c r="AY298" s="18" t="s">
        <v>192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83</v>
      </c>
      <c r="BK298" s="239">
        <f>ROUND(I298*H298,2)</f>
        <v>0</v>
      </c>
      <c r="BL298" s="18" t="s">
        <v>297</v>
      </c>
      <c r="BM298" s="238" t="s">
        <v>3746</v>
      </c>
    </row>
    <row r="299" s="2" customFormat="1" ht="6.96" customHeight="1">
      <c r="A299" s="39"/>
      <c r="B299" s="67"/>
      <c r="C299" s="68"/>
      <c r="D299" s="68"/>
      <c r="E299" s="68"/>
      <c r="F299" s="68"/>
      <c r="G299" s="68"/>
      <c r="H299" s="68"/>
      <c r="I299" s="68"/>
      <c r="J299" s="68"/>
      <c r="K299" s="68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6OG6hZuqQJlSxbKvRyqrLPHFo6dGsuOON92DrPru5S/4xwxOTYZt27CdHKfU9VXYk+iZ9E9IbWWwj6c8oECLUQ==" hashValue="ReK8+k9pBovdY8lVUEtqd0pYNb/Q0smaE+gcwEDH2EZTs/iRRuoM46Oh7LY2De/kJzmozIM+0qhGy5GUlw6LNw==" algorithmName="SHA-512" password="CC35"/>
  <autoFilter ref="C128:K2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3747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ROUND((SUM(BE126:BE258)),  2)</f>
        <v>0</v>
      </c>
      <c r="G33" s="39"/>
      <c r="H33" s="39"/>
      <c r="I33" s="165">
        <v>0.20999999999999999</v>
      </c>
      <c r="J33" s="164">
        <f>ROUND(((SUM(BE126:BE258))*I33),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ROUND((SUM(BF126:BF258)),  2)</f>
        <v>0</v>
      </c>
      <c r="G34" s="39"/>
      <c r="H34" s="39"/>
      <c r="I34" s="165">
        <v>0.12</v>
      </c>
      <c r="J34" s="164">
        <f>ROUND(((SUM(BF126:BF258))*I34),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ROUND((SUM(BG126:BG258)),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ROUND((SUM(BH126:BH258)),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ROUND((SUM(BI126:BI258)),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02.1 - Pergoly PR 01, PR 02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155</v>
      </c>
      <c r="E98" s="197"/>
      <c r="F98" s="197"/>
      <c r="G98" s="197"/>
      <c r="H98" s="197"/>
      <c r="I98" s="197"/>
      <c r="J98" s="198">
        <f>J128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156</v>
      </c>
      <c r="E99" s="197"/>
      <c r="F99" s="197"/>
      <c r="G99" s="197"/>
      <c r="H99" s="197"/>
      <c r="I99" s="197"/>
      <c r="J99" s="198">
        <f>J135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157</v>
      </c>
      <c r="E100" s="197"/>
      <c r="F100" s="197"/>
      <c r="G100" s="197"/>
      <c r="H100" s="197"/>
      <c r="I100" s="197"/>
      <c r="J100" s="198">
        <f>J150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158</v>
      </c>
      <c r="E101" s="192"/>
      <c r="F101" s="192"/>
      <c r="G101" s="192"/>
      <c r="H101" s="192"/>
      <c r="I101" s="192"/>
      <c r="J101" s="193">
        <f>J152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165</v>
      </c>
      <c r="E102" s="197"/>
      <c r="F102" s="197"/>
      <c r="G102" s="197"/>
      <c r="H102" s="197"/>
      <c r="I102" s="197"/>
      <c r="J102" s="198">
        <f>J153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3748</v>
      </c>
      <c r="E103" s="197"/>
      <c r="F103" s="197"/>
      <c r="G103" s="197"/>
      <c r="H103" s="197"/>
      <c r="I103" s="197"/>
      <c r="J103" s="198">
        <f>J209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168</v>
      </c>
      <c r="E104" s="197"/>
      <c r="F104" s="197"/>
      <c r="G104" s="197"/>
      <c r="H104" s="197"/>
      <c r="I104" s="197"/>
      <c r="J104" s="198">
        <f>J216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169</v>
      </c>
      <c r="E105" s="197"/>
      <c r="F105" s="197"/>
      <c r="G105" s="197"/>
      <c r="H105" s="197"/>
      <c r="I105" s="197"/>
      <c r="J105" s="198">
        <f>J227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174</v>
      </c>
      <c r="E106" s="197"/>
      <c r="F106" s="197"/>
      <c r="G106" s="197"/>
      <c r="H106" s="197"/>
      <c r="I106" s="197"/>
      <c r="J106" s="198">
        <f>J246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177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4" t="str">
        <f>E7</f>
        <v>Náchod - Výstavba objektu pro zřízení dětské skupiny v nemocnici Náchodě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02.1 - Pergoly PR 01, PR 02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30. 9. 2024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E15</f>
        <v>Královéhradecký kraj, Pivovarské náměstí 1245, 500</v>
      </c>
      <c r="G122" s="41"/>
      <c r="H122" s="41"/>
      <c r="I122" s="33" t="s">
        <v>30</v>
      </c>
      <c r="J122" s="37" t="str">
        <f>E21</f>
        <v>PRISPO s.r.o. Polská 375, 547 01 Náchod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PRISPO s.r.o. Polská 375, 547 01 Náchod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178</v>
      </c>
      <c r="D125" s="203" t="s">
        <v>60</v>
      </c>
      <c r="E125" s="203" t="s">
        <v>56</v>
      </c>
      <c r="F125" s="203" t="s">
        <v>57</v>
      </c>
      <c r="G125" s="203" t="s">
        <v>179</v>
      </c>
      <c r="H125" s="203" t="s">
        <v>180</v>
      </c>
      <c r="I125" s="203" t="s">
        <v>181</v>
      </c>
      <c r="J125" s="203" t="s">
        <v>147</v>
      </c>
      <c r="K125" s="204" t="s">
        <v>182</v>
      </c>
      <c r="L125" s="205"/>
      <c r="M125" s="101" t="s">
        <v>1</v>
      </c>
      <c r="N125" s="102" t="s">
        <v>39</v>
      </c>
      <c r="O125" s="102" t="s">
        <v>183</v>
      </c>
      <c r="P125" s="102" t="s">
        <v>184</v>
      </c>
      <c r="Q125" s="102" t="s">
        <v>185</v>
      </c>
      <c r="R125" s="102" t="s">
        <v>186</v>
      </c>
      <c r="S125" s="102" t="s">
        <v>187</v>
      </c>
      <c r="T125" s="103" t="s">
        <v>188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189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P127+P152</f>
        <v>0</v>
      </c>
      <c r="Q126" s="105"/>
      <c r="R126" s="208">
        <f>R127+R152</f>
        <v>3.8169019999999998</v>
      </c>
      <c r="S126" s="105"/>
      <c r="T126" s="209">
        <f>T127+T152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74</v>
      </c>
      <c r="AU126" s="18" t="s">
        <v>149</v>
      </c>
      <c r="BK126" s="210">
        <f>BK127+BK152</f>
        <v>0</v>
      </c>
    </row>
    <row r="127" s="12" customFormat="1" ht="25.92" customHeight="1">
      <c r="A127" s="12"/>
      <c r="B127" s="211"/>
      <c r="C127" s="212"/>
      <c r="D127" s="213" t="s">
        <v>74</v>
      </c>
      <c r="E127" s="214" t="s">
        <v>190</v>
      </c>
      <c r="F127" s="214" t="s">
        <v>191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P128+P135+P150</f>
        <v>0</v>
      </c>
      <c r="Q127" s="219"/>
      <c r="R127" s="220">
        <f>R128+R135+R150</f>
        <v>0.11861954</v>
      </c>
      <c r="S127" s="219"/>
      <c r="T127" s="221">
        <f>T128+T135+T150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74</v>
      </c>
      <c r="AU127" s="223" t="s">
        <v>75</v>
      </c>
      <c r="AY127" s="222" t="s">
        <v>192</v>
      </c>
      <c r="BK127" s="224">
        <f>BK128+BK135+BK150</f>
        <v>0</v>
      </c>
    </row>
    <row r="128" s="12" customFormat="1" ht="22.8" customHeight="1">
      <c r="A128" s="12"/>
      <c r="B128" s="211"/>
      <c r="C128" s="212"/>
      <c r="D128" s="213" t="s">
        <v>74</v>
      </c>
      <c r="E128" s="225" t="s">
        <v>232</v>
      </c>
      <c r="F128" s="225" t="s">
        <v>751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SUM(P129:P134)</f>
        <v>0</v>
      </c>
      <c r="Q128" s="219"/>
      <c r="R128" s="220">
        <f>SUM(R129:R134)</f>
        <v>0.062819539999999993</v>
      </c>
      <c r="S128" s="219"/>
      <c r="T128" s="221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74</v>
      </c>
      <c r="AU128" s="223" t="s">
        <v>83</v>
      </c>
      <c r="AY128" s="222" t="s">
        <v>192</v>
      </c>
      <c r="BK128" s="224">
        <f>SUM(BK129:BK134)</f>
        <v>0</v>
      </c>
    </row>
    <row r="129" s="2" customFormat="1" ht="24.15" customHeight="1">
      <c r="A129" s="39"/>
      <c r="B129" s="40"/>
      <c r="C129" s="227" t="s">
        <v>83</v>
      </c>
      <c r="D129" s="227" t="s">
        <v>194</v>
      </c>
      <c r="E129" s="228" t="s">
        <v>3749</v>
      </c>
      <c r="F129" s="229" t="s">
        <v>3750</v>
      </c>
      <c r="G129" s="230" t="s">
        <v>2198</v>
      </c>
      <c r="H129" s="231">
        <v>448.71100000000001</v>
      </c>
      <c r="I129" s="232"/>
      <c r="J129" s="233">
        <f>ROUND(I129*H129,2)</f>
        <v>0</v>
      </c>
      <c r="K129" s="229" t="s">
        <v>301</v>
      </c>
      <c r="L129" s="45"/>
      <c r="M129" s="234" t="s">
        <v>1</v>
      </c>
      <c r="N129" s="235" t="s">
        <v>40</v>
      </c>
      <c r="O129" s="92"/>
      <c r="P129" s="236">
        <f>O129*H129</f>
        <v>0</v>
      </c>
      <c r="Q129" s="236">
        <v>0.00013999999999999999</v>
      </c>
      <c r="R129" s="236">
        <f>Q129*H129</f>
        <v>0.062819539999999993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199</v>
      </c>
      <c r="AT129" s="238" t="s">
        <v>194</v>
      </c>
      <c r="AU129" s="238" t="s">
        <v>85</v>
      </c>
      <c r="AY129" s="18" t="s">
        <v>192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199</v>
      </c>
      <c r="BM129" s="238" t="s">
        <v>3751</v>
      </c>
    </row>
    <row r="130" s="16" customFormat="1">
      <c r="A130" s="16"/>
      <c r="B130" s="274"/>
      <c r="C130" s="275"/>
      <c r="D130" s="242" t="s">
        <v>201</v>
      </c>
      <c r="E130" s="276" t="s">
        <v>1</v>
      </c>
      <c r="F130" s="277" t="s">
        <v>3752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3" t="s">
        <v>201</v>
      </c>
      <c r="AU130" s="283" t="s">
        <v>85</v>
      </c>
      <c r="AV130" s="16" t="s">
        <v>83</v>
      </c>
      <c r="AW130" s="16" t="s">
        <v>32</v>
      </c>
      <c r="AX130" s="16" t="s">
        <v>75</v>
      </c>
      <c r="AY130" s="283" t="s">
        <v>192</v>
      </c>
    </row>
    <row r="131" s="16" customFormat="1">
      <c r="A131" s="16"/>
      <c r="B131" s="274"/>
      <c r="C131" s="275"/>
      <c r="D131" s="242" t="s">
        <v>201</v>
      </c>
      <c r="E131" s="276" t="s">
        <v>1</v>
      </c>
      <c r="F131" s="277" t="s">
        <v>3753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3" t="s">
        <v>201</v>
      </c>
      <c r="AU131" s="283" t="s">
        <v>85</v>
      </c>
      <c r="AV131" s="16" t="s">
        <v>83</v>
      </c>
      <c r="AW131" s="16" t="s">
        <v>32</v>
      </c>
      <c r="AX131" s="16" t="s">
        <v>75</v>
      </c>
      <c r="AY131" s="283" t="s">
        <v>192</v>
      </c>
    </row>
    <row r="132" s="13" customFormat="1">
      <c r="A132" s="13"/>
      <c r="B132" s="240"/>
      <c r="C132" s="241"/>
      <c r="D132" s="242" t="s">
        <v>201</v>
      </c>
      <c r="E132" s="243" t="s">
        <v>1</v>
      </c>
      <c r="F132" s="244" t="s">
        <v>3754</v>
      </c>
      <c r="G132" s="241"/>
      <c r="H132" s="245">
        <v>95.911000000000001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201</v>
      </c>
      <c r="AU132" s="251" t="s">
        <v>85</v>
      </c>
      <c r="AV132" s="13" t="s">
        <v>85</v>
      </c>
      <c r="AW132" s="13" t="s">
        <v>32</v>
      </c>
      <c r="AX132" s="13" t="s">
        <v>75</v>
      </c>
      <c r="AY132" s="251" t="s">
        <v>192</v>
      </c>
    </row>
    <row r="133" s="13" customFormat="1">
      <c r="A133" s="13"/>
      <c r="B133" s="240"/>
      <c r="C133" s="241"/>
      <c r="D133" s="242" t="s">
        <v>201</v>
      </c>
      <c r="E133" s="243" t="s">
        <v>1</v>
      </c>
      <c r="F133" s="244" t="s">
        <v>3755</v>
      </c>
      <c r="G133" s="241"/>
      <c r="H133" s="245">
        <v>352.80000000000001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201</v>
      </c>
      <c r="AU133" s="251" t="s">
        <v>85</v>
      </c>
      <c r="AV133" s="13" t="s">
        <v>85</v>
      </c>
      <c r="AW133" s="13" t="s">
        <v>32</v>
      </c>
      <c r="AX133" s="13" t="s">
        <v>75</v>
      </c>
      <c r="AY133" s="251" t="s">
        <v>192</v>
      </c>
    </row>
    <row r="134" s="14" customFormat="1">
      <c r="A134" s="14"/>
      <c r="B134" s="252"/>
      <c r="C134" s="253"/>
      <c r="D134" s="242" t="s">
        <v>201</v>
      </c>
      <c r="E134" s="254" t="s">
        <v>1</v>
      </c>
      <c r="F134" s="255" t="s">
        <v>204</v>
      </c>
      <c r="G134" s="253"/>
      <c r="H134" s="256">
        <v>448.71100000000001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201</v>
      </c>
      <c r="AU134" s="262" t="s">
        <v>85</v>
      </c>
      <c r="AV134" s="14" t="s">
        <v>199</v>
      </c>
      <c r="AW134" s="14" t="s">
        <v>32</v>
      </c>
      <c r="AX134" s="14" t="s">
        <v>83</v>
      </c>
      <c r="AY134" s="262" t="s">
        <v>192</v>
      </c>
    </row>
    <row r="135" s="12" customFormat="1" ht="22.8" customHeight="1">
      <c r="A135" s="12"/>
      <c r="B135" s="211"/>
      <c r="C135" s="212"/>
      <c r="D135" s="213" t="s">
        <v>74</v>
      </c>
      <c r="E135" s="225" t="s">
        <v>251</v>
      </c>
      <c r="F135" s="225" t="s">
        <v>1090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SUM(P136:P149)</f>
        <v>0</v>
      </c>
      <c r="Q135" s="219"/>
      <c r="R135" s="220">
        <f>SUM(R136:R149)</f>
        <v>0.055800000000000002</v>
      </c>
      <c r="S135" s="219"/>
      <c r="T135" s="221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83</v>
      </c>
      <c r="AT135" s="223" t="s">
        <v>74</v>
      </c>
      <c r="AU135" s="223" t="s">
        <v>83</v>
      </c>
      <c r="AY135" s="222" t="s">
        <v>192</v>
      </c>
      <c r="BK135" s="224">
        <f>SUM(BK136:BK149)</f>
        <v>0</v>
      </c>
    </row>
    <row r="136" s="2" customFormat="1" ht="33" customHeight="1">
      <c r="A136" s="39"/>
      <c r="B136" s="40"/>
      <c r="C136" s="227" t="s">
        <v>85</v>
      </c>
      <c r="D136" s="227" t="s">
        <v>194</v>
      </c>
      <c r="E136" s="228" t="s">
        <v>3756</v>
      </c>
      <c r="F136" s="229" t="s">
        <v>3757</v>
      </c>
      <c r="G136" s="230" t="s">
        <v>197</v>
      </c>
      <c r="H136" s="231">
        <v>120</v>
      </c>
      <c r="I136" s="232"/>
      <c r="J136" s="233">
        <f>ROUND(I136*H136,2)</f>
        <v>0</v>
      </c>
      <c r="K136" s="229" t="s">
        <v>198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0.00012999999999999999</v>
      </c>
      <c r="R136" s="236">
        <f>Q136*H136</f>
        <v>0.015599999999999999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3758</v>
      </c>
    </row>
    <row r="137" s="13" customFormat="1">
      <c r="A137" s="13"/>
      <c r="B137" s="240"/>
      <c r="C137" s="241"/>
      <c r="D137" s="242" t="s">
        <v>201</v>
      </c>
      <c r="E137" s="243" t="s">
        <v>1</v>
      </c>
      <c r="F137" s="244" t="s">
        <v>3759</v>
      </c>
      <c r="G137" s="241"/>
      <c r="H137" s="245">
        <v>120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201</v>
      </c>
      <c r="AU137" s="251" t="s">
        <v>85</v>
      </c>
      <c r="AV137" s="13" t="s">
        <v>85</v>
      </c>
      <c r="AW137" s="13" t="s">
        <v>32</v>
      </c>
      <c r="AX137" s="13" t="s">
        <v>83</v>
      </c>
      <c r="AY137" s="251" t="s">
        <v>192</v>
      </c>
    </row>
    <row r="138" s="2" customFormat="1" ht="37.8" customHeight="1">
      <c r="A138" s="39"/>
      <c r="B138" s="40"/>
      <c r="C138" s="227" t="s">
        <v>212</v>
      </c>
      <c r="D138" s="227" t="s">
        <v>194</v>
      </c>
      <c r="E138" s="228" t="s">
        <v>3760</v>
      </c>
      <c r="F138" s="229" t="s">
        <v>3761</v>
      </c>
      <c r="G138" s="230" t="s">
        <v>300</v>
      </c>
      <c r="H138" s="231">
        <v>10</v>
      </c>
      <c r="I138" s="232"/>
      <c r="J138" s="233">
        <f>ROUND(I138*H138,2)</f>
        <v>0</v>
      </c>
      <c r="K138" s="229" t="s">
        <v>198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0.00066</v>
      </c>
      <c r="R138" s="236">
        <f>Q138*H138</f>
        <v>0.0066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199</v>
      </c>
      <c r="AT138" s="238" t="s">
        <v>194</v>
      </c>
      <c r="AU138" s="238" t="s">
        <v>85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199</v>
      </c>
      <c r="BM138" s="238" t="s">
        <v>3762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3763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3" customFormat="1">
      <c r="A140" s="13"/>
      <c r="B140" s="240"/>
      <c r="C140" s="241"/>
      <c r="D140" s="242" t="s">
        <v>201</v>
      </c>
      <c r="E140" s="243" t="s">
        <v>1</v>
      </c>
      <c r="F140" s="244" t="s">
        <v>3764</v>
      </c>
      <c r="G140" s="241"/>
      <c r="H140" s="245">
        <v>10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201</v>
      </c>
      <c r="AU140" s="251" t="s">
        <v>85</v>
      </c>
      <c r="AV140" s="13" t="s">
        <v>85</v>
      </c>
      <c r="AW140" s="13" t="s">
        <v>32</v>
      </c>
      <c r="AX140" s="13" t="s">
        <v>83</v>
      </c>
      <c r="AY140" s="251" t="s">
        <v>192</v>
      </c>
    </row>
    <row r="141" s="2" customFormat="1" ht="37.8" customHeight="1">
      <c r="A141" s="39"/>
      <c r="B141" s="40"/>
      <c r="C141" s="227" t="s">
        <v>199</v>
      </c>
      <c r="D141" s="227" t="s">
        <v>194</v>
      </c>
      <c r="E141" s="228" t="s">
        <v>3765</v>
      </c>
      <c r="F141" s="229" t="s">
        <v>3766</v>
      </c>
      <c r="G141" s="230" t="s">
        <v>300</v>
      </c>
      <c r="H141" s="231">
        <v>40</v>
      </c>
      <c r="I141" s="232"/>
      <c r="J141" s="233">
        <f>ROUND(I141*H141,2)</f>
        <v>0</v>
      </c>
      <c r="K141" s="229" t="s">
        <v>198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0.00034000000000000002</v>
      </c>
      <c r="R141" s="236">
        <f>Q141*H141</f>
        <v>0.013600000000000001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85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3767</v>
      </c>
    </row>
    <row r="142" s="16" customFormat="1">
      <c r="A142" s="16"/>
      <c r="B142" s="274"/>
      <c r="C142" s="275"/>
      <c r="D142" s="242" t="s">
        <v>201</v>
      </c>
      <c r="E142" s="276" t="s">
        <v>1</v>
      </c>
      <c r="F142" s="277" t="s">
        <v>3763</v>
      </c>
      <c r="G142" s="275"/>
      <c r="H142" s="276" t="s">
        <v>1</v>
      </c>
      <c r="I142" s="278"/>
      <c r="J142" s="275"/>
      <c r="K142" s="275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201</v>
      </c>
      <c r="AU142" s="283" t="s">
        <v>85</v>
      </c>
      <c r="AV142" s="16" t="s">
        <v>83</v>
      </c>
      <c r="AW142" s="16" t="s">
        <v>32</v>
      </c>
      <c r="AX142" s="16" t="s">
        <v>75</v>
      </c>
      <c r="AY142" s="283" t="s">
        <v>192</v>
      </c>
    </row>
    <row r="143" s="13" customFormat="1">
      <c r="A143" s="13"/>
      <c r="B143" s="240"/>
      <c r="C143" s="241"/>
      <c r="D143" s="242" t="s">
        <v>201</v>
      </c>
      <c r="E143" s="243" t="s">
        <v>1</v>
      </c>
      <c r="F143" s="244" t="s">
        <v>3768</v>
      </c>
      <c r="G143" s="241"/>
      <c r="H143" s="245">
        <v>40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201</v>
      </c>
      <c r="AU143" s="251" t="s">
        <v>85</v>
      </c>
      <c r="AV143" s="13" t="s">
        <v>85</v>
      </c>
      <c r="AW143" s="13" t="s">
        <v>32</v>
      </c>
      <c r="AX143" s="13" t="s">
        <v>83</v>
      </c>
      <c r="AY143" s="251" t="s">
        <v>192</v>
      </c>
    </row>
    <row r="144" s="2" customFormat="1" ht="21.75" customHeight="1">
      <c r="A144" s="39"/>
      <c r="B144" s="40"/>
      <c r="C144" s="227" t="s">
        <v>227</v>
      </c>
      <c r="D144" s="227" t="s">
        <v>194</v>
      </c>
      <c r="E144" s="228" t="s">
        <v>3769</v>
      </c>
      <c r="F144" s="229" t="s">
        <v>3770</v>
      </c>
      <c r="G144" s="230" t="s">
        <v>300</v>
      </c>
      <c r="H144" s="231">
        <v>40</v>
      </c>
      <c r="I144" s="232"/>
      <c r="J144" s="233">
        <f>ROUND(I144*H144,2)</f>
        <v>0</v>
      </c>
      <c r="K144" s="229" t="s">
        <v>198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0.00012999999999999999</v>
      </c>
      <c r="R144" s="236">
        <f>Q144*H144</f>
        <v>0.0051999999999999998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3771</v>
      </c>
    </row>
    <row r="145" s="16" customFormat="1">
      <c r="A145" s="16"/>
      <c r="B145" s="274"/>
      <c r="C145" s="275"/>
      <c r="D145" s="242" t="s">
        <v>201</v>
      </c>
      <c r="E145" s="276" t="s">
        <v>1</v>
      </c>
      <c r="F145" s="277" t="s">
        <v>3763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3" t="s">
        <v>201</v>
      </c>
      <c r="AU145" s="283" t="s">
        <v>85</v>
      </c>
      <c r="AV145" s="16" t="s">
        <v>83</v>
      </c>
      <c r="AW145" s="16" t="s">
        <v>32</v>
      </c>
      <c r="AX145" s="16" t="s">
        <v>75</v>
      </c>
      <c r="AY145" s="283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3768</v>
      </c>
      <c r="G146" s="241"/>
      <c r="H146" s="245">
        <v>40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83</v>
      </c>
      <c r="AY146" s="251" t="s">
        <v>192</v>
      </c>
    </row>
    <row r="147" s="2" customFormat="1" ht="21.75" customHeight="1">
      <c r="A147" s="39"/>
      <c r="B147" s="40"/>
      <c r="C147" s="227" t="s">
        <v>232</v>
      </c>
      <c r="D147" s="227" t="s">
        <v>194</v>
      </c>
      <c r="E147" s="228" t="s">
        <v>3772</v>
      </c>
      <c r="F147" s="229" t="s">
        <v>3773</v>
      </c>
      <c r="G147" s="230" t="s">
        <v>300</v>
      </c>
      <c r="H147" s="231">
        <v>40</v>
      </c>
      <c r="I147" s="232"/>
      <c r="J147" s="233">
        <f>ROUND(I147*H147,2)</f>
        <v>0</v>
      </c>
      <c r="K147" s="229" t="s">
        <v>198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0.00036999999999999999</v>
      </c>
      <c r="R147" s="236">
        <f>Q147*H147</f>
        <v>0.014800000000000001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85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3774</v>
      </c>
    </row>
    <row r="148" s="16" customFormat="1">
      <c r="A148" s="16"/>
      <c r="B148" s="274"/>
      <c r="C148" s="275"/>
      <c r="D148" s="242" t="s">
        <v>201</v>
      </c>
      <c r="E148" s="276" t="s">
        <v>1</v>
      </c>
      <c r="F148" s="277" t="s">
        <v>3763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3" t="s">
        <v>201</v>
      </c>
      <c r="AU148" s="283" t="s">
        <v>85</v>
      </c>
      <c r="AV148" s="16" t="s">
        <v>83</v>
      </c>
      <c r="AW148" s="16" t="s">
        <v>32</v>
      </c>
      <c r="AX148" s="16" t="s">
        <v>75</v>
      </c>
      <c r="AY148" s="283" t="s">
        <v>192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3768</v>
      </c>
      <c r="G149" s="241"/>
      <c r="H149" s="245">
        <v>40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83</v>
      </c>
      <c r="AY149" s="251" t="s">
        <v>192</v>
      </c>
    </row>
    <row r="150" s="12" customFormat="1" ht="22.8" customHeight="1">
      <c r="A150" s="12"/>
      <c r="B150" s="211"/>
      <c r="C150" s="212"/>
      <c r="D150" s="213" t="s">
        <v>74</v>
      </c>
      <c r="E150" s="225" t="s">
        <v>1172</v>
      </c>
      <c r="F150" s="225" t="s">
        <v>1173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P151</f>
        <v>0</v>
      </c>
      <c r="Q150" s="219"/>
      <c r="R150" s="220">
        <f>R151</f>
        <v>0</v>
      </c>
      <c r="S150" s="219"/>
      <c r="T150" s="22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83</v>
      </c>
      <c r="AT150" s="223" t="s">
        <v>74</v>
      </c>
      <c r="AU150" s="223" t="s">
        <v>83</v>
      </c>
      <c r="AY150" s="222" t="s">
        <v>192</v>
      </c>
      <c r="BK150" s="224">
        <f>BK151</f>
        <v>0</v>
      </c>
    </row>
    <row r="151" s="2" customFormat="1" ht="21.75" customHeight="1">
      <c r="A151" s="39"/>
      <c r="B151" s="40"/>
      <c r="C151" s="227" t="s">
        <v>237</v>
      </c>
      <c r="D151" s="227" t="s">
        <v>194</v>
      </c>
      <c r="E151" s="228" t="s">
        <v>3775</v>
      </c>
      <c r="F151" s="229" t="s">
        <v>3776</v>
      </c>
      <c r="G151" s="230" t="s">
        <v>247</v>
      </c>
      <c r="H151" s="231">
        <v>0.11600000000000001</v>
      </c>
      <c r="I151" s="232"/>
      <c r="J151" s="233">
        <f>ROUND(I151*H151,2)</f>
        <v>0</v>
      </c>
      <c r="K151" s="229" t="s">
        <v>198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3777</v>
      </c>
    </row>
    <row r="152" s="12" customFormat="1" ht="25.92" customHeight="1">
      <c r="A152" s="12"/>
      <c r="B152" s="211"/>
      <c r="C152" s="212"/>
      <c r="D152" s="213" t="s">
        <v>74</v>
      </c>
      <c r="E152" s="214" t="s">
        <v>1178</v>
      </c>
      <c r="F152" s="214" t="s">
        <v>1179</v>
      </c>
      <c r="G152" s="212"/>
      <c r="H152" s="212"/>
      <c r="I152" s="215"/>
      <c r="J152" s="216">
        <f>BK152</f>
        <v>0</v>
      </c>
      <c r="K152" s="212"/>
      <c r="L152" s="217"/>
      <c r="M152" s="218"/>
      <c r="N152" s="219"/>
      <c r="O152" s="219"/>
      <c r="P152" s="220">
        <f>P153+P209+P216+P227+P246</f>
        <v>0</v>
      </c>
      <c r="Q152" s="219"/>
      <c r="R152" s="220">
        <f>R153+R209+R216+R227+R246</f>
        <v>3.6982824599999997</v>
      </c>
      <c r="S152" s="219"/>
      <c r="T152" s="221">
        <f>T153+T209+T216+T227+T246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85</v>
      </c>
      <c r="AT152" s="223" t="s">
        <v>74</v>
      </c>
      <c r="AU152" s="223" t="s">
        <v>75</v>
      </c>
      <c r="AY152" s="222" t="s">
        <v>192</v>
      </c>
      <c r="BK152" s="224">
        <f>BK153+BK209+BK216+BK227+BK246</f>
        <v>0</v>
      </c>
    </row>
    <row r="153" s="12" customFormat="1" ht="22.8" customHeight="1">
      <c r="A153" s="12"/>
      <c r="B153" s="211"/>
      <c r="C153" s="212"/>
      <c r="D153" s="213" t="s">
        <v>74</v>
      </c>
      <c r="E153" s="225" t="s">
        <v>1667</v>
      </c>
      <c r="F153" s="225" t="s">
        <v>1668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SUM(P154:P208)</f>
        <v>0</v>
      </c>
      <c r="Q153" s="219"/>
      <c r="R153" s="220">
        <f>SUM(R154:R208)</f>
        <v>2.8919105999999997</v>
      </c>
      <c r="S153" s="219"/>
      <c r="T153" s="221">
        <f>SUM(T154:T208)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85</v>
      </c>
      <c r="AT153" s="223" t="s">
        <v>74</v>
      </c>
      <c r="AU153" s="223" t="s">
        <v>83</v>
      </c>
      <c r="AY153" s="222" t="s">
        <v>192</v>
      </c>
      <c r="BK153" s="224">
        <f>SUM(BK154:BK208)</f>
        <v>0</v>
      </c>
    </row>
    <row r="154" s="2" customFormat="1" ht="16.5" customHeight="1">
      <c r="A154" s="39"/>
      <c r="B154" s="40"/>
      <c r="C154" s="227" t="s">
        <v>244</v>
      </c>
      <c r="D154" s="227" t="s">
        <v>194</v>
      </c>
      <c r="E154" s="228" t="s">
        <v>3778</v>
      </c>
      <c r="F154" s="229" t="s">
        <v>3779</v>
      </c>
      <c r="G154" s="230" t="s">
        <v>2198</v>
      </c>
      <c r="H154" s="231">
        <v>12</v>
      </c>
      <c r="I154" s="232"/>
      <c r="J154" s="233">
        <f>ROUND(I154*H154,2)</f>
        <v>0</v>
      </c>
      <c r="K154" s="229" t="s">
        <v>198</v>
      </c>
      <c r="L154" s="45"/>
      <c r="M154" s="234" t="s">
        <v>1</v>
      </c>
      <c r="N154" s="235" t="s">
        <v>40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297</v>
      </c>
      <c r="AT154" s="238" t="s">
        <v>194</v>
      </c>
      <c r="AU154" s="238" t="s">
        <v>85</v>
      </c>
      <c r="AY154" s="18" t="s">
        <v>192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297</v>
      </c>
      <c r="BM154" s="238" t="s">
        <v>3780</v>
      </c>
    </row>
    <row r="155" s="16" customFormat="1">
      <c r="A155" s="16"/>
      <c r="B155" s="274"/>
      <c r="C155" s="275"/>
      <c r="D155" s="242" t="s">
        <v>201</v>
      </c>
      <c r="E155" s="276" t="s">
        <v>1</v>
      </c>
      <c r="F155" s="277" t="s">
        <v>3763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3" t="s">
        <v>201</v>
      </c>
      <c r="AU155" s="283" t="s">
        <v>85</v>
      </c>
      <c r="AV155" s="16" t="s">
        <v>83</v>
      </c>
      <c r="AW155" s="16" t="s">
        <v>32</v>
      </c>
      <c r="AX155" s="16" t="s">
        <v>75</v>
      </c>
      <c r="AY155" s="283" t="s">
        <v>192</v>
      </c>
    </row>
    <row r="156" s="16" customFormat="1">
      <c r="A156" s="16"/>
      <c r="B156" s="274"/>
      <c r="C156" s="275"/>
      <c r="D156" s="242" t="s">
        <v>201</v>
      </c>
      <c r="E156" s="276" t="s">
        <v>1</v>
      </c>
      <c r="F156" s="277" t="s">
        <v>3781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201</v>
      </c>
      <c r="AU156" s="283" t="s">
        <v>85</v>
      </c>
      <c r="AV156" s="16" t="s">
        <v>83</v>
      </c>
      <c r="AW156" s="16" t="s">
        <v>32</v>
      </c>
      <c r="AX156" s="16" t="s">
        <v>75</v>
      </c>
      <c r="AY156" s="283" t="s">
        <v>192</v>
      </c>
    </row>
    <row r="157" s="13" customFormat="1">
      <c r="A157" s="13"/>
      <c r="B157" s="240"/>
      <c r="C157" s="241"/>
      <c r="D157" s="242" t="s">
        <v>201</v>
      </c>
      <c r="E157" s="243" t="s">
        <v>1</v>
      </c>
      <c r="F157" s="244" t="s">
        <v>3782</v>
      </c>
      <c r="G157" s="241"/>
      <c r="H157" s="245">
        <v>12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201</v>
      </c>
      <c r="AU157" s="251" t="s">
        <v>85</v>
      </c>
      <c r="AV157" s="13" t="s">
        <v>85</v>
      </c>
      <c r="AW157" s="13" t="s">
        <v>32</v>
      </c>
      <c r="AX157" s="13" t="s">
        <v>83</v>
      </c>
      <c r="AY157" s="251" t="s">
        <v>192</v>
      </c>
    </row>
    <row r="158" s="2" customFormat="1" ht="24.15" customHeight="1">
      <c r="A158" s="39"/>
      <c r="B158" s="40"/>
      <c r="C158" s="284" t="s">
        <v>251</v>
      </c>
      <c r="D158" s="284" t="s">
        <v>311</v>
      </c>
      <c r="E158" s="285" t="s">
        <v>3783</v>
      </c>
      <c r="F158" s="286" t="s">
        <v>3784</v>
      </c>
      <c r="G158" s="287" t="s">
        <v>300</v>
      </c>
      <c r="H158" s="288">
        <v>12</v>
      </c>
      <c r="I158" s="289"/>
      <c r="J158" s="290">
        <f>ROUND(I158*H158,2)</f>
        <v>0</v>
      </c>
      <c r="K158" s="286" t="s">
        <v>198</v>
      </c>
      <c r="L158" s="291"/>
      <c r="M158" s="292" t="s">
        <v>1</v>
      </c>
      <c r="N158" s="293" t="s">
        <v>40</v>
      </c>
      <c r="O158" s="92"/>
      <c r="P158" s="236">
        <f>O158*H158</f>
        <v>0</v>
      </c>
      <c r="Q158" s="236">
        <v>0.0015</v>
      </c>
      <c r="R158" s="236">
        <f>Q158*H158</f>
        <v>0.018000000000000002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394</v>
      </c>
      <c r="AT158" s="238" t="s">
        <v>311</v>
      </c>
      <c r="AU158" s="238" t="s">
        <v>85</v>
      </c>
      <c r="AY158" s="18" t="s">
        <v>192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297</v>
      </c>
      <c r="BM158" s="238" t="s">
        <v>3785</v>
      </c>
    </row>
    <row r="159" s="2" customFormat="1" ht="37.8" customHeight="1">
      <c r="A159" s="39"/>
      <c r="B159" s="40"/>
      <c r="C159" s="227" t="s">
        <v>257</v>
      </c>
      <c r="D159" s="227" t="s">
        <v>194</v>
      </c>
      <c r="E159" s="228" t="s">
        <v>3786</v>
      </c>
      <c r="F159" s="229" t="s">
        <v>3787</v>
      </c>
      <c r="G159" s="230" t="s">
        <v>282</v>
      </c>
      <c r="H159" s="231">
        <v>39.649999999999999</v>
      </c>
      <c r="I159" s="232"/>
      <c r="J159" s="233">
        <f>ROUND(I159*H159,2)</f>
        <v>0</v>
      </c>
      <c r="K159" s="229" t="s">
        <v>198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297</v>
      </c>
      <c r="AT159" s="238" t="s">
        <v>194</v>
      </c>
      <c r="AU159" s="238" t="s">
        <v>85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297</v>
      </c>
      <c r="BM159" s="238" t="s">
        <v>3788</v>
      </c>
    </row>
    <row r="160" s="16" customFormat="1">
      <c r="A160" s="16"/>
      <c r="B160" s="274"/>
      <c r="C160" s="275"/>
      <c r="D160" s="242" t="s">
        <v>201</v>
      </c>
      <c r="E160" s="276" t="s">
        <v>1</v>
      </c>
      <c r="F160" s="277" t="s">
        <v>3763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3" t="s">
        <v>201</v>
      </c>
      <c r="AU160" s="283" t="s">
        <v>85</v>
      </c>
      <c r="AV160" s="16" t="s">
        <v>83</v>
      </c>
      <c r="AW160" s="16" t="s">
        <v>32</v>
      </c>
      <c r="AX160" s="16" t="s">
        <v>75</v>
      </c>
      <c r="AY160" s="283" t="s">
        <v>192</v>
      </c>
    </row>
    <row r="161" s="16" customFormat="1">
      <c r="A161" s="16"/>
      <c r="B161" s="274"/>
      <c r="C161" s="275"/>
      <c r="D161" s="242" t="s">
        <v>201</v>
      </c>
      <c r="E161" s="276" t="s">
        <v>1</v>
      </c>
      <c r="F161" s="277" t="s">
        <v>3781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3" t="s">
        <v>201</v>
      </c>
      <c r="AU161" s="283" t="s">
        <v>85</v>
      </c>
      <c r="AV161" s="16" t="s">
        <v>83</v>
      </c>
      <c r="AW161" s="16" t="s">
        <v>32</v>
      </c>
      <c r="AX161" s="16" t="s">
        <v>75</v>
      </c>
      <c r="AY161" s="283" t="s">
        <v>192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3789</v>
      </c>
      <c r="G162" s="241"/>
      <c r="H162" s="245">
        <v>6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75</v>
      </c>
      <c r="AY162" s="251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3790</v>
      </c>
      <c r="G163" s="241"/>
      <c r="H163" s="245">
        <v>12.5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3" customFormat="1">
      <c r="A164" s="13"/>
      <c r="B164" s="240"/>
      <c r="C164" s="241"/>
      <c r="D164" s="242" t="s">
        <v>201</v>
      </c>
      <c r="E164" s="243" t="s">
        <v>1</v>
      </c>
      <c r="F164" s="244" t="s">
        <v>3791</v>
      </c>
      <c r="G164" s="241"/>
      <c r="H164" s="245">
        <v>21.149999999999999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201</v>
      </c>
      <c r="AU164" s="251" t="s">
        <v>85</v>
      </c>
      <c r="AV164" s="13" t="s">
        <v>85</v>
      </c>
      <c r="AW164" s="13" t="s">
        <v>32</v>
      </c>
      <c r="AX164" s="13" t="s">
        <v>75</v>
      </c>
      <c r="AY164" s="251" t="s">
        <v>192</v>
      </c>
    </row>
    <row r="165" s="14" customFormat="1">
      <c r="A165" s="14"/>
      <c r="B165" s="252"/>
      <c r="C165" s="253"/>
      <c r="D165" s="242" t="s">
        <v>201</v>
      </c>
      <c r="E165" s="254" t="s">
        <v>1</v>
      </c>
      <c r="F165" s="255" t="s">
        <v>204</v>
      </c>
      <c r="G165" s="253"/>
      <c r="H165" s="256">
        <v>39.649999999999999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201</v>
      </c>
      <c r="AU165" s="262" t="s">
        <v>85</v>
      </c>
      <c r="AV165" s="14" t="s">
        <v>199</v>
      </c>
      <c r="AW165" s="14" t="s">
        <v>32</v>
      </c>
      <c r="AX165" s="14" t="s">
        <v>83</v>
      </c>
      <c r="AY165" s="262" t="s">
        <v>192</v>
      </c>
    </row>
    <row r="166" s="2" customFormat="1" ht="24.15" customHeight="1">
      <c r="A166" s="39"/>
      <c r="B166" s="40"/>
      <c r="C166" s="284" t="s">
        <v>264</v>
      </c>
      <c r="D166" s="284" t="s">
        <v>311</v>
      </c>
      <c r="E166" s="285" t="s">
        <v>3792</v>
      </c>
      <c r="F166" s="286" t="s">
        <v>3793</v>
      </c>
      <c r="G166" s="287" t="s">
        <v>207</v>
      </c>
      <c r="H166" s="288">
        <v>0.61399999999999999</v>
      </c>
      <c r="I166" s="289"/>
      <c r="J166" s="290">
        <f>ROUND(I166*H166,2)</f>
        <v>0</v>
      </c>
      <c r="K166" s="286" t="s">
        <v>198</v>
      </c>
      <c r="L166" s="291"/>
      <c r="M166" s="292" t="s">
        <v>1</v>
      </c>
      <c r="N166" s="293" t="s">
        <v>40</v>
      </c>
      <c r="O166" s="92"/>
      <c r="P166" s="236">
        <f>O166*H166</f>
        <v>0</v>
      </c>
      <c r="Q166" s="236">
        <v>0.44</v>
      </c>
      <c r="R166" s="236">
        <f>Q166*H166</f>
        <v>0.27016000000000001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394</v>
      </c>
      <c r="AT166" s="238" t="s">
        <v>311</v>
      </c>
      <c r="AU166" s="238" t="s">
        <v>85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297</v>
      </c>
      <c r="BM166" s="238" t="s">
        <v>3794</v>
      </c>
    </row>
    <row r="167" s="16" customFormat="1">
      <c r="A167" s="16"/>
      <c r="B167" s="274"/>
      <c r="C167" s="275"/>
      <c r="D167" s="242" t="s">
        <v>201</v>
      </c>
      <c r="E167" s="276" t="s">
        <v>1</v>
      </c>
      <c r="F167" s="277" t="s">
        <v>3763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3" t="s">
        <v>201</v>
      </c>
      <c r="AU167" s="283" t="s">
        <v>85</v>
      </c>
      <c r="AV167" s="16" t="s">
        <v>83</v>
      </c>
      <c r="AW167" s="16" t="s">
        <v>32</v>
      </c>
      <c r="AX167" s="16" t="s">
        <v>75</v>
      </c>
      <c r="AY167" s="283" t="s">
        <v>192</v>
      </c>
    </row>
    <row r="168" s="16" customFormat="1">
      <c r="A168" s="16"/>
      <c r="B168" s="274"/>
      <c r="C168" s="275"/>
      <c r="D168" s="242" t="s">
        <v>201</v>
      </c>
      <c r="E168" s="276" t="s">
        <v>1</v>
      </c>
      <c r="F168" s="277" t="s">
        <v>3753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3" t="s">
        <v>201</v>
      </c>
      <c r="AU168" s="283" t="s">
        <v>85</v>
      </c>
      <c r="AV168" s="16" t="s">
        <v>83</v>
      </c>
      <c r="AW168" s="16" t="s">
        <v>32</v>
      </c>
      <c r="AX168" s="16" t="s">
        <v>75</v>
      </c>
      <c r="AY168" s="283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3795</v>
      </c>
      <c r="G169" s="241"/>
      <c r="H169" s="245">
        <v>0.55800000000000005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75</v>
      </c>
      <c r="AY169" s="251" t="s">
        <v>192</v>
      </c>
    </row>
    <row r="170" s="15" customFormat="1">
      <c r="A170" s="15"/>
      <c r="B170" s="263"/>
      <c r="C170" s="264"/>
      <c r="D170" s="242" t="s">
        <v>201</v>
      </c>
      <c r="E170" s="265" t="s">
        <v>1</v>
      </c>
      <c r="F170" s="266" t="s">
        <v>211</v>
      </c>
      <c r="G170" s="264"/>
      <c r="H170" s="267">
        <v>0.55800000000000005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3" t="s">
        <v>201</v>
      </c>
      <c r="AU170" s="273" t="s">
        <v>85</v>
      </c>
      <c r="AV170" s="15" t="s">
        <v>212</v>
      </c>
      <c r="AW170" s="15" t="s">
        <v>32</v>
      </c>
      <c r="AX170" s="15" t="s">
        <v>75</v>
      </c>
      <c r="AY170" s="273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3796</v>
      </c>
      <c r="G171" s="241"/>
      <c r="H171" s="245">
        <v>0.61399999999999999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83</v>
      </c>
      <c r="AY171" s="251" t="s">
        <v>192</v>
      </c>
    </row>
    <row r="172" s="2" customFormat="1" ht="24.15" customHeight="1">
      <c r="A172" s="39"/>
      <c r="B172" s="40"/>
      <c r="C172" s="284" t="s">
        <v>8</v>
      </c>
      <c r="D172" s="284" t="s">
        <v>311</v>
      </c>
      <c r="E172" s="285" t="s">
        <v>3797</v>
      </c>
      <c r="F172" s="286" t="s">
        <v>3798</v>
      </c>
      <c r="G172" s="287" t="s">
        <v>207</v>
      </c>
      <c r="H172" s="288">
        <v>0.39900000000000002</v>
      </c>
      <c r="I172" s="289"/>
      <c r="J172" s="290">
        <f>ROUND(I172*H172,2)</f>
        <v>0</v>
      </c>
      <c r="K172" s="286" t="s">
        <v>198</v>
      </c>
      <c r="L172" s="291"/>
      <c r="M172" s="292" t="s">
        <v>1</v>
      </c>
      <c r="N172" s="293" t="s">
        <v>40</v>
      </c>
      <c r="O172" s="92"/>
      <c r="P172" s="236">
        <f>O172*H172</f>
        <v>0</v>
      </c>
      <c r="Q172" s="236">
        <v>0.44</v>
      </c>
      <c r="R172" s="236">
        <f>Q172*H172</f>
        <v>0.17556000000000002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394</v>
      </c>
      <c r="AT172" s="238" t="s">
        <v>311</v>
      </c>
      <c r="AU172" s="238" t="s">
        <v>85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297</v>
      </c>
      <c r="BM172" s="238" t="s">
        <v>3799</v>
      </c>
    </row>
    <row r="173" s="16" customFormat="1">
      <c r="A173" s="16"/>
      <c r="B173" s="274"/>
      <c r="C173" s="275"/>
      <c r="D173" s="242" t="s">
        <v>201</v>
      </c>
      <c r="E173" s="276" t="s">
        <v>1</v>
      </c>
      <c r="F173" s="277" t="s">
        <v>3763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3" t="s">
        <v>201</v>
      </c>
      <c r="AU173" s="283" t="s">
        <v>85</v>
      </c>
      <c r="AV173" s="16" t="s">
        <v>83</v>
      </c>
      <c r="AW173" s="16" t="s">
        <v>32</v>
      </c>
      <c r="AX173" s="16" t="s">
        <v>75</v>
      </c>
      <c r="AY173" s="283" t="s">
        <v>192</v>
      </c>
    </row>
    <row r="174" s="16" customFormat="1">
      <c r="A174" s="16"/>
      <c r="B174" s="274"/>
      <c r="C174" s="275"/>
      <c r="D174" s="242" t="s">
        <v>201</v>
      </c>
      <c r="E174" s="276" t="s">
        <v>1</v>
      </c>
      <c r="F174" s="277" t="s">
        <v>3753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3" t="s">
        <v>201</v>
      </c>
      <c r="AU174" s="283" t="s">
        <v>85</v>
      </c>
      <c r="AV174" s="16" t="s">
        <v>83</v>
      </c>
      <c r="AW174" s="16" t="s">
        <v>32</v>
      </c>
      <c r="AX174" s="16" t="s">
        <v>75</v>
      </c>
      <c r="AY174" s="283" t="s">
        <v>192</v>
      </c>
    </row>
    <row r="175" s="13" customFormat="1">
      <c r="A175" s="13"/>
      <c r="B175" s="240"/>
      <c r="C175" s="241"/>
      <c r="D175" s="242" t="s">
        <v>201</v>
      </c>
      <c r="E175" s="243" t="s">
        <v>1</v>
      </c>
      <c r="F175" s="244" t="s">
        <v>3800</v>
      </c>
      <c r="G175" s="241"/>
      <c r="H175" s="245">
        <v>0.11799999999999999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201</v>
      </c>
      <c r="AU175" s="251" t="s">
        <v>85</v>
      </c>
      <c r="AV175" s="13" t="s">
        <v>85</v>
      </c>
      <c r="AW175" s="13" t="s">
        <v>32</v>
      </c>
      <c r="AX175" s="13" t="s">
        <v>75</v>
      </c>
      <c r="AY175" s="251" t="s">
        <v>192</v>
      </c>
    </row>
    <row r="176" s="13" customFormat="1">
      <c r="A176" s="13"/>
      <c r="B176" s="240"/>
      <c r="C176" s="241"/>
      <c r="D176" s="242" t="s">
        <v>201</v>
      </c>
      <c r="E176" s="243" t="s">
        <v>1</v>
      </c>
      <c r="F176" s="244" t="s">
        <v>3801</v>
      </c>
      <c r="G176" s="241"/>
      <c r="H176" s="245">
        <v>0.245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201</v>
      </c>
      <c r="AU176" s="251" t="s">
        <v>85</v>
      </c>
      <c r="AV176" s="13" t="s">
        <v>85</v>
      </c>
      <c r="AW176" s="13" t="s">
        <v>32</v>
      </c>
      <c r="AX176" s="13" t="s">
        <v>75</v>
      </c>
      <c r="AY176" s="251" t="s">
        <v>192</v>
      </c>
    </row>
    <row r="177" s="15" customFormat="1">
      <c r="A177" s="15"/>
      <c r="B177" s="263"/>
      <c r="C177" s="264"/>
      <c r="D177" s="242" t="s">
        <v>201</v>
      </c>
      <c r="E177" s="265" t="s">
        <v>1</v>
      </c>
      <c r="F177" s="266" t="s">
        <v>211</v>
      </c>
      <c r="G177" s="264"/>
      <c r="H177" s="267">
        <v>0.36299999999999999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3" t="s">
        <v>201</v>
      </c>
      <c r="AU177" s="273" t="s">
        <v>85</v>
      </c>
      <c r="AV177" s="15" t="s">
        <v>212</v>
      </c>
      <c r="AW177" s="15" t="s">
        <v>32</v>
      </c>
      <c r="AX177" s="15" t="s">
        <v>75</v>
      </c>
      <c r="AY177" s="273" t="s">
        <v>192</v>
      </c>
    </row>
    <row r="178" s="13" customFormat="1">
      <c r="A178" s="13"/>
      <c r="B178" s="240"/>
      <c r="C178" s="241"/>
      <c r="D178" s="242" t="s">
        <v>201</v>
      </c>
      <c r="E178" s="243" t="s">
        <v>1</v>
      </c>
      <c r="F178" s="244" t="s">
        <v>3802</v>
      </c>
      <c r="G178" s="241"/>
      <c r="H178" s="245">
        <v>0.39900000000000002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201</v>
      </c>
      <c r="AU178" s="251" t="s">
        <v>85</v>
      </c>
      <c r="AV178" s="13" t="s">
        <v>85</v>
      </c>
      <c r="AW178" s="13" t="s">
        <v>32</v>
      </c>
      <c r="AX178" s="13" t="s">
        <v>83</v>
      </c>
      <c r="AY178" s="251" t="s">
        <v>192</v>
      </c>
    </row>
    <row r="179" s="2" customFormat="1" ht="37.8" customHeight="1">
      <c r="A179" s="39"/>
      <c r="B179" s="40"/>
      <c r="C179" s="227" t="s">
        <v>279</v>
      </c>
      <c r="D179" s="227" t="s">
        <v>194</v>
      </c>
      <c r="E179" s="228" t="s">
        <v>3803</v>
      </c>
      <c r="F179" s="229" t="s">
        <v>3804</v>
      </c>
      <c r="G179" s="230" t="s">
        <v>282</v>
      </c>
      <c r="H179" s="231">
        <v>132.40000000000001</v>
      </c>
      <c r="I179" s="232"/>
      <c r="J179" s="233">
        <f>ROUND(I179*H179,2)</f>
        <v>0</v>
      </c>
      <c r="K179" s="229" t="s">
        <v>198</v>
      </c>
      <c r="L179" s="45"/>
      <c r="M179" s="234" t="s">
        <v>1</v>
      </c>
      <c r="N179" s="235" t="s">
        <v>40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297</v>
      </c>
      <c r="AT179" s="238" t="s">
        <v>194</v>
      </c>
      <c r="AU179" s="238" t="s">
        <v>85</v>
      </c>
      <c r="AY179" s="18" t="s">
        <v>192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297</v>
      </c>
      <c r="BM179" s="238" t="s">
        <v>3805</v>
      </c>
    </row>
    <row r="180" s="16" customFormat="1">
      <c r="A180" s="16"/>
      <c r="B180" s="274"/>
      <c r="C180" s="275"/>
      <c r="D180" s="242" t="s">
        <v>201</v>
      </c>
      <c r="E180" s="276" t="s">
        <v>1</v>
      </c>
      <c r="F180" s="277" t="s">
        <v>3763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3" t="s">
        <v>201</v>
      </c>
      <c r="AU180" s="283" t="s">
        <v>85</v>
      </c>
      <c r="AV180" s="16" t="s">
        <v>83</v>
      </c>
      <c r="AW180" s="16" t="s">
        <v>32</v>
      </c>
      <c r="AX180" s="16" t="s">
        <v>75</v>
      </c>
      <c r="AY180" s="283" t="s">
        <v>192</v>
      </c>
    </row>
    <row r="181" s="16" customFormat="1">
      <c r="A181" s="16"/>
      <c r="B181" s="274"/>
      <c r="C181" s="275"/>
      <c r="D181" s="242" t="s">
        <v>201</v>
      </c>
      <c r="E181" s="276" t="s">
        <v>1</v>
      </c>
      <c r="F181" s="277" t="s">
        <v>3781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3" t="s">
        <v>201</v>
      </c>
      <c r="AU181" s="283" t="s">
        <v>85</v>
      </c>
      <c r="AV181" s="16" t="s">
        <v>83</v>
      </c>
      <c r="AW181" s="16" t="s">
        <v>32</v>
      </c>
      <c r="AX181" s="16" t="s">
        <v>75</v>
      </c>
      <c r="AY181" s="283" t="s">
        <v>192</v>
      </c>
    </row>
    <row r="182" s="13" customFormat="1">
      <c r="A182" s="13"/>
      <c r="B182" s="240"/>
      <c r="C182" s="241"/>
      <c r="D182" s="242" t="s">
        <v>201</v>
      </c>
      <c r="E182" s="243" t="s">
        <v>1</v>
      </c>
      <c r="F182" s="244" t="s">
        <v>3806</v>
      </c>
      <c r="G182" s="241"/>
      <c r="H182" s="245">
        <v>17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201</v>
      </c>
      <c r="AU182" s="251" t="s">
        <v>85</v>
      </c>
      <c r="AV182" s="13" t="s">
        <v>85</v>
      </c>
      <c r="AW182" s="13" t="s">
        <v>32</v>
      </c>
      <c r="AX182" s="13" t="s">
        <v>75</v>
      </c>
      <c r="AY182" s="251" t="s">
        <v>192</v>
      </c>
    </row>
    <row r="183" s="13" customFormat="1">
      <c r="A183" s="13"/>
      <c r="B183" s="240"/>
      <c r="C183" s="241"/>
      <c r="D183" s="242" t="s">
        <v>201</v>
      </c>
      <c r="E183" s="243" t="s">
        <v>1</v>
      </c>
      <c r="F183" s="244" t="s">
        <v>3807</v>
      </c>
      <c r="G183" s="241"/>
      <c r="H183" s="245">
        <v>21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201</v>
      </c>
      <c r="AU183" s="251" t="s">
        <v>85</v>
      </c>
      <c r="AV183" s="13" t="s">
        <v>85</v>
      </c>
      <c r="AW183" s="13" t="s">
        <v>32</v>
      </c>
      <c r="AX183" s="13" t="s">
        <v>75</v>
      </c>
      <c r="AY183" s="251" t="s">
        <v>192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3808</v>
      </c>
      <c r="G184" s="241"/>
      <c r="H184" s="245">
        <v>85.799999999999997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75</v>
      </c>
      <c r="AY184" s="251" t="s">
        <v>192</v>
      </c>
    </row>
    <row r="185" s="13" customFormat="1">
      <c r="A185" s="13"/>
      <c r="B185" s="240"/>
      <c r="C185" s="241"/>
      <c r="D185" s="242" t="s">
        <v>201</v>
      </c>
      <c r="E185" s="243" t="s">
        <v>1</v>
      </c>
      <c r="F185" s="244" t="s">
        <v>3809</v>
      </c>
      <c r="G185" s="241"/>
      <c r="H185" s="245">
        <v>8.5999999999999996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201</v>
      </c>
      <c r="AU185" s="251" t="s">
        <v>85</v>
      </c>
      <c r="AV185" s="13" t="s">
        <v>85</v>
      </c>
      <c r="AW185" s="13" t="s">
        <v>32</v>
      </c>
      <c r="AX185" s="13" t="s">
        <v>75</v>
      </c>
      <c r="AY185" s="251" t="s">
        <v>192</v>
      </c>
    </row>
    <row r="186" s="14" customFormat="1">
      <c r="A186" s="14"/>
      <c r="B186" s="252"/>
      <c r="C186" s="253"/>
      <c r="D186" s="242" t="s">
        <v>201</v>
      </c>
      <c r="E186" s="254" t="s">
        <v>1</v>
      </c>
      <c r="F186" s="255" t="s">
        <v>204</v>
      </c>
      <c r="G186" s="253"/>
      <c r="H186" s="256">
        <v>132.40000000000001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201</v>
      </c>
      <c r="AU186" s="262" t="s">
        <v>85</v>
      </c>
      <c r="AV186" s="14" t="s">
        <v>199</v>
      </c>
      <c r="AW186" s="14" t="s">
        <v>32</v>
      </c>
      <c r="AX186" s="14" t="s">
        <v>83</v>
      </c>
      <c r="AY186" s="262" t="s">
        <v>192</v>
      </c>
    </row>
    <row r="187" s="2" customFormat="1" ht="24.15" customHeight="1">
      <c r="A187" s="39"/>
      <c r="B187" s="40"/>
      <c r="C187" s="284" t="s">
        <v>286</v>
      </c>
      <c r="D187" s="284" t="s">
        <v>311</v>
      </c>
      <c r="E187" s="285" t="s">
        <v>3797</v>
      </c>
      <c r="F187" s="286" t="s">
        <v>3798</v>
      </c>
      <c r="G187" s="287" t="s">
        <v>207</v>
      </c>
      <c r="H187" s="288">
        <v>5.1959999999999997</v>
      </c>
      <c r="I187" s="289"/>
      <c r="J187" s="290">
        <f>ROUND(I187*H187,2)</f>
        <v>0</v>
      </c>
      <c r="K187" s="286" t="s">
        <v>198</v>
      </c>
      <c r="L187" s="291"/>
      <c r="M187" s="292" t="s">
        <v>1</v>
      </c>
      <c r="N187" s="293" t="s">
        <v>40</v>
      </c>
      <c r="O187" s="92"/>
      <c r="P187" s="236">
        <f>O187*H187</f>
        <v>0</v>
      </c>
      <c r="Q187" s="236">
        <v>0.44</v>
      </c>
      <c r="R187" s="236">
        <f>Q187*H187</f>
        <v>2.2862399999999998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394</v>
      </c>
      <c r="AT187" s="238" t="s">
        <v>311</v>
      </c>
      <c r="AU187" s="238" t="s">
        <v>85</v>
      </c>
      <c r="AY187" s="18" t="s">
        <v>192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297</v>
      </c>
      <c r="BM187" s="238" t="s">
        <v>3810</v>
      </c>
    </row>
    <row r="188" s="16" customFormat="1">
      <c r="A188" s="16"/>
      <c r="B188" s="274"/>
      <c r="C188" s="275"/>
      <c r="D188" s="242" t="s">
        <v>201</v>
      </c>
      <c r="E188" s="276" t="s">
        <v>1</v>
      </c>
      <c r="F188" s="277" t="s">
        <v>3763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3" t="s">
        <v>201</v>
      </c>
      <c r="AU188" s="283" t="s">
        <v>85</v>
      </c>
      <c r="AV188" s="16" t="s">
        <v>83</v>
      </c>
      <c r="AW188" s="16" t="s">
        <v>32</v>
      </c>
      <c r="AX188" s="16" t="s">
        <v>75</v>
      </c>
      <c r="AY188" s="283" t="s">
        <v>192</v>
      </c>
    </row>
    <row r="189" s="16" customFormat="1">
      <c r="A189" s="16"/>
      <c r="B189" s="274"/>
      <c r="C189" s="275"/>
      <c r="D189" s="242" t="s">
        <v>201</v>
      </c>
      <c r="E189" s="276" t="s">
        <v>1</v>
      </c>
      <c r="F189" s="277" t="s">
        <v>3753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3" t="s">
        <v>201</v>
      </c>
      <c r="AU189" s="283" t="s">
        <v>85</v>
      </c>
      <c r="AV189" s="16" t="s">
        <v>83</v>
      </c>
      <c r="AW189" s="16" t="s">
        <v>32</v>
      </c>
      <c r="AX189" s="16" t="s">
        <v>75</v>
      </c>
      <c r="AY189" s="283" t="s">
        <v>192</v>
      </c>
    </row>
    <row r="190" s="13" customFormat="1">
      <c r="A190" s="13"/>
      <c r="B190" s="240"/>
      <c r="C190" s="241"/>
      <c r="D190" s="242" t="s">
        <v>201</v>
      </c>
      <c r="E190" s="243" t="s">
        <v>1</v>
      </c>
      <c r="F190" s="244" t="s">
        <v>3811</v>
      </c>
      <c r="G190" s="241"/>
      <c r="H190" s="245">
        <v>0.52400000000000002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201</v>
      </c>
      <c r="AU190" s="251" t="s">
        <v>85</v>
      </c>
      <c r="AV190" s="13" t="s">
        <v>85</v>
      </c>
      <c r="AW190" s="13" t="s">
        <v>32</v>
      </c>
      <c r="AX190" s="13" t="s">
        <v>75</v>
      </c>
      <c r="AY190" s="251" t="s">
        <v>192</v>
      </c>
    </row>
    <row r="191" s="13" customFormat="1">
      <c r="A191" s="13"/>
      <c r="B191" s="240"/>
      <c r="C191" s="241"/>
      <c r="D191" s="242" t="s">
        <v>201</v>
      </c>
      <c r="E191" s="243" t="s">
        <v>1</v>
      </c>
      <c r="F191" s="244" t="s">
        <v>3812</v>
      </c>
      <c r="G191" s="241"/>
      <c r="H191" s="245">
        <v>0.76400000000000001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201</v>
      </c>
      <c r="AU191" s="251" t="s">
        <v>85</v>
      </c>
      <c r="AV191" s="13" t="s">
        <v>85</v>
      </c>
      <c r="AW191" s="13" t="s">
        <v>32</v>
      </c>
      <c r="AX191" s="13" t="s">
        <v>75</v>
      </c>
      <c r="AY191" s="251" t="s">
        <v>192</v>
      </c>
    </row>
    <row r="192" s="13" customFormat="1">
      <c r="A192" s="13"/>
      <c r="B192" s="240"/>
      <c r="C192" s="241"/>
      <c r="D192" s="242" t="s">
        <v>201</v>
      </c>
      <c r="E192" s="243" t="s">
        <v>1</v>
      </c>
      <c r="F192" s="244" t="s">
        <v>3813</v>
      </c>
      <c r="G192" s="241"/>
      <c r="H192" s="245">
        <v>3.1230000000000002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201</v>
      </c>
      <c r="AU192" s="251" t="s">
        <v>85</v>
      </c>
      <c r="AV192" s="13" t="s">
        <v>85</v>
      </c>
      <c r="AW192" s="13" t="s">
        <v>32</v>
      </c>
      <c r="AX192" s="13" t="s">
        <v>75</v>
      </c>
      <c r="AY192" s="251" t="s">
        <v>192</v>
      </c>
    </row>
    <row r="193" s="13" customFormat="1">
      <c r="A193" s="13"/>
      <c r="B193" s="240"/>
      <c r="C193" s="241"/>
      <c r="D193" s="242" t="s">
        <v>201</v>
      </c>
      <c r="E193" s="243" t="s">
        <v>1</v>
      </c>
      <c r="F193" s="244" t="s">
        <v>3814</v>
      </c>
      <c r="G193" s="241"/>
      <c r="H193" s="245">
        <v>0.313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201</v>
      </c>
      <c r="AU193" s="251" t="s">
        <v>85</v>
      </c>
      <c r="AV193" s="13" t="s">
        <v>85</v>
      </c>
      <c r="AW193" s="13" t="s">
        <v>32</v>
      </c>
      <c r="AX193" s="13" t="s">
        <v>75</v>
      </c>
      <c r="AY193" s="251" t="s">
        <v>192</v>
      </c>
    </row>
    <row r="194" s="14" customFormat="1">
      <c r="A194" s="14"/>
      <c r="B194" s="252"/>
      <c r="C194" s="253"/>
      <c r="D194" s="242" t="s">
        <v>201</v>
      </c>
      <c r="E194" s="254" t="s">
        <v>1</v>
      </c>
      <c r="F194" s="255" t="s">
        <v>204</v>
      </c>
      <c r="G194" s="253"/>
      <c r="H194" s="256">
        <v>4.7240000000000002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201</v>
      </c>
      <c r="AU194" s="262" t="s">
        <v>85</v>
      </c>
      <c r="AV194" s="14" t="s">
        <v>199</v>
      </c>
      <c r="AW194" s="14" t="s">
        <v>32</v>
      </c>
      <c r="AX194" s="14" t="s">
        <v>75</v>
      </c>
      <c r="AY194" s="262" t="s">
        <v>192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3815</v>
      </c>
      <c r="G195" s="241"/>
      <c r="H195" s="245">
        <v>5.1959999999999997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83</v>
      </c>
      <c r="AY195" s="251" t="s">
        <v>192</v>
      </c>
    </row>
    <row r="196" s="2" customFormat="1" ht="24.15" customHeight="1">
      <c r="A196" s="39"/>
      <c r="B196" s="40"/>
      <c r="C196" s="227" t="s">
        <v>291</v>
      </c>
      <c r="D196" s="227" t="s">
        <v>194</v>
      </c>
      <c r="E196" s="228" t="s">
        <v>3816</v>
      </c>
      <c r="F196" s="229" t="s">
        <v>3817</v>
      </c>
      <c r="G196" s="230" t="s">
        <v>207</v>
      </c>
      <c r="H196" s="231">
        <v>6.2149999999999999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0.022839999999999999</v>
      </c>
      <c r="R196" s="236">
        <f>Q196*H196</f>
        <v>0.14195059999999998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297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297</v>
      </c>
      <c r="BM196" s="238" t="s">
        <v>3818</v>
      </c>
    </row>
    <row r="197" s="16" customFormat="1">
      <c r="A197" s="16"/>
      <c r="B197" s="274"/>
      <c r="C197" s="275"/>
      <c r="D197" s="242" t="s">
        <v>201</v>
      </c>
      <c r="E197" s="276" t="s">
        <v>1</v>
      </c>
      <c r="F197" s="277" t="s">
        <v>3763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3" t="s">
        <v>201</v>
      </c>
      <c r="AU197" s="283" t="s">
        <v>85</v>
      </c>
      <c r="AV197" s="16" t="s">
        <v>83</v>
      </c>
      <c r="AW197" s="16" t="s">
        <v>32</v>
      </c>
      <c r="AX197" s="16" t="s">
        <v>75</v>
      </c>
      <c r="AY197" s="283" t="s">
        <v>192</v>
      </c>
    </row>
    <row r="198" s="16" customFormat="1">
      <c r="A198" s="16"/>
      <c r="B198" s="274"/>
      <c r="C198" s="275"/>
      <c r="D198" s="242" t="s">
        <v>201</v>
      </c>
      <c r="E198" s="276" t="s">
        <v>1</v>
      </c>
      <c r="F198" s="277" t="s">
        <v>3781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3" t="s">
        <v>201</v>
      </c>
      <c r="AU198" s="283" t="s">
        <v>85</v>
      </c>
      <c r="AV198" s="16" t="s">
        <v>83</v>
      </c>
      <c r="AW198" s="16" t="s">
        <v>32</v>
      </c>
      <c r="AX198" s="16" t="s">
        <v>75</v>
      </c>
      <c r="AY198" s="283" t="s">
        <v>192</v>
      </c>
    </row>
    <row r="199" s="13" customFormat="1">
      <c r="A199" s="13"/>
      <c r="B199" s="240"/>
      <c r="C199" s="241"/>
      <c r="D199" s="242" t="s">
        <v>201</v>
      </c>
      <c r="E199" s="243" t="s">
        <v>1</v>
      </c>
      <c r="F199" s="244" t="s">
        <v>3819</v>
      </c>
      <c r="G199" s="241"/>
      <c r="H199" s="245">
        <v>0.59399999999999997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201</v>
      </c>
      <c r="AU199" s="251" t="s">
        <v>85</v>
      </c>
      <c r="AV199" s="13" t="s">
        <v>85</v>
      </c>
      <c r="AW199" s="13" t="s">
        <v>32</v>
      </c>
      <c r="AX199" s="13" t="s">
        <v>75</v>
      </c>
      <c r="AY199" s="251" t="s">
        <v>192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3800</v>
      </c>
      <c r="G200" s="241"/>
      <c r="H200" s="245">
        <v>0.11799999999999999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75</v>
      </c>
      <c r="AY200" s="251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3801</v>
      </c>
      <c r="G201" s="241"/>
      <c r="H201" s="245">
        <v>0.245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75</v>
      </c>
      <c r="AY201" s="251" t="s">
        <v>192</v>
      </c>
    </row>
    <row r="202" s="13" customFormat="1">
      <c r="A202" s="13"/>
      <c r="B202" s="240"/>
      <c r="C202" s="241"/>
      <c r="D202" s="242" t="s">
        <v>201</v>
      </c>
      <c r="E202" s="243" t="s">
        <v>1</v>
      </c>
      <c r="F202" s="244" t="s">
        <v>3820</v>
      </c>
      <c r="G202" s="241"/>
      <c r="H202" s="245">
        <v>0.49299999999999999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201</v>
      </c>
      <c r="AU202" s="251" t="s">
        <v>85</v>
      </c>
      <c r="AV202" s="13" t="s">
        <v>85</v>
      </c>
      <c r="AW202" s="13" t="s">
        <v>32</v>
      </c>
      <c r="AX202" s="13" t="s">
        <v>75</v>
      </c>
      <c r="AY202" s="251" t="s">
        <v>192</v>
      </c>
    </row>
    <row r="203" s="13" customFormat="1">
      <c r="A203" s="13"/>
      <c r="B203" s="240"/>
      <c r="C203" s="241"/>
      <c r="D203" s="242" t="s">
        <v>201</v>
      </c>
      <c r="E203" s="243" t="s">
        <v>1</v>
      </c>
      <c r="F203" s="244" t="s">
        <v>3812</v>
      </c>
      <c r="G203" s="241"/>
      <c r="H203" s="245">
        <v>0.76400000000000001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201</v>
      </c>
      <c r="AU203" s="251" t="s">
        <v>85</v>
      </c>
      <c r="AV203" s="13" t="s">
        <v>85</v>
      </c>
      <c r="AW203" s="13" t="s">
        <v>32</v>
      </c>
      <c r="AX203" s="13" t="s">
        <v>75</v>
      </c>
      <c r="AY203" s="251" t="s">
        <v>192</v>
      </c>
    </row>
    <row r="204" s="13" customFormat="1">
      <c r="A204" s="13"/>
      <c r="B204" s="240"/>
      <c r="C204" s="241"/>
      <c r="D204" s="242" t="s">
        <v>201</v>
      </c>
      <c r="E204" s="243" t="s">
        <v>1</v>
      </c>
      <c r="F204" s="244" t="s">
        <v>3813</v>
      </c>
      <c r="G204" s="241"/>
      <c r="H204" s="245">
        <v>3.1230000000000002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201</v>
      </c>
      <c r="AU204" s="251" t="s">
        <v>85</v>
      </c>
      <c r="AV204" s="13" t="s">
        <v>85</v>
      </c>
      <c r="AW204" s="13" t="s">
        <v>32</v>
      </c>
      <c r="AX204" s="13" t="s">
        <v>75</v>
      </c>
      <c r="AY204" s="251" t="s">
        <v>192</v>
      </c>
    </row>
    <row r="205" s="13" customFormat="1">
      <c r="A205" s="13"/>
      <c r="B205" s="240"/>
      <c r="C205" s="241"/>
      <c r="D205" s="242" t="s">
        <v>201</v>
      </c>
      <c r="E205" s="243" t="s">
        <v>1</v>
      </c>
      <c r="F205" s="244" t="s">
        <v>3814</v>
      </c>
      <c r="G205" s="241"/>
      <c r="H205" s="245">
        <v>0.313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201</v>
      </c>
      <c r="AU205" s="251" t="s">
        <v>85</v>
      </c>
      <c r="AV205" s="13" t="s">
        <v>85</v>
      </c>
      <c r="AW205" s="13" t="s">
        <v>32</v>
      </c>
      <c r="AX205" s="13" t="s">
        <v>75</v>
      </c>
      <c r="AY205" s="251" t="s">
        <v>192</v>
      </c>
    </row>
    <row r="206" s="15" customFormat="1">
      <c r="A206" s="15"/>
      <c r="B206" s="263"/>
      <c r="C206" s="264"/>
      <c r="D206" s="242" t="s">
        <v>201</v>
      </c>
      <c r="E206" s="265" t="s">
        <v>1</v>
      </c>
      <c r="F206" s="266" t="s">
        <v>211</v>
      </c>
      <c r="G206" s="264"/>
      <c r="H206" s="267">
        <v>5.6500000000000004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201</v>
      </c>
      <c r="AU206" s="273" t="s">
        <v>85</v>
      </c>
      <c r="AV206" s="15" t="s">
        <v>212</v>
      </c>
      <c r="AW206" s="15" t="s">
        <v>32</v>
      </c>
      <c r="AX206" s="15" t="s">
        <v>75</v>
      </c>
      <c r="AY206" s="273" t="s">
        <v>192</v>
      </c>
    </row>
    <row r="207" s="13" customFormat="1">
      <c r="A207" s="13"/>
      <c r="B207" s="240"/>
      <c r="C207" s="241"/>
      <c r="D207" s="242" t="s">
        <v>201</v>
      </c>
      <c r="E207" s="243" t="s">
        <v>1</v>
      </c>
      <c r="F207" s="244" t="s">
        <v>3821</v>
      </c>
      <c r="G207" s="241"/>
      <c r="H207" s="245">
        <v>6.2149999999999999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201</v>
      </c>
      <c r="AU207" s="251" t="s">
        <v>85</v>
      </c>
      <c r="AV207" s="13" t="s">
        <v>85</v>
      </c>
      <c r="AW207" s="13" t="s">
        <v>32</v>
      </c>
      <c r="AX207" s="13" t="s">
        <v>83</v>
      </c>
      <c r="AY207" s="251" t="s">
        <v>192</v>
      </c>
    </row>
    <row r="208" s="2" customFormat="1" ht="24.15" customHeight="1">
      <c r="A208" s="39"/>
      <c r="B208" s="40"/>
      <c r="C208" s="227" t="s">
        <v>297</v>
      </c>
      <c r="D208" s="227" t="s">
        <v>194</v>
      </c>
      <c r="E208" s="228" t="s">
        <v>3822</v>
      </c>
      <c r="F208" s="229" t="s">
        <v>3823</v>
      </c>
      <c r="G208" s="230" t="s">
        <v>247</v>
      </c>
      <c r="H208" s="231">
        <v>3.0630000000000002</v>
      </c>
      <c r="I208" s="232"/>
      <c r="J208" s="233">
        <f>ROUND(I208*H208,2)</f>
        <v>0</v>
      </c>
      <c r="K208" s="229" t="s">
        <v>198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297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297</v>
      </c>
      <c r="BM208" s="238" t="s">
        <v>3824</v>
      </c>
    </row>
    <row r="209" s="12" customFormat="1" ht="22.8" customHeight="1">
      <c r="A209" s="12"/>
      <c r="B209" s="211"/>
      <c r="C209" s="212"/>
      <c r="D209" s="213" t="s">
        <v>74</v>
      </c>
      <c r="E209" s="225" t="s">
        <v>3825</v>
      </c>
      <c r="F209" s="225" t="s">
        <v>3826</v>
      </c>
      <c r="G209" s="212"/>
      <c r="H209" s="212"/>
      <c r="I209" s="215"/>
      <c r="J209" s="226">
        <f>BK209</f>
        <v>0</v>
      </c>
      <c r="K209" s="212"/>
      <c r="L209" s="217"/>
      <c r="M209" s="218"/>
      <c r="N209" s="219"/>
      <c r="O209" s="219"/>
      <c r="P209" s="220">
        <f>SUM(P210:P215)</f>
        <v>0</v>
      </c>
      <c r="Q209" s="219"/>
      <c r="R209" s="220">
        <f>SUM(R210:R215)</f>
        <v>0.22267620000000002</v>
      </c>
      <c r="S209" s="219"/>
      <c r="T209" s="221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2" t="s">
        <v>85</v>
      </c>
      <c r="AT209" s="223" t="s">
        <v>74</v>
      </c>
      <c r="AU209" s="223" t="s">
        <v>83</v>
      </c>
      <c r="AY209" s="222" t="s">
        <v>192</v>
      </c>
      <c r="BK209" s="224">
        <f>SUM(BK210:BK215)</f>
        <v>0</v>
      </c>
    </row>
    <row r="210" s="2" customFormat="1" ht="24.15" customHeight="1">
      <c r="A210" s="39"/>
      <c r="B210" s="40"/>
      <c r="C210" s="227" t="s">
        <v>304</v>
      </c>
      <c r="D210" s="227" t="s">
        <v>194</v>
      </c>
      <c r="E210" s="228" t="s">
        <v>3827</v>
      </c>
      <c r="F210" s="229" t="s">
        <v>3828</v>
      </c>
      <c r="G210" s="230" t="s">
        <v>197</v>
      </c>
      <c r="H210" s="231">
        <v>97.665000000000006</v>
      </c>
      <c r="I210" s="232"/>
      <c r="J210" s="233">
        <f>ROUND(I210*H210,2)</f>
        <v>0</v>
      </c>
      <c r="K210" s="229" t="s">
        <v>198</v>
      </c>
      <c r="L210" s="45"/>
      <c r="M210" s="234" t="s">
        <v>1</v>
      </c>
      <c r="N210" s="235" t="s">
        <v>40</v>
      </c>
      <c r="O210" s="92"/>
      <c r="P210" s="236">
        <f>O210*H210</f>
        <v>0</v>
      </c>
      <c r="Q210" s="236">
        <v>0.0022799999999999999</v>
      </c>
      <c r="R210" s="236">
        <f>Q210*H210</f>
        <v>0.22267620000000002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297</v>
      </c>
      <c r="AT210" s="238" t="s">
        <v>194</v>
      </c>
      <c r="AU210" s="238" t="s">
        <v>85</v>
      </c>
      <c r="AY210" s="18" t="s">
        <v>192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297</v>
      </c>
      <c r="BM210" s="238" t="s">
        <v>3829</v>
      </c>
    </row>
    <row r="211" s="2" customFormat="1">
      <c r="A211" s="39"/>
      <c r="B211" s="40"/>
      <c r="C211" s="41"/>
      <c r="D211" s="242" t="s">
        <v>552</v>
      </c>
      <c r="E211" s="41"/>
      <c r="F211" s="294" t="s">
        <v>3830</v>
      </c>
      <c r="G211" s="41"/>
      <c r="H211" s="41"/>
      <c r="I211" s="295"/>
      <c r="J211" s="41"/>
      <c r="K211" s="41"/>
      <c r="L211" s="45"/>
      <c r="M211" s="296"/>
      <c r="N211" s="29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552</v>
      </c>
      <c r="AU211" s="18" t="s">
        <v>85</v>
      </c>
    </row>
    <row r="212" s="16" customFormat="1">
      <c r="A212" s="16"/>
      <c r="B212" s="274"/>
      <c r="C212" s="275"/>
      <c r="D212" s="242" t="s">
        <v>201</v>
      </c>
      <c r="E212" s="276" t="s">
        <v>1</v>
      </c>
      <c r="F212" s="277" t="s">
        <v>3831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3" t="s">
        <v>201</v>
      </c>
      <c r="AU212" s="283" t="s">
        <v>85</v>
      </c>
      <c r="AV212" s="16" t="s">
        <v>83</v>
      </c>
      <c r="AW212" s="16" t="s">
        <v>32</v>
      </c>
      <c r="AX212" s="16" t="s">
        <v>75</v>
      </c>
      <c r="AY212" s="283" t="s">
        <v>192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3832</v>
      </c>
      <c r="G213" s="241"/>
      <c r="H213" s="245">
        <v>97.665000000000006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75</v>
      </c>
      <c r="AY213" s="251" t="s">
        <v>192</v>
      </c>
    </row>
    <row r="214" s="14" customFormat="1">
      <c r="A214" s="14"/>
      <c r="B214" s="252"/>
      <c r="C214" s="253"/>
      <c r="D214" s="242" t="s">
        <v>201</v>
      </c>
      <c r="E214" s="254" t="s">
        <v>1</v>
      </c>
      <c r="F214" s="255" t="s">
        <v>204</v>
      </c>
      <c r="G214" s="253"/>
      <c r="H214" s="256">
        <v>97.665000000000006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201</v>
      </c>
      <c r="AU214" s="262" t="s">
        <v>85</v>
      </c>
      <c r="AV214" s="14" t="s">
        <v>199</v>
      </c>
      <c r="AW214" s="14" t="s">
        <v>32</v>
      </c>
      <c r="AX214" s="14" t="s">
        <v>83</v>
      </c>
      <c r="AY214" s="262" t="s">
        <v>192</v>
      </c>
    </row>
    <row r="215" s="2" customFormat="1" ht="24.15" customHeight="1">
      <c r="A215" s="39"/>
      <c r="B215" s="40"/>
      <c r="C215" s="227" t="s">
        <v>310</v>
      </c>
      <c r="D215" s="227" t="s">
        <v>194</v>
      </c>
      <c r="E215" s="228" t="s">
        <v>3833</v>
      </c>
      <c r="F215" s="229" t="s">
        <v>3834</v>
      </c>
      <c r="G215" s="230" t="s">
        <v>247</v>
      </c>
      <c r="H215" s="231">
        <v>0.30099999999999999</v>
      </c>
      <c r="I215" s="232"/>
      <c r="J215" s="233">
        <f>ROUND(I215*H215,2)</f>
        <v>0</v>
      </c>
      <c r="K215" s="229" t="s">
        <v>198</v>
      </c>
      <c r="L215" s="45"/>
      <c r="M215" s="234" t="s">
        <v>1</v>
      </c>
      <c r="N215" s="235" t="s">
        <v>40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297</v>
      </c>
      <c r="AT215" s="238" t="s">
        <v>194</v>
      </c>
      <c r="AU215" s="238" t="s">
        <v>85</v>
      </c>
      <c r="AY215" s="18" t="s">
        <v>192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297</v>
      </c>
      <c r="BM215" s="238" t="s">
        <v>3835</v>
      </c>
    </row>
    <row r="216" s="12" customFormat="1" ht="22.8" customHeight="1">
      <c r="A216" s="12"/>
      <c r="B216" s="211"/>
      <c r="C216" s="212"/>
      <c r="D216" s="213" t="s">
        <v>74</v>
      </c>
      <c r="E216" s="225" t="s">
        <v>1804</v>
      </c>
      <c r="F216" s="225" t="s">
        <v>1805</v>
      </c>
      <c r="G216" s="212"/>
      <c r="H216" s="212"/>
      <c r="I216" s="215"/>
      <c r="J216" s="226">
        <f>BK216</f>
        <v>0</v>
      </c>
      <c r="K216" s="212"/>
      <c r="L216" s="217"/>
      <c r="M216" s="218"/>
      <c r="N216" s="219"/>
      <c r="O216" s="219"/>
      <c r="P216" s="220">
        <f>SUM(P217:P226)</f>
        <v>0</v>
      </c>
      <c r="Q216" s="219"/>
      <c r="R216" s="220">
        <f>SUM(R217:R226)</f>
        <v>0.026505600000000001</v>
      </c>
      <c r="S216" s="219"/>
      <c r="T216" s="221">
        <f>SUM(T217:T226)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2" t="s">
        <v>85</v>
      </c>
      <c r="AT216" s="223" t="s">
        <v>74</v>
      </c>
      <c r="AU216" s="223" t="s">
        <v>83</v>
      </c>
      <c r="AY216" s="222" t="s">
        <v>192</v>
      </c>
      <c r="BK216" s="224">
        <f>SUM(BK217:BK226)</f>
        <v>0</v>
      </c>
    </row>
    <row r="217" s="2" customFormat="1" ht="24.15" customHeight="1">
      <c r="A217" s="39"/>
      <c r="B217" s="40"/>
      <c r="C217" s="227" t="s">
        <v>316</v>
      </c>
      <c r="D217" s="227" t="s">
        <v>194</v>
      </c>
      <c r="E217" s="228" t="s">
        <v>3836</v>
      </c>
      <c r="F217" s="229" t="s">
        <v>3837</v>
      </c>
      <c r="G217" s="230" t="s">
        <v>197</v>
      </c>
      <c r="H217" s="231">
        <v>1.825</v>
      </c>
      <c r="I217" s="232"/>
      <c r="J217" s="233">
        <f>ROUND(I217*H217,2)</f>
        <v>0</v>
      </c>
      <c r="K217" s="229" t="s">
        <v>198</v>
      </c>
      <c r="L217" s="45"/>
      <c r="M217" s="234" t="s">
        <v>1</v>
      </c>
      <c r="N217" s="235" t="s">
        <v>40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297</v>
      </c>
      <c r="AT217" s="238" t="s">
        <v>194</v>
      </c>
      <c r="AU217" s="238" t="s">
        <v>85</v>
      </c>
      <c r="AY217" s="18" t="s">
        <v>192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297</v>
      </c>
      <c r="BM217" s="238" t="s">
        <v>3838</v>
      </c>
    </row>
    <row r="218" s="16" customFormat="1">
      <c r="A218" s="16"/>
      <c r="B218" s="274"/>
      <c r="C218" s="275"/>
      <c r="D218" s="242" t="s">
        <v>201</v>
      </c>
      <c r="E218" s="276" t="s">
        <v>1</v>
      </c>
      <c r="F218" s="277" t="s">
        <v>3839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3" t="s">
        <v>201</v>
      </c>
      <c r="AU218" s="283" t="s">
        <v>85</v>
      </c>
      <c r="AV218" s="16" t="s">
        <v>83</v>
      </c>
      <c r="AW218" s="16" t="s">
        <v>32</v>
      </c>
      <c r="AX218" s="16" t="s">
        <v>75</v>
      </c>
      <c r="AY218" s="283" t="s">
        <v>192</v>
      </c>
    </row>
    <row r="219" s="13" customFormat="1">
      <c r="A219" s="13"/>
      <c r="B219" s="240"/>
      <c r="C219" s="241"/>
      <c r="D219" s="242" t="s">
        <v>201</v>
      </c>
      <c r="E219" s="243" t="s">
        <v>1</v>
      </c>
      <c r="F219" s="244" t="s">
        <v>3840</v>
      </c>
      <c r="G219" s="241"/>
      <c r="H219" s="245">
        <v>1.825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201</v>
      </c>
      <c r="AU219" s="251" t="s">
        <v>85</v>
      </c>
      <c r="AV219" s="13" t="s">
        <v>85</v>
      </c>
      <c r="AW219" s="13" t="s">
        <v>32</v>
      </c>
      <c r="AX219" s="13" t="s">
        <v>75</v>
      </c>
      <c r="AY219" s="251" t="s">
        <v>192</v>
      </c>
    </row>
    <row r="220" s="14" customFormat="1">
      <c r="A220" s="14"/>
      <c r="B220" s="252"/>
      <c r="C220" s="253"/>
      <c r="D220" s="242" t="s">
        <v>201</v>
      </c>
      <c r="E220" s="254" t="s">
        <v>1</v>
      </c>
      <c r="F220" s="255" t="s">
        <v>204</v>
      </c>
      <c r="G220" s="253"/>
      <c r="H220" s="256">
        <v>1.825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201</v>
      </c>
      <c r="AU220" s="262" t="s">
        <v>85</v>
      </c>
      <c r="AV220" s="14" t="s">
        <v>199</v>
      </c>
      <c r="AW220" s="14" t="s">
        <v>32</v>
      </c>
      <c r="AX220" s="14" t="s">
        <v>83</v>
      </c>
      <c r="AY220" s="262" t="s">
        <v>192</v>
      </c>
    </row>
    <row r="221" s="2" customFormat="1" ht="24.15" customHeight="1">
      <c r="A221" s="39"/>
      <c r="B221" s="40"/>
      <c r="C221" s="284" t="s">
        <v>321</v>
      </c>
      <c r="D221" s="284" t="s">
        <v>311</v>
      </c>
      <c r="E221" s="285" t="s">
        <v>3841</v>
      </c>
      <c r="F221" s="286" t="s">
        <v>3842</v>
      </c>
      <c r="G221" s="287" t="s">
        <v>197</v>
      </c>
      <c r="H221" s="288">
        <v>2.008</v>
      </c>
      <c r="I221" s="289"/>
      <c r="J221" s="290">
        <f>ROUND(I221*H221,2)</f>
        <v>0</v>
      </c>
      <c r="K221" s="286" t="s">
        <v>301</v>
      </c>
      <c r="L221" s="291"/>
      <c r="M221" s="292" t="s">
        <v>1</v>
      </c>
      <c r="N221" s="293" t="s">
        <v>40</v>
      </c>
      <c r="O221" s="92"/>
      <c r="P221" s="236">
        <f>O221*H221</f>
        <v>0</v>
      </c>
      <c r="Q221" s="236">
        <v>0.0132</v>
      </c>
      <c r="R221" s="236">
        <f>Q221*H221</f>
        <v>0.026505600000000001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394</v>
      </c>
      <c r="AT221" s="238" t="s">
        <v>311</v>
      </c>
      <c r="AU221" s="238" t="s">
        <v>85</v>
      </c>
      <c r="AY221" s="18" t="s">
        <v>192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297</v>
      </c>
      <c r="BM221" s="238" t="s">
        <v>3843</v>
      </c>
    </row>
    <row r="222" s="16" customFormat="1">
      <c r="A222" s="16"/>
      <c r="B222" s="274"/>
      <c r="C222" s="275"/>
      <c r="D222" s="242" t="s">
        <v>201</v>
      </c>
      <c r="E222" s="276" t="s">
        <v>1</v>
      </c>
      <c r="F222" s="277" t="s">
        <v>3839</v>
      </c>
      <c r="G222" s="275"/>
      <c r="H222" s="276" t="s">
        <v>1</v>
      </c>
      <c r="I222" s="278"/>
      <c r="J222" s="275"/>
      <c r="K222" s="275"/>
      <c r="L222" s="279"/>
      <c r="M222" s="280"/>
      <c r="N222" s="281"/>
      <c r="O222" s="281"/>
      <c r="P222" s="281"/>
      <c r="Q222" s="281"/>
      <c r="R222" s="281"/>
      <c r="S222" s="281"/>
      <c r="T222" s="28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3" t="s">
        <v>201</v>
      </c>
      <c r="AU222" s="283" t="s">
        <v>85</v>
      </c>
      <c r="AV222" s="16" t="s">
        <v>83</v>
      </c>
      <c r="AW222" s="16" t="s">
        <v>32</v>
      </c>
      <c r="AX222" s="16" t="s">
        <v>75</v>
      </c>
      <c r="AY222" s="283" t="s">
        <v>192</v>
      </c>
    </row>
    <row r="223" s="13" customFormat="1">
      <c r="A223" s="13"/>
      <c r="B223" s="240"/>
      <c r="C223" s="241"/>
      <c r="D223" s="242" t="s">
        <v>201</v>
      </c>
      <c r="E223" s="243" t="s">
        <v>1</v>
      </c>
      <c r="F223" s="244" t="s">
        <v>3840</v>
      </c>
      <c r="G223" s="241"/>
      <c r="H223" s="245">
        <v>1.825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201</v>
      </c>
      <c r="AU223" s="251" t="s">
        <v>85</v>
      </c>
      <c r="AV223" s="13" t="s">
        <v>85</v>
      </c>
      <c r="AW223" s="13" t="s">
        <v>32</v>
      </c>
      <c r="AX223" s="13" t="s">
        <v>75</v>
      </c>
      <c r="AY223" s="251" t="s">
        <v>192</v>
      </c>
    </row>
    <row r="224" s="14" customFormat="1">
      <c r="A224" s="14"/>
      <c r="B224" s="252"/>
      <c r="C224" s="253"/>
      <c r="D224" s="242" t="s">
        <v>201</v>
      </c>
      <c r="E224" s="254" t="s">
        <v>1</v>
      </c>
      <c r="F224" s="255" t="s">
        <v>204</v>
      </c>
      <c r="G224" s="253"/>
      <c r="H224" s="256">
        <v>1.825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201</v>
      </c>
      <c r="AU224" s="262" t="s">
        <v>85</v>
      </c>
      <c r="AV224" s="14" t="s">
        <v>199</v>
      </c>
      <c r="AW224" s="14" t="s">
        <v>32</v>
      </c>
      <c r="AX224" s="14" t="s">
        <v>75</v>
      </c>
      <c r="AY224" s="262" t="s">
        <v>192</v>
      </c>
    </row>
    <row r="225" s="13" customFormat="1">
      <c r="A225" s="13"/>
      <c r="B225" s="240"/>
      <c r="C225" s="241"/>
      <c r="D225" s="242" t="s">
        <v>201</v>
      </c>
      <c r="E225" s="243" t="s">
        <v>1</v>
      </c>
      <c r="F225" s="244" t="s">
        <v>3844</v>
      </c>
      <c r="G225" s="241"/>
      <c r="H225" s="245">
        <v>2.008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201</v>
      </c>
      <c r="AU225" s="251" t="s">
        <v>85</v>
      </c>
      <c r="AV225" s="13" t="s">
        <v>85</v>
      </c>
      <c r="AW225" s="13" t="s">
        <v>32</v>
      </c>
      <c r="AX225" s="13" t="s">
        <v>83</v>
      </c>
      <c r="AY225" s="251" t="s">
        <v>192</v>
      </c>
    </row>
    <row r="226" s="2" customFormat="1" ht="24.15" customHeight="1">
      <c r="A226" s="39"/>
      <c r="B226" s="40"/>
      <c r="C226" s="227" t="s">
        <v>7</v>
      </c>
      <c r="D226" s="227" t="s">
        <v>194</v>
      </c>
      <c r="E226" s="228" t="s">
        <v>3845</v>
      </c>
      <c r="F226" s="229" t="s">
        <v>3846</v>
      </c>
      <c r="G226" s="230" t="s">
        <v>247</v>
      </c>
      <c r="H226" s="231">
        <v>0.027</v>
      </c>
      <c r="I226" s="232"/>
      <c r="J226" s="233">
        <f>ROUND(I226*H226,2)</f>
        <v>0</v>
      </c>
      <c r="K226" s="229" t="s">
        <v>198</v>
      </c>
      <c r="L226" s="45"/>
      <c r="M226" s="234" t="s">
        <v>1</v>
      </c>
      <c r="N226" s="235" t="s">
        <v>40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297</v>
      </c>
      <c r="AT226" s="238" t="s">
        <v>194</v>
      </c>
      <c r="AU226" s="238" t="s">
        <v>85</v>
      </c>
      <c r="AY226" s="18" t="s">
        <v>192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83</v>
      </c>
      <c r="BK226" s="239">
        <f>ROUND(I226*H226,2)</f>
        <v>0</v>
      </c>
      <c r="BL226" s="18" t="s">
        <v>297</v>
      </c>
      <c r="BM226" s="238" t="s">
        <v>3847</v>
      </c>
    </row>
    <row r="227" s="12" customFormat="1" ht="22.8" customHeight="1">
      <c r="A227" s="12"/>
      <c r="B227" s="211"/>
      <c r="C227" s="212"/>
      <c r="D227" s="213" t="s">
        <v>74</v>
      </c>
      <c r="E227" s="225" t="s">
        <v>2064</v>
      </c>
      <c r="F227" s="225" t="s">
        <v>2065</v>
      </c>
      <c r="G227" s="212"/>
      <c r="H227" s="212"/>
      <c r="I227" s="215"/>
      <c r="J227" s="226">
        <f>BK227</f>
        <v>0</v>
      </c>
      <c r="K227" s="212"/>
      <c r="L227" s="217"/>
      <c r="M227" s="218"/>
      <c r="N227" s="219"/>
      <c r="O227" s="219"/>
      <c r="P227" s="220">
        <f>SUM(P228:P245)</f>
        <v>0</v>
      </c>
      <c r="Q227" s="219"/>
      <c r="R227" s="220">
        <f>SUM(R228:R245)</f>
        <v>0.48592265999999995</v>
      </c>
      <c r="S227" s="219"/>
      <c r="T227" s="221">
        <f>SUM(T228:T245)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2" t="s">
        <v>85</v>
      </c>
      <c r="AT227" s="223" t="s">
        <v>74</v>
      </c>
      <c r="AU227" s="223" t="s">
        <v>83</v>
      </c>
      <c r="AY227" s="222" t="s">
        <v>192</v>
      </c>
      <c r="BK227" s="224">
        <f>SUM(BK228:BK245)</f>
        <v>0</v>
      </c>
    </row>
    <row r="228" s="2" customFormat="1" ht="24.15" customHeight="1">
      <c r="A228" s="39"/>
      <c r="B228" s="40"/>
      <c r="C228" s="227" t="s">
        <v>333</v>
      </c>
      <c r="D228" s="227" t="s">
        <v>194</v>
      </c>
      <c r="E228" s="228" t="s">
        <v>3848</v>
      </c>
      <c r="F228" s="229" t="s">
        <v>3849</v>
      </c>
      <c r="G228" s="230" t="s">
        <v>2198</v>
      </c>
      <c r="H228" s="231">
        <v>448.71100000000001</v>
      </c>
      <c r="I228" s="232"/>
      <c r="J228" s="233">
        <f>ROUND(I228*H228,2)</f>
        <v>0</v>
      </c>
      <c r="K228" s="229" t="s">
        <v>198</v>
      </c>
      <c r="L228" s="45"/>
      <c r="M228" s="234" t="s">
        <v>1</v>
      </c>
      <c r="N228" s="235" t="s">
        <v>40</v>
      </c>
      <c r="O228" s="92"/>
      <c r="P228" s="236">
        <f>O228*H228</f>
        <v>0</v>
      </c>
      <c r="Q228" s="236">
        <v>6.0000000000000002E-05</v>
      </c>
      <c r="R228" s="236">
        <f>Q228*H228</f>
        <v>0.026922660000000001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297</v>
      </c>
      <c r="AT228" s="238" t="s">
        <v>194</v>
      </c>
      <c r="AU228" s="238" t="s">
        <v>85</v>
      </c>
      <c r="AY228" s="18" t="s">
        <v>192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297</v>
      </c>
      <c r="BM228" s="238" t="s">
        <v>3850</v>
      </c>
    </row>
    <row r="229" s="16" customFormat="1">
      <c r="A229" s="16"/>
      <c r="B229" s="274"/>
      <c r="C229" s="275"/>
      <c r="D229" s="242" t="s">
        <v>201</v>
      </c>
      <c r="E229" s="276" t="s">
        <v>1</v>
      </c>
      <c r="F229" s="277" t="s">
        <v>3752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3" t="s">
        <v>201</v>
      </c>
      <c r="AU229" s="283" t="s">
        <v>85</v>
      </c>
      <c r="AV229" s="16" t="s">
        <v>83</v>
      </c>
      <c r="AW229" s="16" t="s">
        <v>32</v>
      </c>
      <c r="AX229" s="16" t="s">
        <v>75</v>
      </c>
      <c r="AY229" s="283" t="s">
        <v>192</v>
      </c>
    </row>
    <row r="230" s="16" customFormat="1">
      <c r="A230" s="16"/>
      <c r="B230" s="274"/>
      <c r="C230" s="275"/>
      <c r="D230" s="242" t="s">
        <v>201</v>
      </c>
      <c r="E230" s="276" t="s">
        <v>1</v>
      </c>
      <c r="F230" s="277" t="s">
        <v>3753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3" t="s">
        <v>201</v>
      </c>
      <c r="AU230" s="283" t="s">
        <v>85</v>
      </c>
      <c r="AV230" s="16" t="s">
        <v>83</v>
      </c>
      <c r="AW230" s="16" t="s">
        <v>32</v>
      </c>
      <c r="AX230" s="16" t="s">
        <v>75</v>
      </c>
      <c r="AY230" s="283" t="s">
        <v>192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3754</v>
      </c>
      <c r="G231" s="241"/>
      <c r="H231" s="245">
        <v>95.911000000000001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75</v>
      </c>
      <c r="AY231" s="251" t="s">
        <v>192</v>
      </c>
    </row>
    <row r="232" s="13" customFormat="1">
      <c r="A232" s="13"/>
      <c r="B232" s="240"/>
      <c r="C232" s="241"/>
      <c r="D232" s="242" t="s">
        <v>201</v>
      </c>
      <c r="E232" s="243" t="s">
        <v>1</v>
      </c>
      <c r="F232" s="244" t="s">
        <v>3755</v>
      </c>
      <c r="G232" s="241"/>
      <c r="H232" s="245">
        <v>352.80000000000001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201</v>
      </c>
      <c r="AU232" s="251" t="s">
        <v>85</v>
      </c>
      <c r="AV232" s="13" t="s">
        <v>85</v>
      </c>
      <c r="AW232" s="13" t="s">
        <v>32</v>
      </c>
      <c r="AX232" s="13" t="s">
        <v>75</v>
      </c>
      <c r="AY232" s="251" t="s">
        <v>192</v>
      </c>
    </row>
    <row r="233" s="14" customFormat="1">
      <c r="A233" s="14"/>
      <c r="B233" s="252"/>
      <c r="C233" s="253"/>
      <c r="D233" s="242" t="s">
        <v>201</v>
      </c>
      <c r="E233" s="254" t="s">
        <v>1</v>
      </c>
      <c r="F233" s="255" t="s">
        <v>204</v>
      </c>
      <c r="G233" s="253"/>
      <c r="H233" s="256">
        <v>448.71100000000001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201</v>
      </c>
      <c r="AU233" s="262" t="s">
        <v>85</v>
      </c>
      <c r="AV233" s="14" t="s">
        <v>199</v>
      </c>
      <c r="AW233" s="14" t="s">
        <v>32</v>
      </c>
      <c r="AX233" s="14" t="s">
        <v>83</v>
      </c>
      <c r="AY233" s="262" t="s">
        <v>192</v>
      </c>
    </row>
    <row r="234" s="2" customFormat="1" ht="16.5" customHeight="1">
      <c r="A234" s="39"/>
      <c r="B234" s="40"/>
      <c r="C234" s="284" t="s">
        <v>340</v>
      </c>
      <c r="D234" s="284" t="s">
        <v>311</v>
      </c>
      <c r="E234" s="285" t="s">
        <v>3851</v>
      </c>
      <c r="F234" s="286" t="s">
        <v>3852</v>
      </c>
      <c r="G234" s="287" t="s">
        <v>247</v>
      </c>
      <c r="H234" s="288">
        <v>0.35299999999999998</v>
      </c>
      <c r="I234" s="289"/>
      <c r="J234" s="290">
        <f>ROUND(I234*H234,2)</f>
        <v>0</v>
      </c>
      <c r="K234" s="286" t="s">
        <v>198</v>
      </c>
      <c r="L234" s="291"/>
      <c r="M234" s="292" t="s">
        <v>1</v>
      </c>
      <c r="N234" s="293" t="s">
        <v>40</v>
      </c>
      <c r="O234" s="92"/>
      <c r="P234" s="236">
        <f>O234*H234</f>
        <v>0</v>
      </c>
      <c r="Q234" s="236">
        <v>1</v>
      </c>
      <c r="R234" s="236">
        <f>Q234*H234</f>
        <v>0.35299999999999998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394</v>
      </c>
      <c r="AT234" s="238" t="s">
        <v>311</v>
      </c>
      <c r="AU234" s="238" t="s">
        <v>85</v>
      </c>
      <c r="AY234" s="18" t="s">
        <v>192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297</v>
      </c>
      <c r="BM234" s="238" t="s">
        <v>3853</v>
      </c>
    </row>
    <row r="235" s="16" customFormat="1">
      <c r="A235" s="16"/>
      <c r="B235" s="274"/>
      <c r="C235" s="275"/>
      <c r="D235" s="242" t="s">
        <v>201</v>
      </c>
      <c r="E235" s="276" t="s">
        <v>1</v>
      </c>
      <c r="F235" s="277" t="s">
        <v>3752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3" t="s">
        <v>201</v>
      </c>
      <c r="AU235" s="283" t="s">
        <v>85</v>
      </c>
      <c r="AV235" s="16" t="s">
        <v>83</v>
      </c>
      <c r="AW235" s="16" t="s">
        <v>32</v>
      </c>
      <c r="AX235" s="16" t="s">
        <v>75</v>
      </c>
      <c r="AY235" s="283" t="s">
        <v>192</v>
      </c>
    </row>
    <row r="236" s="16" customFormat="1">
      <c r="A236" s="16"/>
      <c r="B236" s="274"/>
      <c r="C236" s="275"/>
      <c r="D236" s="242" t="s">
        <v>201</v>
      </c>
      <c r="E236" s="276" t="s">
        <v>1</v>
      </c>
      <c r="F236" s="277" t="s">
        <v>3753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3" t="s">
        <v>201</v>
      </c>
      <c r="AU236" s="283" t="s">
        <v>85</v>
      </c>
      <c r="AV236" s="16" t="s">
        <v>83</v>
      </c>
      <c r="AW236" s="16" t="s">
        <v>32</v>
      </c>
      <c r="AX236" s="16" t="s">
        <v>75</v>
      </c>
      <c r="AY236" s="283" t="s">
        <v>192</v>
      </c>
    </row>
    <row r="237" s="13" customFormat="1">
      <c r="A237" s="13"/>
      <c r="B237" s="240"/>
      <c r="C237" s="241"/>
      <c r="D237" s="242" t="s">
        <v>201</v>
      </c>
      <c r="E237" s="243" t="s">
        <v>1</v>
      </c>
      <c r="F237" s="244" t="s">
        <v>3854</v>
      </c>
      <c r="G237" s="241"/>
      <c r="H237" s="245">
        <v>0.35299999999999998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201</v>
      </c>
      <c r="AU237" s="251" t="s">
        <v>85</v>
      </c>
      <c r="AV237" s="13" t="s">
        <v>85</v>
      </c>
      <c r="AW237" s="13" t="s">
        <v>32</v>
      </c>
      <c r="AX237" s="13" t="s">
        <v>75</v>
      </c>
      <c r="AY237" s="251" t="s">
        <v>192</v>
      </c>
    </row>
    <row r="238" s="14" customFormat="1">
      <c r="A238" s="14"/>
      <c r="B238" s="252"/>
      <c r="C238" s="253"/>
      <c r="D238" s="242" t="s">
        <v>201</v>
      </c>
      <c r="E238" s="254" t="s">
        <v>1</v>
      </c>
      <c r="F238" s="255" t="s">
        <v>204</v>
      </c>
      <c r="G238" s="253"/>
      <c r="H238" s="256">
        <v>0.35299999999999998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201</v>
      </c>
      <c r="AU238" s="262" t="s">
        <v>85</v>
      </c>
      <c r="AV238" s="14" t="s">
        <v>199</v>
      </c>
      <c r="AW238" s="14" t="s">
        <v>32</v>
      </c>
      <c r="AX238" s="14" t="s">
        <v>83</v>
      </c>
      <c r="AY238" s="262" t="s">
        <v>192</v>
      </c>
    </row>
    <row r="239" s="2" customFormat="1" ht="24.15" customHeight="1">
      <c r="A239" s="39"/>
      <c r="B239" s="40"/>
      <c r="C239" s="284" t="s">
        <v>347</v>
      </c>
      <c r="D239" s="284" t="s">
        <v>311</v>
      </c>
      <c r="E239" s="285" t="s">
        <v>3855</v>
      </c>
      <c r="F239" s="286" t="s">
        <v>3856</v>
      </c>
      <c r="G239" s="287" t="s">
        <v>247</v>
      </c>
      <c r="H239" s="288">
        <v>0.106</v>
      </c>
      <c r="I239" s="289"/>
      <c r="J239" s="290">
        <f>ROUND(I239*H239,2)</f>
        <v>0</v>
      </c>
      <c r="K239" s="286" t="s">
        <v>198</v>
      </c>
      <c r="L239" s="291"/>
      <c r="M239" s="292" t="s">
        <v>1</v>
      </c>
      <c r="N239" s="293" t="s">
        <v>40</v>
      </c>
      <c r="O239" s="92"/>
      <c r="P239" s="236">
        <f>O239*H239</f>
        <v>0</v>
      </c>
      <c r="Q239" s="236">
        <v>1</v>
      </c>
      <c r="R239" s="236">
        <f>Q239*H239</f>
        <v>0.106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394</v>
      </c>
      <c r="AT239" s="238" t="s">
        <v>311</v>
      </c>
      <c r="AU239" s="238" t="s">
        <v>85</v>
      </c>
      <c r="AY239" s="18" t="s">
        <v>192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297</v>
      </c>
      <c r="BM239" s="238" t="s">
        <v>3857</v>
      </c>
    </row>
    <row r="240" s="16" customFormat="1">
      <c r="A240" s="16"/>
      <c r="B240" s="274"/>
      <c r="C240" s="275"/>
      <c r="D240" s="242" t="s">
        <v>201</v>
      </c>
      <c r="E240" s="276" t="s">
        <v>1</v>
      </c>
      <c r="F240" s="277" t="s">
        <v>3752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3" t="s">
        <v>201</v>
      </c>
      <c r="AU240" s="283" t="s">
        <v>85</v>
      </c>
      <c r="AV240" s="16" t="s">
        <v>83</v>
      </c>
      <c r="AW240" s="16" t="s">
        <v>32</v>
      </c>
      <c r="AX240" s="16" t="s">
        <v>75</v>
      </c>
      <c r="AY240" s="283" t="s">
        <v>192</v>
      </c>
    </row>
    <row r="241" s="16" customFormat="1">
      <c r="A241" s="16"/>
      <c r="B241" s="274"/>
      <c r="C241" s="275"/>
      <c r="D241" s="242" t="s">
        <v>201</v>
      </c>
      <c r="E241" s="276" t="s">
        <v>1</v>
      </c>
      <c r="F241" s="277" t="s">
        <v>3753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3" t="s">
        <v>201</v>
      </c>
      <c r="AU241" s="283" t="s">
        <v>85</v>
      </c>
      <c r="AV241" s="16" t="s">
        <v>83</v>
      </c>
      <c r="AW241" s="16" t="s">
        <v>32</v>
      </c>
      <c r="AX241" s="16" t="s">
        <v>75</v>
      </c>
      <c r="AY241" s="283" t="s">
        <v>192</v>
      </c>
    </row>
    <row r="242" s="13" customFormat="1">
      <c r="A242" s="13"/>
      <c r="B242" s="240"/>
      <c r="C242" s="241"/>
      <c r="D242" s="242" t="s">
        <v>201</v>
      </c>
      <c r="E242" s="243" t="s">
        <v>1</v>
      </c>
      <c r="F242" s="244" t="s">
        <v>3858</v>
      </c>
      <c r="G242" s="241"/>
      <c r="H242" s="245">
        <v>0.096000000000000002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201</v>
      </c>
      <c r="AU242" s="251" t="s">
        <v>85</v>
      </c>
      <c r="AV242" s="13" t="s">
        <v>85</v>
      </c>
      <c r="AW242" s="13" t="s">
        <v>32</v>
      </c>
      <c r="AX242" s="13" t="s">
        <v>75</v>
      </c>
      <c r="AY242" s="251" t="s">
        <v>192</v>
      </c>
    </row>
    <row r="243" s="14" customFormat="1">
      <c r="A243" s="14"/>
      <c r="B243" s="252"/>
      <c r="C243" s="253"/>
      <c r="D243" s="242" t="s">
        <v>201</v>
      </c>
      <c r="E243" s="254" t="s">
        <v>1</v>
      </c>
      <c r="F243" s="255" t="s">
        <v>204</v>
      </c>
      <c r="G243" s="253"/>
      <c r="H243" s="256">
        <v>0.096000000000000002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201</v>
      </c>
      <c r="AU243" s="262" t="s">
        <v>85</v>
      </c>
      <c r="AV243" s="14" t="s">
        <v>199</v>
      </c>
      <c r="AW243" s="14" t="s">
        <v>32</v>
      </c>
      <c r="AX243" s="14" t="s">
        <v>75</v>
      </c>
      <c r="AY243" s="262" t="s">
        <v>192</v>
      </c>
    </row>
    <row r="244" s="13" customFormat="1">
      <c r="A244" s="13"/>
      <c r="B244" s="240"/>
      <c r="C244" s="241"/>
      <c r="D244" s="242" t="s">
        <v>201</v>
      </c>
      <c r="E244" s="243" t="s">
        <v>1</v>
      </c>
      <c r="F244" s="244" t="s">
        <v>3859</v>
      </c>
      <c r="G244" s="241"/>
      <c r="H244" s="245">
        <v>0.106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201</v>
      </c>
      <c r="AU244" s="251" t="s">
        <v>85</v>
      </c>
      <c r="AV244" s="13" t="s">
        <v>85</v>
      </c>
      <c r="AW244" s="13" t="s">
        <v>32</v>
      </c>
      <c r="AX244" s="13" t="s">
        <v>83</v>
      </c>
      <c r="AY244" s="251" t="s">
        <v>192</v>
      </c>
    </row>
    <row r="245" s="2" customFormat="1" ht="24.15" customHeight="1">
      <c r="A245" s="39"/>
      <c r="B245" s="40"/>
      <c r="C245" s="227" t="s">
        <v>352</v>
      </c>
      <c r="D245" s="227" t="s">
        <v>194</v>
      </c>
      <c r="E245" s="228" t="s">
        <v>3860</v>
      </c>
      <c r="F245" s="229" t="s">
        <v>3861</v>
      </c>
      <c r="G245" s="230" t="s">
        <v>247</v>
      </c>
      <c r="H245" s="231">
        <v>0.48599999999999999</v>
      </c>
      <c r="I245" s="232"/>
      <c r="J245" s="233">
        <f>ROUND(I245*H245,2)</f>
        <v>0</v>
      </c>
      <c r="K245" s="229" t="s">
        <v>198</v>
      </c>
      <c r="L245" s="45"/>
      <c r="M245" s="234" t="s">
        <v>1</v>
      </c>
      <c r="N245" s="235" t="s">
        <v>40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297</v>
      </c>
      <c r="AT245" s="238" t="s">
        <v>194</v>
      </c>
      <c r="AU245" s="238" t="s">
        <v>85</v>
      </c>
      <c r="AY245" s="18" t="s">
        <v>192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297</v>
      </c>
      <c r="BM245" s="238" t="s">
        <v>3862</v>
      </c>
    </row>
    <row r="246" s="12" customFormat="1" ht="22.8" customHeight="1">
      <c r="A246" s="12"/>
      <c r="B246" s="211"/>
      <c r="C246" s="212"/>
      <c r="D246" s="213" t="s">
        <v>74</v>
      </c>
      <c r="E246" s="225" t="s">
        <v>2480</v>
      </c>
      <c r="F246" s="225" t="s">
        <v>2481</v>
      </c>
      <c r="G246" s="212"/>
      <c r="H246" s="212"/>
      <c r="I246" s="215"/>
      <c r="J246" s="226">
        <f>BK246</f>
        <v>0</v>
      </c>
      <c r="K246" s="212"/>
      <c r="L246" s="217"/>
      <c r="M246" s="218"/>
      <c r="N246" s="219"/>
      <c r="O246" s="219"/>
      <c r="P246" s="220">
        <f>SUM(P247:P258)</f>
        <v>0</v>
      </c>
      <c r="Q246" s="219"/>
      <c r="R246" s="220">
        <f>SUM(R247:R258)</f>
        <v>0.071267400000000009</v>
      </c>
      <c r="S246" s="219"/>
      <c r="T246" s="221">
        <f>SUM(T247:T258)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2" t="s">
        <v>85</v>
      </c>
      <c r="AT246" s="223" t="s">
        <v>74</v>
      </c>
      <c r="AU246" s="223" t="s">
        <v>83</v>
      </c>
      <c r="AY246" s="222" t="s">
        <v>192</v>
      </c>
      <c r="BK246" s="224">
        <f>SUM(BK247:BK258)</f>
        <v>0</v>
      </c>
    </row>
    <row r="247" s="2" customFormat="1" ht="24.15" customHeight="1">
      <c r="A247" s="39"/>
      <c r="B247" s="40"/>
      <c r="C247" s="227" t="s">
        <v>356</v>
      </c>
      <c r="D247" s="227" t="s">
        <v>194</v>
      </c>
      <c r="E247" s="228" t="s">
        <v>3863</v>
      </c>
      <c r="F247" s="229" t="s">
        <v>3864</v>
      </c>
      <c r="G247" s="230" t="s">
        <v>197</v>
      </c>
      <c r="H247" s="231">
        <v>139.74000000000001</v>
      </c>
      <c r="I247" s="232"/>
      <c r="J247" s="233">
        <f>ROUND(I247*H247,2)</f>
        <v>0</v>
      </c>
      <c r="K247" s="229" t="s">
        <v>198</v>
      </c>
      <c r="L247" s="45"/>
      <c r="M247" s="234" t="s">
        <v>1</v>
      </c>
      <c r="N247" s="235" t="s">
        <v>40</v>
      </c>
      <c r="O247" s="92"/>
      <c r="P247" s="236">
        <f>O247*H247</f>
        <v>0</v>
      </c>
      <c r="Q247" s="236">
        <v>0.00022000000000000001</v>
      </c>
      <c r="R247" s="236">
        <f>Q247*H247</f>
        <v>0.030742800000000004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297</v>
      </c>
      <c r="AT247" s="238" t="s">
        <v>194</v>
      </c>
      <c r="AU247" s="238" t="s">
        <v>85</v>
      </c>
      <c r="AY247" s="18" t="s">
        <v>192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297</v>
      </c>
      <c r="BM247" s="238" t="s">
        <v>3865</v>
      </c>
    </row>
    <row r="248" s="16" customFormat="1">
      <c r="A248" s="16"/>
      <c r="B248" s="274"/>
      <c r="C248" s="275"/>
      <c r="D248" s="242" t="s">
        <v>201</v>
      </c>
      <c r="E248" s="276" t="s">
        <v>1</v>
      </c>
      <c r="F248" s="277" t="s">
        <v>3763</v>
      </c>
      <c r="G248" s="275"/>
      <c r="H248" s="276" t="s">
        <v>1</v>
      </c>
      <c r="I248" s="278"/>
      <c r="J248" s="275"/>
      <c r="K248" s="275"/>
      <c r="L248" s="279"/>
      <c r="M248" s="280"/>
      <c r="N248" s="281"/>
      <c r="O248" s="281"/>
      <c r="P248" s="281"/>
      <c r="Q248" s="281"/>
      <c r="R248" s="281"/>
      <c r="S248" s="281"/>
      <c r="T248" s="28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3" t="s">
        <v>201</v>
      </c>
      <c r="AU248" s="283" t="s">
        <v>85</v>
      </c>
      <c r="AV248" s="16" t="s">
        <v>83</v>
      </c>
      <c r="AW248" s="16" t="s">
        <v>32</v>
      </c>
      <c r="AX248" s="16" t="s">
        <v>75</v>
      </c>
      <c r="AY248" s="283" t="s">
        <v>192</v>
      </c>
    </row>
    <row r="249" s="16" customFormat="1">
      <c r="A249" s="16"/>
      <c r="B249" s="274"/>
      <c r="C249" s="275"/>
      <c r="D249" s="242" t="s">
        <v>201</v>
      </c>
      <c r="E249" s="276" t="s">
        <v>1</v>
      </c>
      <c r="F249" s="277" t="s">
        <v>3753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83" t="s">
        <v>201</v>
      </c>
      <c r="AU249" s="283" t="s">
        <v>85</v>
      </c>
      <c r="AV249" s="16" t="s">
        <v>83</v>
      </c>
      <c r="AW249" s="16" t="s">
        <v>32</v>
      </c>
      <c r="AX249" s="16" t="s">
        <v>75</v>
      </c>
      <c r="AY249" s="283" t="s">
        <v>192</v>
      </c>
    </row>
    <row r="250" s="13" customFormat="1">
      <c r="A250" s="13"/>
      <c r="B250" s="240"/>
      <c r="C250" s="241"/>
      <c r="D250" s="242" t="s">
        <v>201</v>
      </c>
      <c r="E250" s="243" t="s">
        <v>1</v>
      </c>
      <c r="F250" s="244" t="s">
        <v>3866</v>
      </c>
      <c r="G250" s="241"/>
      <c r="H250" s="245">
        <v>18.699999999999999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201</v>
      </c>
      <c r="AU250" s="251" t="s">
        <v>85</v>
      </c>
      <c r="AV250" s="13" t="s">
        <v>85</v>
      </c>
      <c r="AW250" s="13" t="s">
        <v>32</v>
      </c>
      <c r="AX250" s="13" t="s">
        <v>75</v>
      </c>
      <c r="AY250" s="251" t="s">
        <v>192</v>
      </c>
    </row>
    <row r="251" s="13" customFormat="1">
      <c r="A251" s="13"/>
      <c r="B251" s="240"/>
      <c r="C251" s="241"/>
      <c r="D251" s="242" t="s">
        <v>201</v>
      </c>
      <c r="E251" s="243" t="s">
        <v>1</v>
      </c>
      <c r="F251" s="244" t="s">
        <v>3867</v>
      </c>
      <c r="G251" s="241"/>
      <c r="H251" s="245">
        <v>3.3599999999999999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201</v>
      </c>
      <c r="AU251" s="251" t="s">
        <v>85</v>
      </c>
      <c r="AV251" s="13" t="s">
        <v>85</v>
      </c>
      <c r="AW251" s="13" t="s">
        <v>32</v>
      </c>
      <c r="AX251" s="13" t="s">
        <v>75</v>
      </c>
      <c r="AY251" s="251" t="s">
        <v>192</v>
      </c>
    </row>
    <row r="252" s="13" customFormat="1">
      <c r="A252" s="13"/>
      <c r="B252" s="240"/>
      <c r="C252" s="241"/>
      <c r="D252" s="242" t="s">
        <v>201</v>
      </c>
      <c r="E252" s="243" t="s">
        <v>1</v>
      </c>
      <c r="F252" s="244" t="s">
        <v>3868</v>
      </c>
      <c r="G252" s="241"/>
      <c r="H252" s="245">
        <v>8.4000000000000004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201</v>
      </c>
      <c r="AU252" s="251" t="s">
        <v>85</v>
      </c>
      <c r="AV252" s="13" t="s">
        <v>85</v>
      </c>
      <c r="AW252" s="13" t="s">
        <v>32</v>
      </c>
      <c r="AX252" s="13" t="s">
        <v>75</v>
      </c>
      <c r="AY252" s="251" t="s">
        <v>192</v>
      </c>
    </row>
    <row r="253" s="13" customFormat="1">
      <c r="A253" s="13"/>
      <c r="B253" s="240"/>
      <c r="C253" s="241"/>
      <c r="D253" s="242" t="s">
        <v>201</v>
      </c>
      <c r="E253" s="243" t="s">
        <v>1</v>
      </c>
      <c r="F253" s="244" t="s">
        <v>3869</v>
      </c>
      <c r="G253" s="241"/>
      <c r="H253" s="245">
        <v>14.4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201</v>
      </c>
      <c r="AU253" s="251" t="s">
        <v>85</v>
      </c>
      <c r="AV253" s="13" t="s">
        <v>85</v>
      </c>
      <c r="AW253" s="13" t="s">
        <v>32</v>
      </c>
      <c r="AX253" s="13" t="s">
        <v>75</v>
      </c>
      <c r="AY253" s="251" t="s">
        <v>192</v>
      </c>
    </row>
    <row r="254" s="13" customFormat="1">
      <c r="A254" s="13"/>
      <c r="B254" s="240"/>
      <c r="C254" s="241"/>
      <c r="D254" s="242" t="s">
        <v>201</v>
      </c>
      <c r="E254" s="243" t="s">
        <v>1</v>
      </c>
      <c r="F254" s="244" t="s">
        <v>3870</v>
      </c>
      <c r="G254" s="241"/>
      <c r="H254" s="245">
        <v>17.600000000000001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201</v>
      </c>
      <c r="AU254" s="251" t="s">
        <v>85</v>
      </c>
      <c r="AV254" s="13" t="s">
        <v>85</v>
      </c>
      <c r="AW254" s="13" t="s">
        <v>32</v>
      </c>
      <c r="AX254" s="13" t="s">
        <v>75</v>
      </c>
      <c r="AY254" s="251" t="s">
        <v>192</v>
      </c>
    </row>
    <row r="255" s="13" customFormat="1">
      <c r="A255" s="13"/>
      <c r="B255" s="240"/>
      <c r="C255" s="241"/>
      <c r="D255" s="242" t="s">
        <v>201</v>
      </c>
      <c r="E255" s="243" t="s">
        <v>1</v>
      </c>
      <c r="F255" s="244" t="s">
        <v>3871</v>
      </c>
      <c r="G255" s="241"/>
      <c r="H255" s="245">
        <v>70.400000000000006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201</v>
      </c>
      <c r="AU255" s="251" t="s">
        <v>85</v>
      </c>
      <c r="AV255" s="13" t="s">
        <v>85</v>
      </c>
      <c r="AW255" s="13" t="s">
        <v>32</v>
      </c>
      <c r="AX255" s="13" t="s">
        <v>75</v>
      </c>
      <c r="AY255" s="251" t="s">
        <v>192</v>
      </c>
    </row>
    <row r="256" s="13" customFormat="1">
      <c r="A256" s="13"/>
      <c r="B256" s="240"/>
      <c r="C256" s="241"/>
      <c r="D256" s="242" t="s">
        <v>201</v>
      </c>
      <c r="E256" s="243" t="s">
        <v>1</v>
      </c>
      <c r="F256" s="244" t="s">
        <v>3872</v>
      </c>
      <c r="G256" s="241"/>
      <c r="H256" s="245">
        <v>6.8799999999999999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201</v>
      </c>
      <c r="AU256" s="251" t="s">
        <v>85</v>
      </c>
      <c r="AV256" s="13" t="s">
        <v>85</v>
      </c>
      <c r="AW256" s="13" t="s">
        <v>32</v>
      </c>
      <c r="AX256" s="13" t="s">
        <v>75</v>
      </c>
      <c r="AY256" s="251" t="s">
        <v>192</v>
      </c>
    </row>
    <row r="257" s="15" customFormat="1">
      <c r="A257" s="15"/>
      <c r="B257" s="263"/>
      <c r="C257" s="264"/>
      <c r="D257" s="242" t="s">
        <v>201</v>
      </c>
      <c r="E257" s="265" t="s">
        <v>1</v>
      </c>
      <c r="F257" s="266" t="s">
        <v>211</v>
      </c>
      <c r="G257" s="264"/>
      <c r="H257" s="267">
        <v>139.74000000000001</v>
      </c>
      <c r="I257" s="268"/>
      <c r="J257" s="264"/>
      <c r="K257" s="264"/>
      <c r="L257" s="269"/>
      <c r="M257" s="270"/>
      <c r="N257" s="271"/>
      <c r="O257" s="271"/>
      <c r="P257" s="271"/>
      <c r="Q257" s="271"/>
      <c r="R257" s="271"/>
      <c r="S257" s="271"/>
      <c r="T257" s="27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3" t="s">
        <v>201</v>
      </c>
      <c r="AU257" s="273" t="s">
        <v>85</v>
      </c>
      <c r="AV257" s="15" t="s">
        <v>212</v>
      </c>
      <c r="AW257" s="15" t="s">
        <v>32</v>
      </c>
      <c r="AX257" s="15" t="s">
        <v>83</v>
      </c>
      <c r="AY257" s="273" t="s">
        <v>192</v>
      </c>
    </row>
    <row r="258" s="2" customFormat="1" ht="24.15" customHeight="1">
      <c r="A258" s="39"/>
      <c r="B258" s="40"/>
      <c r="C258" s="227" t="s">
        <v>361</v>
      </c>
      <c r="D258" s="227" t="s">
        <v>194</v>
      </c>
      <c r="E258" s="228" t="s">
        <v>3873</v>
      </c>
      <c r="F258" s="229" t="s">
        <v>3874</v>
      </c>
      <c r="G258" s="230" t="s">
        <v>197</v>
      </c>
      <c r="H258" s="231">
        <v>139.74000000000001</v>
      </c>
      <c r="I258" s="232"/>
      <c r="J258" s="233">
        <f>ROUND(I258*H258,2)</f>
        <v>0</v>
      </c>
      <c r="K258" s="229" t="s">
        <v>198</v>
      </c>
      <c r="L258" s="45"/>
      <c r="M258" s="298" t="s">
        <v>1</v>
      </c>
      <c r="N258" s="299" t="s">
        <v>40</v>
      </c>
      <c r="O258" s="300"/>
      <c r="P258" s="301">
        <f>O258*H258</f>
        <v>0</v>
      </c>
      <c r="Q258" s="301">
        <v>0.00029</v>
      </c>
      <c r="R258" s="301">
        <f>Q258*H258</f>
        <v>0.040524600000000001</v>
      </c>
      <c r="S258" s="301">
        <v>0</v>
      </c>
      <c r="T258" s="302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297</v>
      </c>
      <c r="AT258" s="238" t="s">
        <v>194</v>
      </c>
      <c r="AU258" s="238" t="s">
        <v>85</v>
      </c>
      <c r="AY258" s="18" t="s">
        <v>192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83</v>
      </c>
      <c r="BK258" s="239">
        <f>ROUND(I258*H258,2)</f>
        <v>0</v>
      </c>
      <c r="BL258" s="18" t="s">
        <v>297</v>
      </c>
      <c r="BM258" s="238" t="s">
        <v>3875</v>
      </c>
    </row>
    <row r="259" s="2" customFormat="1" ht="6.96" customHeight="1">
      <c r="A259" s="39"/>
      <c r="B259" s="67"/>
      <c r="C259" s="68"/>
      <c r="D259" s="68"/>
      <c r="E259" s="68"/>
      <c r="F259" s="68"/>
      <c r="G259" s="68"/>
      <c r="H259" s="68"/>
      <c r="I259" s="68"/>
      <c r="J259" s="68"/>
      <c r="K259" s="68"/>
      <c r="L259" s="45"/>
      <c r="M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</sheetData>
  <sheetProtection sheet="1" autoFilter="0" formatColumns="0" formatRows="0" objects="1" scenarios="1" spinCount="100000" saltValue="OkLR3wIxtQWASZxygUH0hI1B5o0iz4P+c1KHd1Kn3nB2yEieJqQSdM09+1/9vBiuFPNhcfOY7GBKNqgDCuRvOw==" hashValue="vdBnNriWtaruIcikh5XyH/UeTNuEvztmpd7ufpUQA1tPUPN3ztWS+xLRqG1IIfoGZm/SdVtqr1y5E2WQJQQ1+g==" algorithmName="SHA-512" password="CC35"/>
  <autoFilter ref="C125:K25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3876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ROUND((SUM(BE122:BE189)),  2)</f>
        <v>0</v>
      </c>
      <c r="G33" s="39"/>
      <c r="H33" s="39"/>
      <c r="I33" s="165">
        <v>0.20999999999999999</v>
      </c>
      <c r="J33" s="164">
        <f>ROUND(((SUM(BE122:BE189))*I33),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ROUND((SUM(BF122:BF189)),  2)</f>
        <v>0</v>
      </c>
      <c r="G34" s="39"/>
      <c r="H34" s="39"/>
      <c r="I34" s="165">
        <v>0.12</v>
      </c>
      <c r="J34" s="164">
        <f>ROUND(((SUM(BF122:BF189))*I34),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ROUND((SUM(BG122:BG189)),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ROUND((SUM(BH122:BH189)),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ROUND((SUM(BI122:BI189)),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02.2 - Opěrné zdi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J167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153</v>
      </c>
      <c r="E100" s="197"/>
      <c r="F100" s="197"/>
      <c r="G100" s="197"/>
      <c r="H100" s="197"/>
      <c r="I100" s="197"/>
      <c r="J100" s="198">
        <f>J176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156</v>
      </c>
      <c r="E101" s="197"/>
      <c r="F101" s="197"/>
      <c r="G101" s="197"/>
      <c r="H101" s="197"/>
      <c r="I101" s="197"/>
      <c r="J101" s="198">
        <f>J183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157</v>
      </c>
      <c r="E102" s="197"/>
      <c r="F102" s="197"/>
      <c r="G102" s="197"/>
      <c r="H102" s="197"/>
      <c r="I102" s="197"/>
      <c r="J102" s="198">
        <f>J188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4" t="str">
        <f>E7</f>
        <v>Náchod - Výstavba objektu pro zřízení dětské skupiny v nemocnici Náchodě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02.2 - Opěrné zdi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30. 9. 2024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Královéhradecký kraj, Pivovarské náměstí 1245, 500</v>
      </c>
      <c r="G118" s="41"/>
      <c r="H118" s="41"/>
      <c r="I118" s="33" t="s">
        <v>30</v>
      </c>
      <c r="J118" s="37" t="str">
        <f>E21</f>
        <v>PRISPO s.r.o. Polská 375, 547 01 Náchod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PRISPO s.r.o. Polská 375, 547 01 Náchod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178</v>
      </c>
      <c r="D121" s="203" t="s">
        <v>60</v>
      </c>
      <c r="E121" s="203" t="s">
        <v>56</v>
      </c>
      <c r="F121" s="203" t="s">
        <v>57</v>
      </c>
      <c r="G121" s="203" t="s">
        <v>179</v>
      </c>
      <c r="H121" s="203" t="s">
        <v>180</v>
      </c>
      <c r="I121" s="203" t="s">
        <v>181</v>
      </c>
      <c r="J121" s="203" t="s">
        <v>147</v>
      </c>
      <c r="K121" s="204" t="s">
        <v>182</v>
      </c>
      <c r="L121" s="205"/>
      <c r="M121" s="101" t="s">
        <v>1</v>
      </c>
      <c r="N121" s="102" t="s">
        <v>39</v>
      </c>
      <c r="O121" s="102" t="s">
        <v>183</v>
      </c>
      <c r="P121" s="102" t="s">
        <v>184</v>
      </c>
      <c r="Q121" s="102" t="s">
        <v>185</v>
      </c>
      <c r="R121" s="102" t="s">
        <v>186</v>
      </c>
      <c r="S121" s="102" t="s">
        <v>187</v>
      </c>
      <c r="T121" s="103" t="s">
        <v>188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189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268.68705999999997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74</v>
      </c>
      <c r="AU122" s="18" t="s">
        <v>149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74</v>
      </c>
      <c r="E123" s="214" t="s">
        <v>190</v>
      </c>
      <c r="F123" s="214" t="s">
        <v>191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P124+P167+P176+P183+P188</f>
        <v>0</v>
      </c>
      <c r="Q123" s="219"/>
      <c r="R123" s="220">
        <f>R124+R167+R176+R183+R188</f>
        <v>268.68705999999997</v>
      </c>
      <c r="S123" s="219"/>
      <c r="T123" s="221">
        <f>T124+T167+T176+T183+T188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74</v>
      </c>
      <c r="AU123" s="223" t="s">
        <v>75</v>
      </c>
      <c r="AY123" s="222" t="s">
        <v>192</v>
      </c>
      <c r="BK123" s="224">
        <f>BK124+BK167+BK176+BK183+BK188</f>
        <v>0</v>
      </c>
    </row>
    <row r="124" s="12" customFormat="1" ht="22.8" customHeight="1">
      <c r="A124" s="12"/>
      <c r="B124" s="211"/>
      <c r="C124" s="212"/>
      <c r="D124" s="213" t="s">
        <v>74</v>
      </c>
      <c r="E124" s="225" t="s">
        <v>83</v>
      </c>
      <c r="F124" s="225" t="s">
        <v>193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SUM(P125:P166)</f>
        <v>0</v>
      </c>
      <c r="Q124" s="219"/>
      <c r="R124" s="220">
        <f>SUM(R125:R166)</f>
        <v>0</v>
      </c>
      <c r="S124" s="219"/>
      <c r="T124" s="221">
        <f>SUM(T125:T166)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74</v>
      </c>
      <c r="AU124" s="223" t="s">
        <v>83</v>
      </c>
      <c r="AY124" s="222" t="s">
        <v>192</v>
      </c>
      <c r="BK124" s="224">
        <f>SUM(BK125:BK166)</f>
        <v>0</v>
      </c>
    </row>
    <row r="125" s="2" customFormat="1" ht="33" customHeight="1">
      <c r="A125" s="39"/>
      <c r="B125" s="40"/>
      <c r="C125" s="227" t="s">
        <v>83</v>
      </c>
      <c r="D125" s="227" t="s">
        <v>194</v>
      </c>
      <c r="E125" s="228" t="s">
        <v>3877</v>
      </c>
      <c r="F125" s="229" t="s">
        <v>3878</v>
      </c>
      <c r="G125" s="230" t="s">
        <v>207</v>
      </c>
      <c r="H125" s="231">
        <v>696.5</v>
      </c>
      <c r="I125" s="232"/>
      <c r="J125" s="233">
        <f>ROUND(I125*H125,2)</f>
        <v>0</v>
      </c>
      <c r="K125" s="229" t="s">
        <v>198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85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3879</v>
      </c>
    </row>
    <row r="126" s="16" customFormat="1">
      <c r="A126" s="16"/>
      <c r="B126" s="274"/>
      <c r="C126" s="275"/>
      <c r="D126" s="242" t="s">
        <v>201</v>
      </c>
      <c r="E126" s="276" t="s">
        <v>1</v>
      </c>
      <c r="F126" s="277" t="s">
        <v>3880</v>
      </c>
      <c r="G126" s="275"/>
      <c r="H126" s="276" t="s">
        <v>1</v>
      </c>
      <c r="I126" s="278"/>
      <c r="J126" s="275"/>
      <c r="K126" s="275"/>
      <c r="L126" s="279"/>
      <c r="M126" s="280"/>
      <c r="N126" s="281"/>
      <c r="O126" s="281"/>
      <c r="P126" s="281"/>
      <c r="Q126" s="281"/>
      <c r="R126" s="281"/>
      <c r="S126" s="281"/>
      <c r="T126" s="28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3" t="s">
        <v>201</v>
      </c>
      <c r="AU126" s="283" t="s">
        <v>85</v>
      </c>
      <c r="AV126" s="16" t="s">
        <v>83</v>
      </c>
      <c r="AW126" s="16" t="s">
        <v>32</v>
      </c>
      <c r="AX126" s="16" t="s">
        <v>75</v>
      </c>
      <c r="AY126" s="283" t="s">
        <v>192</v>
      </c>
    </row>
    <row r="127" s="16" customFormat="1">
      <c r="A127" s="16"/>
      <c r="B127" s="274"/>
      <c r="C127" s="275"/>
      <c r="D127" s="242" t="s">
        <v>201</v>
      </c>
      <c r="E127" s="276" t="s">
        <v>1</v>
      </c>
      <c r="F127" s="277" t="s">
        <v>3881</v>
      </c>
      <c r="G127" s="275"/>
      <c r="H127" s="276" t="s">
        <v>1</v>
      </c>
      <c r="I127" s="278"/>
      <c r="J127" s="275"/>
      <c r="K127" s="275"/>
      <c r="L127" s="279"/>
      <c r="M127" s="280"/>
      <c r="N127" s="281"/>
      <c r="O127" s="281"/>
      <c r="P127" s="281"/>
      <c r="Q127" s="281"/>
      <c r="R127" s="281"/>
      <c r="S127" s="281"/>
      <c r="T127" s="28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3" t="s">
        <v>201</v>
      </c>
      <c r="AU127" s="283" t="s">
        <v>85</v>
      </c>
      <c r="AV127" s="16" t="s">
        <v>83</v>
      </c>
      <c r="AW127" s="16" t="s">
        <v>32</v>
      </c>
      <c r="AX127" s="16" t="s">
        <v>75</v>
      </c>
      <c r="AY127" s="283" t="s">
        <v>192</v>
      </c>
    </row>
    <row r="128" s="13" customFormat="1">
      <c r="A128" s="13"/>
      <c r="B128" s="240"/>
      <c r="C128" s="241"/>
      <c r="D128" s="242" t="s">
        <v>201</v>
      </c>
      <c r="E128" s="243" t="s">
        <v>1</v>
      </c>
      <c r="F128" s="244" t="s">
        <v>3882</v>
      </c>
      <c r="G128" s="241"/>
      <c r="H128" s="245">
        <v>364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201</v>
      </c>
      <c r="AU128" s="251" t="s">
        <v>85</v>
      </c>
      <c r="AV128" s="13" t="s">
        <v>85</v>
      </c>
      <c r="AW128" s="13" t="s">
        <v>32</v>
      </c>
      <c r="AX128" s="13" t="s">
        <v>75</v>
      </c>
      <c r="AY128" s="251" t="s">
        <v>192</v>
      </c>
    </row>
    <row r="129" s="13" customFormat="1">
      <c r="A129" s="13"/>
      <c r="B129" s="240"/>
      <c r="C129" s="241"/>
      <c r="D129" s="242" t="s">
        <v>201</v>
      </c>
      <c r="E129" s="243" t="s">
        <v>1</v>
      </c>
      <c r="F129" s="244" t="s">
        <v>3883</v>
      </c>
      <c r="G129" s="241"/>
      <c r="H129" s="245">
        <v>175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201</v>
      </c>
      <c r="AU129" s="251" t="s">
        <v>85</v>
      </c>
      <c r="AV129" s="13" t="s">
        <v>85</v>
      </c>
      <c r="AW129" s="13" t="s">
        <v>32</v>
      </c>
      <c r="AX129" s="13" t="s">
        <v>75</v>
      </c>
      <c r="AY129" s="251" t="s">
        <v>192</v>
      </c>
    </row>
    <row r="130" s="13" customFormat="1">
      <c r="A130" s="13"/>
      <c r="B130" s="240"/>
      <c r="C130" s="241"/>
      <c r="D130" s="242" t="s">
        <v>201</v>
      </c>
      <c r="E130" s="243" t="s">
        <v>1</v>
      </c>
      <c r="F130" s="244" t="s">
        <v>3884</v>
      </c>
      <c r="G130" s="241"/>
      <c r="H130" s="245">
        <v>157.5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201</v>
      </c>
      <c r="AU130" s="251" t="s">
        <v>85</v>
      </c>
      <c r="AV130" s="13" t="s">
        <v>85</v>
      </c>
      <c r="AW130" s="13" t="s">
        <v>32</v>
      </c>
      <c r="AX130" s="13" t="s">
        <v>75</v>
      </c>
      <c r="AY130" s="251" t="s">
        <v>192</v>
      </c>
    </row>
    <row r="131" s="14" customFormat="1">
      <c r="A131" s="14"/>
      <c r="B131" s="252"/>
      <c r="C131" s="253"/>
      <c r="D131" s="242" t="s">
        <v>201</v>
      </c>
      <c r="E131" s="254" t="s">
        <v>1</v>
      </c>
      <c r="F131" s="255" t="s">
        <v>204</v>
      </c>
      <c r="G131" s="253"/>
      <c r="H131" s="256">
        <v>696.5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201</v>
      </c>
      <c r="AU131" s="262" t="s">
        <v>85</v>
      </c>
      <c r="AV131" s="14" t="s">
        <v>199</v>
      </c>
      <c r="AW131" s="14" t="s">
        <v>32</v>
      </c>
      <c r="AX131" s="14" t="s">
        <v>83</v>
      </c>
      <c r="AY131" s="262" t="s">
        <v>192</v>
      </c>
    </row>
    <row r="132" s="2" customFormat="1" ht="33" customHeight="1">
      <c r="A132" s="39"/>
      <c r="B132" s="40"/>
      <c r="C132" s="227" t="s">
        <v>85</v>
      </c>
      <c r="D132" s="227" t="s">
        <v>194</v>
      </c>
      <c r="E132" s="228" t="s">
        <v>3885</v>
      </c>
      <c r="F132" s="229" t="s">
        <v>3886</v>
      </c>
      <c r="G132" s="230" t="s">
        <v>207</v>
      </c>
      <c r="H132" s="231">
        <v>14.122</v>
      </c>
      <c r="I132" s="232"/>
      <c r="J132" s="233">
        <f>ROUND(I132*H132,2)</f>
        <v>0</v>
      </c>
      <c r="K132" s="229" t="s">
        <v>198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3887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3880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3" customFormat="1">
      <c r="A134" s="13"/>
      <c r="B134" s="240"/>
      <c r="C134" s="241"/>
      <c r="D134" s="242" t="s">
        <v>201</v>
      </c>
      <c r="E134" s="243" t="s">
        <v>1</v>
      </c>
      <c r="F134" s="244" t="s">
        <v>3888</v>
      </c>
      <c r="G134" s="241"/>
      <c r="H134" s="245">
        <v>14.122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201</v>
      </c>
      <c r="AU134" s="251" t="s">
        <v>85</v>
      </c>
      <c r="AV134" s="13" t="s">
        <v>85</v>
      </c>
      <c r="AW134" s="13" t="s">
        <v>32</v>
      </c>
      <c r="AX134" s="13" t="s">
        <v>75</v>
      </c>
      <c r="AY134" s="251" t="s">
        <v>192</v>
      </c>
    </row>
    <row r="135" s="15" customFormat="1">
      <c r="A135" s="15"/>
      <c r="B135" s="263"/>
      <c r="C135" s="264"/>
      <c r="D135" s="242" t="s">
        <v>201</v>
      </c>
      <c r="E135" s="265" t="s">
        <v>1</v>
      </c>
      <c r="F135" s="266" t="s">
        <v>211</v>
      </c>
      <c r="G135" s="264"/>
      <c r="H135" s="267">
        <v>14.122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3" t="s">
        <v>201</v>
      </c>
      <c r="AU135" s="273" t="s">
        <v>85</v>
      </c>
      <c r="AV135" s="15" t="s">
        <v>212</v>
      </c>
      <c r="AW135" s="15" t="s">
        <v>32</v>
      </c>
      <c r="AX135" s="15" t="s">
        <v>83</v>
      </c>
      <c r="AY135" s="273" t="s">
        <v>192</v>
      </c>
    </row>
    <row r="136" s="2" customFormat="1" ht="37.8" customHeight="1">
      <c r="A136" s="39"/>
      <c r="B136" s="40"/>
      <c r="C136" s="227" t="s">
        <v>212</v>
      </c>
      <c r="D136" s="227" t="s">
        <v>194</v>
      </c>
      <c r="E136" s="228" t="s">
        <v>221</v>
      </c>
      <c r="F136" s="229" t="s">
        <v>222</v>
      </c>
      <c r="G136" s="230" t="s">
        <v>207</v>
      </c>
      <c r="H136" s="231">
        <v>1180.9639999999999</v>
      </c>
      <c r="I136" s="232"/>
      <c r="J136" s="233">
        <f>ROUND(I136*H136,2)</f>
        <v>0</v>
      </c>
      <c r="K136" s="229" t="s">
        <v>198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3889</v>
      </c>
    </row>
    <row r="137" s="13" customFormat="1">
      <c r="A137" s="13"/>
      <c r="B137" s="240"/>
      <c r="C137" s="241"/>
      <c r="D137" s="242" t="s">
        <v>201</v>
      </c>
      <c r="E137" s="243" t="s">
        <v>1</v>
      </c>
      <c r="F137" s="244" t="s">
        <v>3890</v>
      </c>
      <c r="G137" s="241"/>
      <c r="H137" s="245">
        <v>710.62199999999996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201</v>
      </c>
      <c r="AU137" s="251" t="s">
        <v>85</v>
      </c>
      <c r="AV137" s="13" t="s">
        <v>85</v>
      </c>
      <c r="AW137" s="13" t="s">
        <v>32</v>
      </c>
      <c r="AX137" s="13" t="s">
        <v>75</v>
      </c>
      <c r="AY137" s="251" t="s">
        <v>192</v>
      </c>
    </row>
    <row r="138" s="13" customFormat="1">
      <c r="A138" s="13"/>
      <c r="B138" s="240"/>
      <c r="C138" s="241"/>
      <c r="D138" s="242" t="s">
        <v>201</v>
      </c>
      <c r="E138" s="243" t="s">
        <v>1</v>
      </c>
      <c r="F138" s="244" t="s">
        <v>3891</v>
      </c>
      <c r="G138" s="241"/>
      <c r="H138" s="245">
        <v>470.34199999999998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201</v>
      </c>
      <c r="AU138" s="251" t="s">
        <v>85</v>
      </c>
      <c r="AV138" s="13" t="s">
        <v>85</v>
      </c>
      <c r="AW138" s="13" t="s">
        <v>32</v>
      </c>
      <c r="AX138" s="13" t="s">
        <v>75</v>
      </c>
      <c r="AY138" s="251" t="s">
        <v>192</v>
      </c>
    </row>
    <row r="139" s="14" customFormat="1">
      <c r="A139" s="14"/>
      <c r="B139" s="252"/>
      <c r="C139" s="253"/>
      <c r="D139" s="242" t="s">
        <v>201</v>
      </c>
      <c r="E139" s="254" t="s">
        <v>1</v>
      </c>
      <c r="F139" s="255" t="s">
        <v>204</v>
      </c>
      <c r="G139" s="253"/>
      <c r="H139" s="256">
        <v>1180.9639999999999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201</v>
      </c>
      <c r="AU139" s="262" t="s">
        <v>85</v>
      </c>
      <c r="AV139" s="14" t="s">
        <v>199</v>
      </c>
      <c r="AW139" s="14" t="s">
        <v>32</v>
      </c>
      <c r="AX139" s="14" t="s">
        <v>83</v>
      </c>
      <c r="AY139" s="262" t="s">
        <v>192</v>
      </c>
    </row>
    <row r="140" s="2" customFormat="1" ht="37.8" customHeight="1">
      <c r="A140" s="39"/>
      <c r="B140" s="40"/>
      <c r="C140" s="227" t="s">
        <v>199</v>
      </c>
      <c r="D140" s="227" t="s">
        <v>194</v>
      </c>
      <c r="E140" s="228" t="s">
        <v>228</v>
      </c>
      <c r="F140" s="229" t="s">
        <v>229</v>
      </c>
      <c r="G140" s="230" t="s">
        <v>207</v>
      </c>
      <c r="H140" s="231">
        <v>240.28</v>
      </c>
      <c r="I140" s="232"/>
      <c r="J140" s="233">
        <f>ROUND(I140*H140,2)</f>
        <v>0</v>
      </c>
      <c r="K140" s="229" t="s">
        <v>198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85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3892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3893</v>
      </c>
      <c r="G141" s="241"/>
      <c r="H141" s="245">
        <v>240.28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75</v>
      </c>
      <c r="AY141" s="251" t="s">
        <v>192</v>
      </c>
    </row>
    <row r="142" s="14" customFormat="1">
      <c r="A142" s="14"/>
      <c r="B142" s="252"/>
      <c r="C142" s="253"/>
      <c r="D142" s="242" t="s">
        <v>201</v>
      </c>
      <c r="E142" s="254" t="s">
        <v>1</v>
      </c>
      <c r="F142" s="255" t="s">
        <v>204</v>
      </c>
      <c r="G142" s="253"/>
      <c r="H142" s="256">
        <v>240.28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201</v>
      </c>
      <c r="AU142" s="262" t="s">
        <v>85</v>
      </c>
      <c r="AV142" s="14" t="s">
        <v>199</v>
      </c>
      <c r="AW142" s="14" t="s">
        <v>32</v>
      </c>
      <c r="AX142" s="14" t="s">
        <v>83</v>
      </c>
      <c r="AY142" s="262" t="s">
        <v>192</v>
      </c>
    </row>
    <row r="143" s="2" customFormat="1" ht="37.8" customHeight="1">
      <c r="A143" s="39"/>
      <c r="B143" s="40"/>
      <c r="C143" s="227" t="s">
        <v>227</v>
      </c>
      <c r="D143" s="227" t="s">
        <v>194</v>
      </c>
      <c r="E143" s="228" t="s">
        <v>233</v>
      </c>
      <c r="F143" s="229" t="s">
        <v>234</v>
      </c>
      <c r="G143" s="230" t="s">
        <v>207</v>
      </c>
      <c r="H143" s="231">
        <v>1201.4000000000001</v>
      </c>
      <c r="I143" s="232"/>
      <c r="J143" s="233">
        <f>ROUND(I143*H143,2)</f>
        <v>0</v>
      </c>
      <c r="K143" s="229" t="s">
        <v>198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199</v>
      </c>
      <c r="AT143" s="238" t="s">
        <v>194</v>
      </c>
      <c r="AU143" s="238" t="s">
        <v>85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199</v>
      </c>
      <c r="BM143" s="238" t="s">
        <v>3894</v>
      </c>
    </row>
    <row r="144" s="13" customFormat="1">
      <c r="A144" s="13"/>
      <c r="B144" s="240"/>
      <c r="C144" s="241"/>
      <c r="D144" s="242" t="s">
        <v>201</v>
      </c>
      <c r="E144" s="243" t="s">
        <v>1</v>
      </c>
      <c r="F144" s="244" t="s">
        <v>3895</v>
      </c>
      <c r="G144" s="241"/>
      <c r="H144" s="245">
        <v>1201.4000000000001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201</v>
      </c>
      <c r="AU144" s="251" t="s">
        <v>85</v>
      </c>
      <c r="AV144" s="13" t="s">
        <v>85</v>
      </c>
      <c r="AW144" s="13" t="s">
        <v>32</v>
      </c>
      <c r="AX144" s="13" t="s">
        <v>83</v>
      </c>
      <c r="AY144" s="251" t="s">
        <v>192</v>
      </c>
    </row>
    <row r="145" s="2" customFormat="1" ht="24.15" customHeight="1">
      <c r="A145" s="39"/>
      <c r="B145" s="40"/>
      <c r="C145" s="227" t="s">
        <v>232</v>
      </c>
      <c r="D145" s="227" t="s">
        <v>194</v>
      </c>
      <c r="E145" s="228" t="s">
        <v>238</v>
      </c>
      <c r="F145" s="229" t="s">
        <v>239</v>
      </c>
      <c r="G145" s="230" t="s">
        <v>207</v>
      </c>
      <c r="H145" s="231">
        <v>1180.9639999999999</v>
      </c>
      <c r="I145" s="232"/>
      <c r="J145" s="233">
        <f>ROUND(I145*H145,2)</f>
        <v>0</v>
      </c>
      <c r="K145" s="229" t="s">
        <v>198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199</v>
      </c>
      <c r="AT145" s="238" t="s">
        <v>194</v>
      </c>
      <c r="AU145" s="238" t="s">
        <v>85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199</v>
      </c>
      <c r="BM145" s="238" t="s">
        <v>3896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3897</v>
      </c>
      <c r="G146" s="241"/>
      <c r="H146" s="245">
        <v>710.62199999999996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3" customFormat="1">
      <c r="A147" s="13"/>
      <c r="B147" s="240"/>
      <c r="C147" s="241"/>
      <c r="D147" s="242" t="s">
        <v>201</v>
      </c>
      <c r="E147" s="243" t="s">
        <v>1</v>
      </c>
      <c r="F147" s="244" t="s">
        <v>3898</v>
      </c>
      <c r="G147" s="241"/>
      <c r="H147" s="245">
        <v>470.34199999999998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201</v>
      </c>
      <c r="AU147" s="251" t="s">
        <v>85</v>
      </c>
      <c r="AV147" s="13" t="s">
        <v>85</v>
      </c>
      <c r="AW147" s="13" t="s">
        <v>32</v>
      </c>
      <c r="AX147" s="13" t="s">
        <v>75</v>
      </c>
      <c r="AY147" s="251" t="s">
        <v>192</v>
      </c>
    </row>
    <row r="148" s="14" customFormat="1">
      <c r="A148" s="14"/>
      <c r="B148" s="252"/>
      <c r="C148" s="253"/>
      <c r="D148" s="242" t="s">
        <v>201</v>
      </c>
      <c r="E148" s="254" t="s">
        <v>1</v>
      </c>
      <c r="F148" s="255" t="s">
        <v>204</v>
      </c>
      <c r="G148" s="253"/>
      <c r="H148" s="256">
        <v>1180.9639999999999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201</v>
      </c>
      <c r="AU148" s="262" t="s">
        <v>85</v>
      </c>
      <c r="AV148" s="14" t="s">
        <v>199</v>
      </c>
      <c r="AW148" s="14" t="s">
        <v>32</v>
      </c>
      <c r="AX148" s="14" t="s">
        <v>83</v>
      </c>
      <c r="AY148" s="262" t="s">
        <v>192</v>
      </c>
    </row>
    <row r="149" s="2" customFormat="1" ht="33" customHeight="1">
      <c r="A149" s="39"/>
      <c r="B149" s="40"/>
      <c r="C149" s="227" t="s">
        <v>237</v>
      </c>
      <c r="D149" s="227" t="s">
        <v>194</v>
      </c>
      <c r="E149" s="228" t="s">
        <v>245</v>
      </c>
      <c r="F149" s="229" t="s">
        <v>246</v>
      </c>
      <c r="G149" s="230" t="s">
        <v>247</v>
      </c>
      <c r="H149" s="231">
        <v>528.61599999999999</v>
      </c>
      <c r="I149" s="232"/>
      <c r="J149" s="233">
        <f>ROUND(I149*H149,2)</f>
        <v>0</v>
      </c>
      <c r="K149" s="229" t="s">
        <v>198</v>
      </c>
      <c r="L149" s="45"/>
      <c r="M149" s="234" t="s">
        <v>1</v>
      </c>
      <c r="N149" s="235" t="s">
        <v>40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199</v>
      </c>
      <c r="AT149" s="238" t="s">
        <v>194</v>
      </c>
      <c r="AU149" s="238" t="s">
        <v>85</v>
      </c>
      <c r="AY149" s="18" t="s">
        <v>192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199</v>
      </c>
      <c r="BM149" s="238" t="s">
        <v>3899</v>
      </c>
    </row>
    <row r="150" s="16" customFormat="1">
      <c r="A150" s="16"/>
      <c r="B150" s="274"/>
      <c r="C150" s="275"/>
      <c r="D150" s="242" t="s">
        <v>201</v>
      </c>
      <c r="E150" s="276" t="s">
        <v>1</v>
      </c>
      <c r="F150" s="277" t="s">
        <v>249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3" t="s">
        <v>201</v>
      </c>
      <c r="AU150" s="283" t="s">
        <v>85</v>
      </c>
      <c r="AV150" s="16" t="s">
        <v>83</v>
      </c>
      <c r="AW150" s="16" t="s">
        <v>32</v>
      </c>
      <c r="AX150" s="16" t="s">
        <v>75</v>
      </c>
      <c r="AY150" s="283" t="s">
        <v>192</v>
      </c>
    </row>
    <row r="151" s="13" customFormat="1">
      <c r="A151" s="13"/>
      <c r="B151" s="240"/>
      <c r="C151" s="241"/>
      <c r="D151" s="242" t="s">
        <v>201</v>
      </c>
      <c r="E151" s="243" t="s">
        <v>1</v>
      </c>
      <c r="F151" s="244" t="s">
        <v>3900</v>
      </c>
      <c r="G151" s="241"/>
      <c r="H151" s="245">
        <v>528.61599999999999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201</v>
      </c>
      <c r="AU151" s="251" t="s">
        <v>85</v>
      </c>
      <c r="AV151" s="13" t="s">
        <v>85</v>
      </c>
      <c r="AW151" s="13" t="s">
        <v>32</v>
      </c>
      <c r="AX151" s="13" t="s">
        <v>75</v>
      </c>
      <c r="AY151" s="251" t="s">
        <v>192</v>
      </c>
    </row>
    <row r="152" s="14" customFormat="1">
      <c r="A152" s="14"/>
      <c r="B152" s="252"/>
      <c r="C152" s="253"/>
      <c r="D152" s="242" t="s">
        <v>201</v>
      </c>
      <c r="E152" s="254" t="s">
        <v>1</v>
      </c>
      <c r="F152" s="255" t="s">
        <v>204</v>
      </c>
      <c r="G152" s="253"/>
      <c r="H152" s="256">
        <v>528.61599999999999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201</v>
      </c>
      <c r="AU152" s="262" t="s">
        <v>85</v>
      </c>
      <c r="AV152" s="14" t="s">
        <v>199</v>
      </c>
      <c r="AW152" s="14" t="s">
        <v>32</v>
      </c>
      <c r="AX152" s="14" t="s">
        <v>83</v>
      </c>
      <c r="AY152" s="262" t="s">
        <v>192</v>
      </c>
    </row>
    <row r="153" s="2" customFormat="1" ht="16.5" customHeight="1">
      <c r="A153" s="39"/>
      <c r="B153" s="40"/>
      <c r="C153" s="227" t="s">
        <v>244</v>
      </c>
      <c r="D153" s="227" t="s">
        <v>194</v>
      </c>
      <c r="E153" s="228" t="s">
        <v>252</v>
      </c>
      <c r="F153" s="229" t="s">
        <v>253</v>
      </c>
      <c r="G153" s="230" t="s">
        <v>207</v>
      </c>
      <c r="H153" s="231">
        <v>950.90200000000004</v>
      </c>
      <c r="I153" s="232"/>
      <c r="J153" s="233">
        <f>ROUND(I153*H153,2)</f>
        <v>0</v>
      </c>
      <c r="K153" s="229" t="s">
        <v>198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85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3901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3902</v>
      </c>
      <c r="G154" s="241"/>
      <c r="H154" s="245">
        <v>710.62199999999996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3" customFormat="1">
      <c r="A155" s="13"/>
      <c r="B155" s="240"/>
      <c r="C155" s="241"/>
      <c r="D155" s="242" t="s">
        <v>201</v>
      </c>
      <c r="E155" s="243" t="s">
        <v>1</v>
      </c>
      <c r="F155" s="244" t="s">
        <v>3903</v>
      </c>
      <c r="G155" s="241"/>
      <c r="H155" s="245">
        <v>240.28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201</v>
      </c>
      <c r="AU155" s="251" t="s">
        <v>85</v>
      </c>
      <c r="AV155" s="13" t="s">
        <v>85</v>
      </c>
      <c r="AW155" s="13" t="s">
        <v>32</v>
      </c>
      <c r="AX155" s="13" t="s">
        <v>75</v>
      </c>
      <c r="AY155" s="251" t="s">
        <v>192</v>
      </c>
    </row>
    <row r="156" s="14" customFormat="1">
      <c r="A156" s="14"/>
      <c r="B156" s="252"/>
      <c r="C156" s="253"/>
      <c r="D156" s="242" t="s">
        <v>201</v>
      </c>
      <c r="E156" s="254" t="s">
        <v>1</v>
      </c>
      <c r="F156" s="255" t="s">
        <v>204</v>
      </c>
      <c r="G156" s="253"/>
      <c r="H156" s="256">
        <v>950.90200000000004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201</v>
      </c>
      <c r="AU156" s="262" t="s">
        <v>85</v>
      </c>
      <c r="AV156" s="14" t="s">
        <v>199</v>
      </c>
      <c r="AW156" s="14" t="s">
        <v>32</v>
      </c>
      <c r="AX156" s="14" t="s">
        <v>83</v>
      </c>
      <c r="AY156" s="262" t="s">
        <v>192</v>
      </c>
    </row>
    <row r="157" s="2" customFormat="1" ht="24.15" customHeight="1">
      <c r="A157" s="39"/>
      <c r="B157" s="40"/>
      <c r="C157" s="227" t="s">
        <v>251</v>
      </c>
      <c r="D157" s="227" t="s">
        <v>194</v>
      </c>
      <c r="E157" s="228" t="s">
        <v>258</v>
      </c>
      <c r="F157" s="229" t="s">
        <v>259</v>
      </c>
      <c r="G157" s="230" t="s">
        <v>207</v>
      </c>
      <c r="H157" s="231">
        <v>470.34199999999998</v>
      </c>
      <c r="I157" s="232"/>
      <c r="J157" s="233">
        <f>ROUND(I157*H157,2)</f>
        <v>0</v>
      </c>
      <c r="K157" s="229" t="s">
        <v>198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85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3904</v>
      </c>
    </row>
    <row r="158" s="16" customFormat="1">
      <c r="A158" s="16"/>
      <c r="B158" s="274"/>
      <c r="C158" s="275"/>
      <c r="D158" s="242" t="s">
        <v>201</v>
      </c>
      <c r="E158" s="276" t="s">
        <v>1</v>
      </c>
      <c r="F158" s="277" t="s">
        <v>3880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3" t="s">
        <v>201</v>
      </c>
      <c r="AU158" s="283" t="s">
        <v>85</v>
      </c>
      <c r="AV158" s="16" t="s">
        <v>83</v>
      </c>
      <c r="AW158" s="16" t="s">
        <v>32</v>
      </c>
      <c r="AX158" s="16" t="s">
        <v>75</v>
      </c>
      <c r="AY158" s="283" t="s">
        <v>192</v>
      </c>
    </row>
    <row r="159" s="13" customFormat="1">
      <c r="A159" s="13"/>
      <c r="B159" s="240"/>
      <c r="C159" s="241"/>
      <c r="D159" s="242" t="s">
        <v>201</v>
      </c>
      <c r="E159" s="243" t="s">
        <v>1</v>
      </c>
      <c r="F159" s="244" t="s">
        <v>3905</v>
      </c>
      <c r="G159" s="241"/>
      <c r="H159" s="245">
        <v>470.34199999999998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201</v>
      </c>
      <c r="AU159" s="251" t="s">
        <v>85</v>
      </c>
      <c r="AV159" s="13" t="s">
        <v>85</v>
      </c>
      <c r="AW159" s="13" t="s">
        <v>32</v>
      </c>
      <c r="AX159" s="13" t="s">
        <v>75</v>
      </c>
      <c r="AY159" s="251" t="s">
        <v>192</v>
      </c>
    </row>
    <row r="160" s="14" customFormat="1">
      <c r="A160" s="14"/>
      <c r="B160" s="252"/>
      <c r="C160" s="253"/>
      <c r="D160" s="242" t="s">
        <v>201</v>
      </c>
      <c r="E160" s="254" t="s">
        <v>1</v>
      </c>
      <c r="F160" s="255" t="s">
        <v>204</v>
      </c>
      <c r="G160" s="253"/>
      <c r="H160" s="256">
        <v>470.34199999999998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201</v>
      </c>
      <c r="AU160" s="262" t="s">
        <v>85</v>
      </c>
      <c r="AV160" s="14" t="s">
        <v>199</v>
      </c>
      <c r="AW160" s="14" t="s">
        <v>32</v>
      </c>
      <c r="AX160" s="14" t="s">
        <v>83</v>
      </c>
      <c r="AY160" s="262" t="s">
        <v>192</v>
      </c>
    </row>
    <row r="161" s="2" customFormat="1" ht="24.15" customHeight="1">
      <c r="A161" s="39"/>
      <c r="B161" s="40"/>
      <c r="C161" s="227" t="s">
        <v>257</v>
      </c>
      <c r="D161" s="227" t="s">
        <v>194</v>
      </c>
      <c r="E161" s="228" t="s">
        <v>265</v>
      </c>
      <c r="F161" s="229" t="s">
        <v>266</v>
      </c>
      <c r="G161" s="230" t="s">
        <v>197</v>
      </c>
      <c r="H161" s="231">
        <v>50.655000000000001</v>
      </c>
      <c r="I161" s="232"/>
      <c r="J161" s="233">
        <f>ROUND(I161*H161,2)</f>
        <v>0</v>
      </c>
      <c r="K161" s="229" t="s">
        <v>198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3906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3907</v>
      </c>
      <c r="G162" s="241"/>
      <c r="H162" s="245">
        <v>50.655000000000001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75</v>
      </c>
      <c r="AY162" s="251" t="s">
        <v>192</v>
      </c>
    </row>
    <row r="163" s="14" customFormat="1">
      <c r="A163" s="14"/>
      <c r="B163" s="252"/>
      <c r="C163" s="253"/>
      <c r="D163" s="242" t="s">
        <v>201</v>
      </c>
      <c r="E163" s="254" t="s">
        <v>1</v>
      </c>
      <c r="F163" s="255" t="s">
        <v>204</v>
      </c>
      <c r="G163" s="253"/>
      <c r="H163" s="256">
        <v>50.655000000000001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201</v>
      </c>
      <c r="AU163" s="262" t="s">
        <v>85</v>
      </c>
      <c r="AV163" s="14" t="s">
        <v>199</v>
      </c>
      <c r="AW163" s="14" t="s">
        <v>32</v>
      </c>
      <c r="AX163" s="14" t="s">
        <v>83</v>
      </c>
      <c r="AY163" s="262" t="s">
        <v>192</v>
      </c>
    </row>
    <row r="164" s="2" customFormat="1" ht="33" customHeight="1">
      <c r="A164" s="39"/>
      <c r="B164" s="40"/>
      <c r="C164" s="227" t="s">
        <v>264</v>
      </c>
      <c r="D164" s="227" t="s">
        <v>194</v>
      </c>
      <c r="E164" s="228" t="s">
        <v>3908</v>
      </c>
      <c r="F164" s="229" t="s">
        <v>3909</v>
      </c>
      <c r="G164" s="230" t="s">
        <v>197</v>
      </c>
      <c r="H164" s="231">
        <v>50</v>
      </c>
      <c r="I164" s="232"/>
      <c r="J164" s="233">
        <f>ROUND(I164*H164,2)</f>
        <v>0</v>
      </c>
      <c r="K164" s="229" t="s">
        <v>198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3910</v>
      </c>
    </row>
    <row r="165" s="16" customFormat="1">
      <c r="A165" s="16"/>
      <c r="B165" s="274"/>
      <c r="C165" s="275"/>
      <c r="D165" s="242" t="s">
        <v>201</v>
      </c>
      <c r="E165" s="276" t="s">
        <v>1</v>
      </c>
      <c r="F165" s="277" t="s">
        <v>3880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3" t="s">
        <v>201</v>
      </c>
      <c r="AU165" s="283" t="s">
        <v>85</v>
      </c>
      <c r="AV165" s="16" t="s">
        <v>83</v>
      </c>
      <c r="AW165" s="16" t="s">
        <v>32</v>
      </c>
      <c r="AX165" s="16" t="s">
        <v>75</v>
      </c>
      <c r="AY165" s="283" t="s">
        <v>192</v>
      </c>
    </row>
    <row r="166" s="13" customFormat="1">
      <c r="A166" s="13"/>
      <c r="B166" s="240"/>
      <c r="C166" s="241"/>
      <c r="D166" s="242" t="s">
        <v>201</v>
      </c>
      <c r="E166" s="243" t="s">
        <v>1</v>
      </c>
      <c r="F166" s="244" t="s">
        <v>3911</v>
      </c>
      <c r="G166" s="241"/>
      <c r="H166" s="245">
        <v>50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201</v>
      </c>
      <c r="AU166" s="251" t="s">
        <v>85</v>
      </c>
      <c r="AV166" s="13" t="s">
        <v>85</v>
      </c>
      <c r="AW166" s="13" t="s">
        <v>32</v>
      </c>
      <c r="AX166" s="13" t="s">
        <v>83</v>
      </c>
      <c r="AY166" s="251" t="s">
        <v>192</v>
      </c>
    </row>
    <row r="167" s="12" customFormat="1" ht="22.8" customHeight="1">
      <c r="A167" s="12"/>
      <c r="B167" s="211"/>
      <c r="C167" s="212"/>
      <c r="D167" s="213" t="s">
        <v>74</v>
      </c>
      <c r="E167" s="225" t="s">
        <v>85</v>
      </c>
      <c r="F167" s="225" t="s">
        <v>270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SUM(P168:P175)</f>
        <v>0</v>
      </c>
      <c r="Q167" s="219"/>
      <c r="R167" s="220">
        <f>SUM(R168:R175)</f>
        <v>29.434320000000003</v>
      </c>
      <c r="S167" s="219"/>
      <c r="T167" s="221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83</v>
      </c>
      <c r="AT167" s="223" t="s">
        <v>74</v>
      </c>
      <c r="AU167" s="223" t="s">
        <v>83</v>
      </c>
      <c r="AY167" s="222" t="s">
        <v>192</v>
      </c>
      <c r="BK167" s="224">
        <f>SUM(BK168:BK175)</f>
        <v>0</v>
      </c>
    </row>
    <row r="168" s="2" customFormat="1" ht="24.15" customHeight="1">
      <c r="A168" s="39"/>
      <c r="B168" s="40"/>
      <c r="C168" s="227" t="s">
        <v>8</v>
      </c>
      <c r="D168" s="227" t="s">
        <v>194</v>
      </c>
      <c r="E168" s="228" t="s">
        <v>317</v>
      </c>
      <c r="F168" s="229" t="s">
        <v>318</v>
      </c>
      <c r="G168" s="230" t="s">
        <v>207</v>
      </c>
      <c r="H168" s="231">
        <v>13.627000000000001</v>
      </c>
      <c r="I168" s="232"/>
      <c r="J168" s="233">
        <f>ROUND(I168*H168,2)</f>
        <v>0</v>
      </c>
      <c r="K168" s="229" t="s">
        <v>198</v>
      </c>
      <c r="L168" s="45"/>
      <c r="M168" s="234" t="s">
        <v>1</v>
      </c>
      <c r="N168" s="235" t="s">
        <v>40</v>
      </c>
      <c r="O168" s="92"/>
      <c r="P168" s="236">
        <f>O168*H168</f>
        <v>0</v>
      </c>
      <c r="Q168" s="236">
        <v>2.1600000000000001</v>
      </c>
      <c r="R168" s="236">
        <f>Q168*H168</f>
        <v>29.434320000000003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199</v>
      </c>
      <c r="AT168" s="238" t="s">
        <v>194</v>
      </c>
      <c r="AU168" s="238" t="s">
        <v>85</v>
      </c>
      <c r="AY168" s="18" t="s">
        <v>192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199</v>
      </c>
      <c r="BM168" s="238" t="s">
        <v>3912</v>
      </c>
    </row>
    <row r="169" s="16" customFormat="1">
      <c r="A169" s="16"/>
      <c r="B169" s="274"/>
      <c r="C169" s="275"/>
      <c r="D169" s="242" t="s">
        <v>201</v>
      </c>
      <c r="E169" s="276" t="s">
        <v>1</v>
      </c>
      <c r="F169" s="277" t="s">
        <v>3880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3" t="s">
        <v>201</v>
      </c>
      <c r="AU169" s="283" t="s">
        <v>85</v>
      </c>
      <c r="AV169" s="16" t="s">
        <v>83</v>
      </c>
      <c r="AW169" s="16" t="s">
        <v>32</v>
      </c>
      <c r="AX169" s="16" t="s">
        <v>75</v>
      </c>
      <c r="AY169" s="283" t="s">
        <v>192</v>
      </c>
    </row>
    <row r="170" s="13" customFormat="1">
      <c r="A170" s="13"/>
      <c r="B170" s="240"/>
      <c r="C170" s="241"/>
      <c r="D170" s="242" t="s">
        <v>201</v>
      </c>
      <c r="E170" s="243" t="s">
        <v>1</v>
      </c>
      <c r="F170" s="244" t="s">
        <v>3913</v>
      </c>
      <c r="G170" s="241"/>
      <c r="H170" s="245">
        <v>9.6769999999999996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201</v>
      </c>
      <c r="AU170" s="251" t="s">
        <v>85</v>
      </c>
      <c r="AV170" s="13" t="s">
        <v>85</v>
      </c>
      <c r="AW170" s="13" t="s">
        <v>32</v>
      </c>
      <c r="AX170" s="13" t="s">
        <v>75</v>
      </c>
      <c r="AY170" s="251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3914</v>
      </c>
      <c r="G171" s="241"/>
      <c r="H171" s="245">
        <v>1.8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75</v>
      </c>
      <c r="AY171" s="251" t="s">
        <v>192</v>
      </c>
    </row>
    <row r="172" s="15" customFormat="1">
      <c r="A172" s="15"/>
      <c r="B172" s="263"/>
      <c r="C172" s="264"/>
      <c r="D172" s="242" t="s">
        <v>201</v>
      </c>
      <c r="E172" s="265" t="s">
        <v>1</v>
      </c>
      <c r="F172" s="266" t="s">
        <v>211</v>
      </c>
      <c r="G172" s="264"/>
      <c r="H172" s="267">
        <v>11.477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201</v>
      </c>
      <c r="AU172" s="273" t="s">
        <v>85</v>
      </c>
      <c r="AV172" s="15" t="s">
        <v>212</v>
      </c>
      <c r="AW172" s="15" t="s">
        <v>32</v>
      </c>
      <c r="AX172" s="15" t="s">
        <v>75</v>
      </c>
      <c r="AY172" s="273" t="s">
        <v>192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3915</v>
      </c>
      <c r="G173" s="241"/>
      <c r="H173" s="245">
        <v>2.1499999999999999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75</v>
      </c>
      <c r="AY173" s="251" t="s">
        <v>192</v>
      </c>
    </row>
    <row r="174" s="15" customFormat="1">
      <c r="A174" s="15"/>
      <c r="B174" s="263"/>
      <c r="C174" s="264"/>
      <c r="D174" s="242" t="s">
        <v>201</v>
      </c>
      <c r="E174" s="265" t="s">
        <v>1</v>
      </c>
      <c r="F174" s="266" t="s">
        <v>211</v>
      </c>
      <c r="G174" s="264"/>
      <c r="H174" s="267">
        <v>2.1499999999999999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3" t="s">
        <v>201</v>
      </c>
      <c r="AU174" s="273" t="s">
        <v>85</v>
      </c>
      <c r="AV174" s="15" t="s">
        <v>212</v>
      </c>
      <c r="AW174" s="15" t="s">
        <v>32</v>
      </c>
      <c r="AX174" s="15" t="s">
        <v>75</v>
      </c>
      <c r="AY174" s="273" t="s">
        <v>192</v>
      </c>
    </row>
    <row r="175" s="14" customFormat="1">
      <c r="A175" s="14"/>
      <c r="B175" s="252"/>
      <c r="C175" s="253"/>
      <c r="D175" s="242" t="s">
        <v>201</v>
      </c>
      <c r="E175" s="254" t="s">
        <v>1</v>
      </c>
      <c r="F175" s="255" t="s">
        <v>204</v>
      </c>
      <c r="G175" s="253"/>
      <c r="H175" s="256">
        <v>13.627000000000001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201</v>
      </c>
      <c r="AU175" s="262" t="s">
        <v>85</v>
      </c>
      <c r="AV175" s="14" t="s">
        <v>199</v>
      </c>
      <c r="AW175" s="14" t="s">
        <v>32</v>
      </c>
      <c r="AX175" s="14" t="s">
        <v>83</v>
      </c>
      <c r="AY175" s="262" t="s">
        <v>192</v>
      </c>
    </row>
    <row r="176" s="12" customFormat="1" ht="22.8" customHeight="1">
      <c r="A176" s="12"/>
      <c r="B176" s="211"/>
      <c r="C176" s="212"/>
      <c r="D176" s="213" t="s">
        <v>74</v>
      </c>
      <c r="E176" s="225" t="s">
        <v>212</v>
      </c>
      <c r="F176" s="225" t="s">
        <v>425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SUM(P177:P182)</f>
        <v>0</v>
      </c>
      <c r="Q176" s="219"/>
      <c r="R176" s="220">
        <f>SUM(R177:R182)</f>
        <v>239.24438999999998</v>
      </c>
      <c r="S176" s="219"/>
      <c r="T176" s="221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83</v>
      </c>
      <c r="AT176" s="223" t="s">
        <v>74</v>
      </c>
      <c r="AU176" s="223" t="s">
        <v>83</v>
      </c>
      <c r="AY176" s="222" t="s">
        <v>192</v>
      </c>
      <c r="BK176" s="224">
        <f>SUM(BK177:BK182)</f>
        <v>0</v>
      </c>
    </row>
    <row r="177" s="2" customFormat="1" ht="33" customHeight="1">
      <c r="A177" s="39"/>
      <c r="B177" s="40"/>
      <c r="C177" s="227" t="s">
        <v>279</v>
      </c>
      <c r="D177" s="227" t="s">
        <v>194</v>
      </c>
      <c r="E177" s="228" t="s">
        <v>3916</v>
      </c>
      <c r="F177" s="229" t="s">
        <v>3917</v>
      </c>
      <c r="G177" s="230" t="s">
        <v>207</v>
      </c>
      <c r="H177" s="231">
        <v>103.5</v>
      </c>
      <c r="I177" s="232"/>
      <c r="J177" s="233">
        <f>ROUND(I177*H177,2)</f>
        <v>0</v>
      </c>
      <c r="K177" s="229" t="s">
        <v>198</v>
      </c>
      <c r="L177" s="45"/>
      <c r="M177" s="234" t="s">
        <v>1</v>
      </c>
      <c r="N177" s="235" t="s">
        <v>40</v>
      </c>
      <c r="O177" s="92"/>
      <c r="P177" s="236">
        <f>O177*H177</f>
        <v>0</v>
      </c>
      <c r="Q177" s="236">
        <v>2.3115399999999999</v>
      </c>
      <c r="R177" s="236">
        <f>Q177*H177</f>
        <v>239.24438999999998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199</v>
      </c>
      <c r="AT177" s="238" t="s">
        <v>194</v>
      </c>
      <c r="AU177" s="238" t="s">
        <v>85</v>
      </c>
      <c r="AY177" s="18" t="s">
        <v>192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199</v>
      </c>
      <c r="BM177" s="238" t="s">
        <v>3918</v>
      </c>
    </row>
    <row r="178" s="16" customFormat="1">
      <c r="A178" s="16"/>
      <c r="B178" s="274"/>
      <c r="C178" s="275"/>
      <c r="D178" s="242" t="s">
        <v>201</v>
      </c>
      <c r="E178" s="276" t="s">
        <v>1</v>
      </c>
      <c r="F178" s="277" t="s">
        <v>3919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3" t="s">
        <v>201</v>
      </c>
      <c r="AU178" s="283" t="s">
        <v>85</v>
      </c>
      <c r="AV178" s="16" t="s">
        <v>83</v>
      </c>
      <c r="AW178" s="16" t="s">
        <v>32</v>
      </c>
      <c r="AX178" s="16" t="s">
        <v>75</v>
      </c>
      <c r="AY178" s="283" t="s">
        <v>192</v>
      </c>
    </row>
    <row r="179" s="13" customFormat="1">
      <c r="A179" s="13"/>
      <c r="B179" s="240"/>
      <c r="C179" s="241"/>
      <c r="D179" s="242" t="s">
        <v>201</v>
      </c>
      <c r="E179" s="243" t="s">
        <v>1</v>
      </c>
      <c r="F179" s="244" t="s">
        <v>3920</v>
      </c>
      <c r="G179" s="241"/>
      <c r="H179" s="245">
        <v>26.25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201</v>
      </c>
      <c r="AU179" s="251" t="s">
        <v>85</v>
      </c>
      <c r="AV179" s="13" t="s">
        <v>85</v>
      </c>
      <c r="AW179" s="13" t="s">
        <v>32</v>
      </c>
      <c r="AX179" s="13" t="s">
        <v>75</v>
      </c>
      <c r="AY179" s="251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3921</v>
      </c>
      <c r="G180" s="241"/>
      <c r="H180" s="245">
        <v>3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75</v>
      </c>
      <c r="AY180" s="251" t="s">
        <v>192</v>
      </c>
    </row>
    <row r="181" s="13" customFormat="1">
      <c r="A181" s="13"/>
      <c r="B181" s="240"/>
      <c r="C181" s="241"/>
      <c r="D181" s="242" t="s">
        <v>201</v>
      </c>
      <c r="E181" s="243" t="s">
        <v>1</v>
      </c>
      <c r="F181" s="244" t="s">
        <v>3922</v>
      </c>
      <c r="G181" s="241"/>
      <c r="H181" s="245">
        <v>74.25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201</v>
      </c>
      <c r="AU181" s="251" t="s">
        <v>85</v>
      </c>
      <c r="AV181" s="13" t="s">
        <v>85</v>
      </c>
      <c r="AW181" s="13" t="s">
        <v>32</v>
      </c>
      <c r="AX181" s="13" t="s">
        <v>75</v>
      </c>
      <c r="AY181" s="251" t="s">
        <v>192</v>
      </c>
    </row>
    <row r="182" s="14" customFormat="1">
      <c r="A182" s="14"/>
      <c r="B182" s="252"/>
      <c r="C182" s="253"/>
      <c r="D182" s="242" t="s">
        <v>201</v>
      </c>
      <c r="E182" s="254" t="s">
        <v>1</v>
      </c>
      <c r="F182" s="255" t="s">
        <v>204</v>
      </c>
      <c r="G182" s="253"/>
      <c r="H182" s="256">
        <v>103.5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201</v>
      </c>
      <c r="AU182" s="262" t="s">
        <v>85</v>
      </c>
      <c r="AV182" s="14" t="s">
        <v>199</v>
      </c>
      <c r="AW182" s="14" t="s">
        <v>32</v>
      </c>
      <c r="AX182" s="14" t="s">
        <v>83</v>
      </c>
      <c r="AY182" s="262" t="s">
        <v>192</v>
      </c>
    </row>
    <row r="183" s="12" customFormat="1" ht="22.8" customHeight="1">
      <c r="A183" s="12"/>
      <c r="B183" s="211"/>
      <c r="C183" s="212"/>
      <c r="D183" s="213" t="s">
        <v>74</v>
      </c>
      <c r="E183" s="225" t="s">
        <v>251</v>
      </c>
      <c r="F183" s="225" t="s">
        <v>1090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SUM(P184:P187)</f>
        <v>0</v>
      </c>
      <c r="Q183" s="219"/>
      <c r="R183" s="220">
        <f>SUM(R184:R187)</f>
        <v>0.0083499999999999998</v>
      </c>
      <c r="S183" s="219"/>
      <c r="T183" s="221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83</v>
      </c>
      <c r="AT183" s="223" t="s">
        <v>74</v>
      </c>
      <c r="AU183" s="223" t="s">
        <v>83</v>
      </c>
      <c r="AY183" s="222" t="s">
        <v>192</v>
      </c>
      <c r="BK183" s="224">
        <f>SUM(BK184:BK187)</f>
        <v>0</v>
      </c>
    </row>
    <row r="184" s="2" customFormat="1" ht="21.75" customHeight="1">
      <c r="A184" s="39"/>
      <c r="B184" s="40"/>
      <c r="C184" s="227" t="s">
        <v>286</v>
      </c>
      <c r="D184" s="227" t="s">
        <v>194</v>
      </c>
      <c r="E184" s="228" t="s">
        <v>3923</v>
      </c>
      <c r="F184" s="229" t="s">
        <v>3924</v>
      </c>
      <c r="G184" s="230" t="s">
        <v>197</v>
      </c>
      <c r="H184" s="231">
        <v>2.5</v>
      </c>
      <c r="I184" s="232"/>
      <c r="J184" s="233">
        <f>ROUND(I184*H184,2)</f>
        <v>0</v>
      </c>
      <c r="K184" s="229" t="s">
        <v>198</v>
      </c>
      <c r="L184" s="45"/>
      <c r="M184" s="234" t="s">
        <v>1</v>
      </c>
      <c r="N184" s="235" t="s">
        <v>40</v>
      </c>
      <c r="O184" s="92"/>
      <c r="P184" s="236">
        <f>O184*H184</f>
        <v>0</v>
      </c>
      <c r="Q184" s="236">
        <v>0.0033400000000000001</v>
      </c>
      <c r="R184" s="236">
        <f>Q184*H184</f>
        <v>0.0083499999999999998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199</v>
      </c>
      <c r="AT184" s="238" t="s">
        <v>194</v>
      </c>
      <c r="AU184" s="238" t="s">
        <v>85</v>
      </c>
      <c r="AY184" s="18" t="s">
        <v>192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199</v>
      </c>
      <c r="BM184" s="238" t="s">
        <v>3925</v>
      </c>
    </row>
    <row r="185" s="16" customFormat="1">
      <c r="A185" s="16"/>
      <c r="B185" s="274"/>
      <c r="C185" s="275"/>
      <c r="D185" s="242" t="s">
        <v>201</v>
      </c>
      <c r="E185" s="276" t="s">
        <v>1</v>
      </c>
      <c r="F185" s="277" t="s">
        <v>3926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3" t="s">
        <v>201</v>
      </c>
      <c r="AU185" s="283" t="s">
        <v>85</v>
      </c>
      <c r="AV185" s="16" t="s">
        <v>83</v>
      </c>
      <c r="AW185" s="16" t="s">
        <v>32</v>
      </c>
      <c r="AX185" s="16" t="s">
        <v>75</v>
      </c>
      <c r="AY185" s="283" t="s">
        <v>192</v>
      </c>
    </row>
    <row r="186" s="16" customFormat="1">
      <c r="A186" s="16"/>
      <c r="B186" s="274"/>
      <c r="C186" s="275"/>
      <c r="D186" s="242" t="s">
        <v>201</v>
      </c>
      <c r="E186" s="276" t="s">
        <v>1</v>
      </c>
      <c r="F186" s="277" t="s">
        <v>3927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201</v>
      </c>
      <c r="AU186" s="283" t="s">
        <v>85</v>
      </c>
      <c r="AV186" s="16" t="s">
        <v>83</v>
      </c>
      <c r="AW186" s="16" t="s">
        <v>32</v>
      </c>
      <c r="AX186" s="16" t="s">
        <v>75</v>
      </c>
      <c r="AY186" s="283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3928</v>
      </c>
      <c r="G187" s="241"/>
      <c r="H187" s="245">
        <v>2.5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83</v>
      </c>
      <c r="AY187" s="251" t="s">
        <v>192</v>
      </c>
    </row>
    <row r="188" s="12" customFormat="1" ht="22.8" customHeight="1">
      <c r="A188" s="12"/>
      <c r="B188" s="211"/>
      <c r="C188" s="212"/>
      <c r="D188" s="213" t="s">
        <v>74</v>
      </c>
      <c r="E188" s="225" t="s">
        <v>1172</v>
      </c>
      <c r="F188" s="225" t="s">
        <v>1173</v>
      </c>
      <c r="G188" s="212"/>
      <c r="H188" s="212"/>
      <c r="I188" s="215"/>
      <c r="J188" s="226">
        <f>BK188</f>
        <v>0</v>
      </c>
      <c r="K188" s="212"/>
      <c r="L188" s="217"/>
      <c r="M188" s="218"/>
      <c r="N188" s="219"/>
      <c r="O188" s="219"/>
      <c r="P188" s="220">
        <f>P189</f>
        <v>0</v>
      </c>
      <c r="Q188" s="219"/>
      <c r="R188" s="220">
        <f>R189</f>
        <v>0</v>
      </c>
      <c r="S188" s="219"/>
      <c r="T188" s="221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83</v>
      </c>
      <c r="AT188" s="223" t="s">
        <v>74</v>
      </c>
      <c r="AU188" s="223" t="s">
        <v>83</v>
      </c>
      <c r="AY188" s="222" t="s">
        <v>192</v>
      </c>
      <c r="BK188" s="224">
        <f>BK189</f>
        <v>0</v>
      </c>
    </row>
    <row r="189" s="2" customFormat="1" ht="21.75" customHeight="1">
      <c r="A189" s="39"/>
      <c r="B189" s="40"/>
      <c r="C189" s="227" t="s">
        <v>291</v>
      </c>
      <c r="D189" s="227" t="s">
        <v>194</v>
      </c>
      <c r="E189" s="228" t="s">
        <v>3929</v>
      </c>
      <c r="F189" s="229" t="s">
        <v>3930</v>
      </c>
      <c r="G189" s="230" t="s">
        <v>247</v>
      </c>
      <c r="H189" s="231">
        <v>268.68700000000001</v>
      </c>
      <c r="I189" s="232"/>
      <c r="J189" s="233">
        <f>ROUND(I189*H189,2)</f>
        <v>0</v>
      </c>
      <c r="K189" s="229" t="s">
        <v>198</v>
      </c>
      <c r="L189" s="45"/>
      <c r="M189" s="298" t="s">
        <v>1</v>
      </c>
      <c r="N189" s="299" t="s">
        <v>40</v>
      </c>
      <c r="O189" s="300"/>
      <c r="P189" s="301">
        <f>O189*H189</f>
        <v>0</v>
      </c>
      <c r="Q189" s="301">
        <v>0</v>
      </c>
      <c r="R189" s="301">
        <f>Q189*H189</f>
        <v>0</v>
      </c>
      <c r="S189" s="301">
        <v>0</v>
      </c>
      <c r="T189" s="30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199</v>
      </c>
      <c r="AT189" s="238" t="s">
        <v>194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3931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+TDFqWNbsS8ZtCV3MGmecVFD22k2fvDJRtIqfUDIOZsyjhy/zt3x/4kN8YzjLAdSWm+Vub77dPnItV+EyKj0Ag==" hashValue="J+aM5qdIMUyy4IOLEbg3jHL/TIFMmyD9xrwXDyFlTOJPpS/b/QTot5IIa5VdZ0aJ6j/NGuc/68SLS7MsmDDo1A==" algorithmName="SHA-512" password="CC35"/>
  <autoFilter ref="C121:K18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3932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ROUND((SUM(BE129:BE550)),  2)</f>
        <v>0</v>
      </c>
      <c r="G33" s="39"/>
      <c r="H33" s="39"/>
      <c r="I33" s="165">
        <v>0.20999999999999999</v>
      </c>
      <c r="J33" s="164">
        <f>ROUND(((SUM(BE129:BE550))*I33),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ROUND((SUM(BF129:BF550)),  2)</f>
        <v>0</v>
      </c>
      <c r="G34" s="39"/>
      <c r="H34" s="39"/>
      <c r="I34" s="165">
        <v>0.12</v>
      </c>
      <c r="J34" s="164">
        <f>ROUND(((SUM(BF129:BF550))*I34),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ROUND((SUM(BG129:BG550)),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ROUND((SUM(BH129:BH550)),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ROUND((SUM(BI129:BI550)),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02.3 - Zpevněné plochy, schodiště, zábradlí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J130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J131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J184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J195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3933</v>
      </c>
      <c r="E101" s="197"/>
      <c r="F101" s="197"/>
      <c r="G101" s="197"/>
      <c r="H101" s="197"/>
      <c r="I101" s="197"/>
      <c r="J101" s="198">
        <f>J200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155</v>
      </c>
      <c r="E102" s="197"/>
      <c r="F102" s="197"/>
      <c r="G102" s="197"/>
      <c r="H102" s="197"/>
      <c r="I102" s="197"/>
      <c r="J102" s="198">
        <f>J278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156</v>
      </c>
      <c r="E103" s="197"/>
      <c r="F103" s="197"/>
      <c r="G103" s="197"/>
      <c r="H103" s="197"/>
      <c r="I103" s="197"/>
      <c r="J103" s="198">
        <f>J287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157</v>
      </c>
      <c r="E104" s="197"/>
      <c r="F104" s="197"/>
      <c r="G104" s="197"/>
      <c r="H104" s="197"/>
      <c r="I104" s="197"/>
      <c r="J104" s="198">
        <f>J415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158</v>
      </c>
      <c r="E105" s="192"/>
      <c r="F105" s="192"/>
      <c r="G105" s="192"/>
      <c r="H105" s="192"/>
      <c r="I105" s="192"/>
      <c r="J105" s="193">
        <f>J418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165</v>
      </c>
      <c r="E106" s="197"/>
      <c r="F106" s="197"/>
      <c r="G106" s="197"/>
      <c r="H106" s="197"/>
      <c r="I106" s="197"/>
      <c r="J106" s="198">
        <f>J419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167</v>
      </c>
      <c r="E107" s="197"/>
      <c r="F107" s="197"/>
      <c r="G107" s="197"/>
      <c r="H107" s="197"/>
      <c r="I107" s="197"/>
      <c r="J107" s="198">
        <f>J435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169</v>
      </c>
      <c r="E108" s="197"/>
      <c r="F108" s="197"/>
      <c r="G108" s="197"/>
      <c r="H108" s="197"/>
      <c r="I108" s="197"/>
      <c r="J108" s="198">
        <f>J441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174</v>
      </c>
      <c r="E109" s="197"/>
      <c r="F109" s="197"/>
      <c r="G109" s="197"/>
      <c r="H109" s="197"/>
      <c r="I109" s="197"/>
      <c r="J109" s="198">
        <f>J534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177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4" t="str">
        <f>E7</f>
        <v>Náchod - Výstavba objektu pro zřízení dětské skupiny v nemocnici Náchodě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02.3 - Zpevněné plochy, schodiště, zábradlí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30. 9. 2024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Královéhradecký kraj, Pivovarské náměstí 1245, 500</v>
      </c>
      <c r="G125" s="41"/>
      <c r="H125" s="41"/>
      <c r="I125" s="33" t="s">
        <v>30</v>
      </c>
      <c r="J125" s="37" t="str">
        <f>E21</f>
        <v>PRISPO s.r.o. Polská 375, 547 01 Náchod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PRISPO s.r.o. Polská 375, 547 01 Náchod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178</v>
      </c>
      <c r="D128" s="203" t="s">
        <v>60</v>
      </c>
      <c r="E128" s="203" t="s">
        <v>56</v>
      </c>
      <c r="F128" s="203" t="s">
        <v>57</v>
      </c>
      <c r="G128" s="203" t="s">
        <v>179</v>
      </c>
      <c r="H128" s="203" t="s">
        <v>180</v>
      </c>
      <c r="I128" s="203" t="s">
        <v>181</v>
      </c>
      <c r="J128" s="203" t="s">
        <v>147</v>
      </c>
      <c r="K128" s="204" t="s">
        <v>182</v>
      </c>
      <c r="L128" s="205"/>
      <c r="M128" s="101" t="s">
        <v>1</v>
      </c>
      <c r="N128" s="102" t="s">
        <v>39</v>
      </c>
      <c r="O128" s="102" t="s">
        <v>183</v>
      </c>
      <c r="P128" s="102" t="s">
        <v>184</v>
      </c>
      <c r="Q128" s="102" t="s">
        <v>185</v>
      </c>
      <c r="R128" s="102" t="s">
        <v>186</v>
      </c>
      <c r="S128" s="102" t="s">
        <v>187</v>
      </c>
      <c r="T128" s="103" t="s">
        <v>188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189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P130+P418</f>
        <v>0</v>
      </c>
      <c r="Q129" s="105"/>
      <c r="R129" s="208">
        <f>R130+R418</f>
        <v>540.71191490000001</v>
      </c>
      <c r="S129" s="105"/>
      <c r="T129" s="209">
        <f>T130+T418</f>
        <v>0.16400000000000001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74</v>
      </c>
      <c r="AU129" s="18" t="s">
        <v>149</v>
      </c>
      <c r="BK129" s="210">
        <f>BK130+BK418</f>
        <v>0</v>
      </c>
    </row>
    <row r="130" s="12" customFormat="1" ht="25.92" customHeight="1">
      <c r="A130" s="12"/>
      <c r="B130" s="211"/>
      <c r="C130" s="212"/>
      <c r="D130" s="213" t="s">
        <v>74</v>
      </c>
      <c r="E130" s="214" t="s">
        <v>190</v>
      </c>
      <c r="F130" s="214" t="s">
        <v>191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P131+P184+P195+P200+P278+P287+P415</f>
        <v>0</v>
      </c>
      <c r="Q130" s="219"/>
      <c r="R130" s="220">
        <f>R131+R184+R195+R200+R278+R287+R415</f>
        <v>538.31597918</v>
      </c>
      <c r="S130" s="219"/>
      <c r="T130" s="221">
        <f>T131+T184+T195+T200+T278+T287+T415</f>
        <v>0.16400000000000001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74</v>
      </c>
      <c r="AU130" s="223" t="s">
        <v>75</v>
      </c>
      <c r="AY130" s="222" t="s">
        <v>192</v>
      </c>
      <c r="BK130" s="224">
        <f>BK131+BK184+BK195+BK200+BK278+BK287+BK415</f>
        <v>0</v>
      </c>
    </row>
    <row r="131" s="12" customFormat="1" ht="22.8" customHeight="1">
      <c r="A131" s="12"/>
      <c r="B131" s="211"/>
      <c r="C131" s="212"/>
      <c r="D131" s="213" t="s">
        <v>74</v>
      </c>
      <c r="E131" s="225" t="s">
        <v>83</v>
      </c>
      <c r="F131" s="225" t="s">
        <v>193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SUM(P132:P183)</f>
        <v>0</v>
      </c>
      <c r="Q131" s="219"/>
      <c r="R131" s="220">
        <f>SUM(R132:R183)</f>
        <v>0</v>
      </c>
      <c r="S131" s="219"/>
      <c r="T131" s="221">
        <f>SUM(T132:T183)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74</v>
      </c>
      <c r="AU131" s="223" t="s">
        <v>83</v>
      </c>
      <c r="AY131" s="222" t="s">
        <v>192</v>
      </c>
      <c r="BK131" s="224">
        <f>SUM(BK132:BK183)</f>
        <v>0</v>
      </c>
    </row>
    <row r="132" s="2" customFormat="1" ht="24.15" customHeight="1">
      <c r="A132" s="39"/>
      <c r="B132" s="40"/>
      <c r="C132" s="227" t="s">
        <v>83</v>
      </c>
      <c r="D132" s="227" t="s">
        <v>194</v>
      </c>
      <c r="E132" s="228" t="s">
        <v>195</v>
      </c>
      <c r="F132" s="229" t="s">
        <v>196</v>
      </c>
      <c r="G132" s="230" t="s">
        <v>197</v>
      </c>
      <c r="H132" s="231">
        <v>721</v>
      </c>
      <c r="I132" s="232"/>
      <c r="J132" s="233">
        <f>ROUND(I132*H132,2)</f>
        <v>0</v>
      </c>
      <c r="K132" s="229" t="s">
        <v>198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3934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3935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3" customFormat="1">
      <c r="A134" s="13"/>
      <c r="B134" s="240"/>
      <c r="C134" s="241"/>
      <c r="D134" s="242" t="s">
        <v>201</v>
      </c>
      <c r="E134" s="243" t="s">
        <v>1</v>
      </c>
      <c r="F134" s="244" t="s">
        <v>3936</v>
      </c>
      <c r="G134" s="241"/>
      <c r="H134" s="245">
        <v>1145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201</v>
      </c>
      <c r="AU134" s="251" t="s">
        <v>85</v>
      </c>
      <c r="AV134" s="13" t="s">
        <v>85</v>
      </c>
      <c r="AW134" s="13" t="s">
        <v>32</v>
      </c>
      <c r="AX134" s="13" t="s">
        <v>75</v>
      </c>
      <c r="AY134" s="251" t="s">
        <v>192</v>
      </c>
    </row>
    <row r="135" s="13" customFormat="1">
      <c r="A135" s="13"/>
      <c r="B135" s="240"/>
      <c r="C135" s="241"/>
      <c r="D135" s="242" t="s">
        <v>201</v>
      </c>
      <c r="E135" s="243" t="s">
        <v>1</v>
      </c>
      <c r="F135" s="244" t="s">
        <v>3937</v>
      </c>
      <c r="G135" s="241"/>
      <c r="H135" s="245">
        <v>-424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201</v>
      </c>
      <c r="AU135" s="251" t="s">
        <v>85</v>
      </c>
      <c r="AV135" s="13" t="s">
        <v>85</v>
      </c>
      <c r="AW135" s="13" t="s">
        <v>32</v>
      </c>
      <c r="AX135" s="13" t="s">
        <v>75</v>
      </c>
      <c r="AY135" s="251" t="s">
        <v>192</v>
      </c>
    </row>
    <row r="136" s="14" customFormat="1">
      <c r="A136" s="14"/>
      <c r="B136" s="252"/>
      <c r="C136" s="253"/>
      <c r="D136" s="242" t="s">
        <v>201</v>
      </c>
      <c r="E136" s="254" t="s">
        <v>1</v>
      </c>
      <c r="F136" s="255" t="s">
        <v>204</v>
      </c>
      <c r="G136" s="253"/>
      <c r="H136" s="256">
        <v>721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201</v>
      </c>
      <c r="AU136" s="262" t="s">
        <v>85</v>
      </c>
      <c r="AV136" s="14" t="s">
        <v>199</v>
      </c>
      <c r="AW136" s="14" t="s">
        <v>32</v>
      </c>
      <c r="AX136" s="14" t="s">
        <v>83</v>
      </c>
      <c r="AY136" s="262" t="s">
        <v>192</v>
      </c>
    </row>
    <row r="137" s="2" customFormat="1" ht="33" customHeight="1">
      <c r="A137" s="39"/>
      <c r="B137" s="40"/>
      <c r="C137" s="227" t="s">
        <v>85</v>
      </c>
      <c r="D137" s="227" t="s">
        <v>194</v>
      </c>
      <c r="E137" s="228" t="s">
        <v>3877</v>
      </c>
      <c r="F137" s="229" t="s">
        <v>3878</v>
      </c>
      <c r="G137" s="230" t="s">
        <v>207</v>
      </c>
      <c r="H137" s="231">
        <v>247.42599999999999</v>
      </c>
      <c r="I137" s="232"/>
      <c r="J137" s="233">
        <f>ROUND(I137*H137,2)</f>
        <v>0</v>
      </c>
      <c r="K137" s="229" t="s">
        <v>198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85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3938</v>
      </c>
    </row>
    <row r="138" s="16" customFormat="1">
      <c r="A138" s="16"/>
      <c r="B138" s="274"/>
      <c r="C138" s="275"/>
      <c r="D138" s="242" t="s">
        <v>201</v>
      </c>
      <c r="E138" s="276" t="s">
        <v>1</v>
      </c>
      <c r="F138" s="277" t="s">
        <v>3880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3" t="s">
        <v>201</v>
      </c>
      <c r="AU138" s="283" t="s">
        <v>85</v>
      </c>
      <c r="AV138" s="16" t="s">
        <v>83</v>
      </c>
      <c r="AW138" s="16" t="s">
        <v>32</v>
      </c>
      <c r="AX138" s="16" t="s">
        <v>75</v>
      </c>
      <c r="AY138" s="283" t="s">
        <v>192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3881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3" customFormat="1">
      <c r="A140" s="13"/>
      <c r="B140" s="240"/>
      <c r="C140" s="241"/>
      <c r="D140" s="242" t="s">
        <v>201</v>
      </c>
      <c r="E140" s="243" t="s">
        <v>1</v>
      </c>
      <c r="F140" s="244" t="s">
        <v>3939</v>
      </c>
      <c r="G140" s="241"/>
      <c r="H140" s="245">
        <v>73.602999999999994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201</v>
      </c>
      <c r="AU140" s="251" t="s">
        <v>85</v>
      </c>
      <c r="AV140" s="13" t="s">
        <v>85</v>
      </c>
      <c r="AW140" s="13" t="s">
        <v>32</v>
      </c>
      <c r="AX140" s="13" t="s">
        <v>75</v>
      </c>
      <c r="AY140" s="251" t="s">
        <v>192</v>
      </c>
    </row>
    <row r="141" s="15" customFormat="1">
      <c r="A141" s="15"/>
      <c r="B141" s="263"/>
      <c r="C141" s="264"/>
      <c r="D141" s="242" t="s">
        <v>201</v>
      </c>
      <c r="E141" s="265" t="s">
        <v>1</v>
      </c>
      <c r="F141" s="266" t="s">
        <v>3940</v>
      </c>
      <c r="G141" s="264"/>
      <c r="H141" s="267">
        <v>73.602999999999994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3" t="s">
        <v>201</v>
      </c>
      <c r="AU141" s="273" t="s">
        <v>85</v>
      </c>
      <c r="AV141" s="15" t="s">
        <v>212</v>
      </c>
      <c r="AW141" s="15" t="s">
        <v>32</v>
      </c>
      <c r="AX141" s="15" t="s">
        <v>75</v>
      </c>
      <c r="AY141" s="273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3941</v>
      </c>
      <c r="G142" s="241"/>
      <c r="H142" s="245">
        <v>151.09200000000001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5" customFormat="1">
      <c r="A143" s="15"/>
      <c r="B143" s="263"/>
      <c r="C143" s="264"/>
      <c r="D143" s="242" t="s">
        <v>201</v>
      </c>
      <c r="E143" s="265" t="s">
        <v>1</v>
      </c>
      <c r="F143" s="266" t="s">
        <v>3942</v>
      </c>
      <c r="G143" s="264"/>
      <c r="H143" s="267">
        <v>151.09200000000001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3" t="s">
        <v>201</v>
      </c>
      <c r="AU143" s="273" t="s">
        <v>85</v>
      </c>
      <c r="AV143" s="15" t="s">
        <v>212</v>
      </c>
      <c r="AW143" s="15" t="s">
        <v>32</v>
      </c>
      <c r="AX143" s="15" t="s">
        <v>75</v>
      </c>
      <c r="AY143" s="273" t="s">
        <v>192</v>
      </c>
    </row>
    <row r="144" s="13" customFormat="1">
      <c r="A144" s="13"/>
      <c r="B144" s="240"/>
      <c r="C144" s="241"/>
      <c r="D144" s="242" t="s">
        <v>201</v>
      </c>
      <c r="E144" s="243" t="s">
        <v>1</v>
      </c>
      <c r="F144" s="244" t="s">
        <v>3943</v>
      </c>
      <c r="G144" s="241"/>
      <c r="H144" s="245">
        <v>7.3780000000000001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201</v>
      </c>
      <c r="AU144" s="251" t="s">
        <v>85</v>
      </c>
      <c r="AV144" s="13" t="s">
        <v>85</v>
      </c>
      <c r="AW144" s="13" t="s">
        <v>32</v>
      </c>
      <c r="AX144" s="13" t="s">
        <v>75</v>
      </c>
      <c r="AY144" s="251" t="s">
        <v>192</v>
      </c>
    </row>
    <row r="145" s="15" customFormat="1">
      <c r="A145" s="15"/>
      <c r="B145" s="263"/>
      <c r="C145" s="264"/>
      <c r="D145" s="242" t="s">
        <v>201</v>
      </c>
      <c r="E145" s="265" t="s">
        <v>1</v>
      </c>
      <c r="F145" s="266" t="s">
        <v>3944</v>
      </c>
      <c r="G145" s="264"/>
      <c r="H145" s="267">
        <v>7.3780000000000001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3" t="s">
        <v>201</v>
      </c>
      <c r="AU145" s="273" t="s">
        <v>85</v>
      </c>
      <c r="AV145" s="15" t="s">
        <v>212</v>
      </c>
      <c r="AW145" s="15" t="s">
        <v>32</v>
      </c>
      <c r="AX145" s="15" t="s">
        <v>75</v>
      </c>
      <c r="AY145" s="273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3945</v>
      </c>
      <c r="G146" s="241"/>
      <c r="H146" s="245">
        <v>8.5920000000000005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5" customFormat="1">
      <c r="A147" s="15"/>
      <c r="B147" s="263"/>
      <c r="C147" s="264"/>
      <c r="D147" s="242" t="s">
        <v>201</v>
      </c>
      <c r="E147" s="265" t="s">
        <v>1</v>
      </c>
      <c r="F147" s="266" t="s">
        <v>3946</v>
      </c>
      <c r="G147" s="264"/>
      <c r="H147" s="267">
        <v>8.5920000000000005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3" t="s">
        <v>201</v>
      </c>
      <c r="AU147" s="273" t="s">
        <v>85</v>
      </c>
      <c r="AV147" s="15" t="s">
        <v>212</v>
      </c>
      <c r="AW147" s="15" t="s">
        <v>32</v>
      </c>
      <c r="AX147" s="15" t="s">
        <v>75</v>
      </c>
      <c r="AY147" s="273" t="s">
        <v>192</v>
      </c>
    </row>
    <row r="148" s="13" customFormat="1">
      <c r="A148" s="13"/>
      <c r="B148" s="240"/>
      <c r="C148" s="241"/>
      <c r="D148" s="242" t="s">
        <v>201</v>
      </c>
      <c r="E148" s="243" t="s">
        <v>1</v>
      </c>
      <c r="F148" s="244" t="s">
        <v>3947</v>
      </c>
      <c r="G148" s="241"/>
      <c r="H148" s="245">
        <v>6.7610000000000001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201</v>
      </c>
      <c r="AU148" s="251" t="s">
        <v>85</v>
      </c>
      <c r="AV148" s="13" t="s">
        <v>85</v>
      </c>
      <c r="AW148" s="13" t="s">
        <v>32</v>
      </c>
      <c r="AX148" s="13" t="s">
        <v>75</v>
      </c>
      <c r="AY148" s="251" t="s">
        <v>192</v>
      </c>
    </row>
    <row r="149" s="15" customFormat="1">
      <c r="A149" s="15"/>
      <c r="B149" s="263"/>
      <c r="C149" s="264"/>
      <c r="D149" s="242" t="s">
        <v>201</v>
      </c>
      <c r="E149" s="265" t="s">
        <v>1</v>
      </c>
      <c r="F149" s="266" t="s">
        <v>3948</v>
      </c>
      <c r="G149" s="264"/>
      <c r="H149" s="267">
        <v>6.7610000000000001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201</v>
      </c>
      <c r="AU149" s="273" t="s">
        <v>85</v>
      </c>
      <c r="AV149" s="15" t="s">
        <v>212</v>
      </c>
      <c r="AW149" s="15" t="s">
        <v>32</v>
      </c>
      <c r="AX149" s="15" t="s">
        <v>75</v>
      </c>
      <c r="AY149" s="273" t="s">
        <v>192</v>
      </c>
    </row>
    <row r="150" s="14" customFormat="1">
      <c r="A150" s="14"/>
      <c r="B150" s="252"/>
      <c r="C150" s="253"/>
      <c r="D150" s="242" t="s">
        <v>201</v>
      </c>
      <c r="E150" s="254" t="s">
        <v>1</v>
      </c>
      <c r="F150" s="255" t="s">
        <v>204</v>
      </c>
      <c r="G150" s="253"/>
      <c r="H150" s="256">
        <v>247.42599999999999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201</v>
      </c>
      <c r="AU150" s="262" t="s">
        <v>85</v>
      </c>
      <c r="AV150" s="14" t="s">
        <v>199</v>
      </c>
      <c r="AW150" s="14" t="s">
        <v>32</v>
      </c>
      <c r="AX150" s="14" t="s">
        <v>83</v>
      </c>
      <c r="AY150" s="262" t="s">
        <v>192</v>
      </c>
    </row>
    <row r="151" s="2" customFormat="1" ht="33" customHeight="1">
      <c r="A151" s="39"/>
      <c r="B151" s="40"/>
      <c r="C151" s="227" t="s">
        <v>212</v>
      </c>
      <c r="D151" s="227" t="s">
        <v>194</v>
      </c>
      <c r="E151" s="228" t="s">
        <v>214</v>
      </c>
      <c r="F151" s="229" t="s">
        <v>215</v>
      </c>
      <c r="G151" s="230" t="s">
        <v>207</v>
      </c>
      <c r="H151" s="231">
        <v>6.7619999999999996</v>
      </c>
      <c r="I151" s="232"/>
      <c r="J151" s="233">
        <f>ROUND(I151*H151,2)</f>
        <v>0</v>
      </c>
      <c r="K151" s="229" t="s">
        <v>198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3949</v>
      </c>
    </row>
    <row r="152" s="16" customFormat="1">
      <c r="A152" s="16"/>
      <c r="B152" s="274"/>
      <c r="C152" s="275"/>
      <c r="D152" s="242" t="s">
        <v>201</v>
      </c>
      <c r="E152" s="276" t="s">
        <v>1</v>
      </c>
      <c r="F152" s="277" t="s">
        <v>3880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3" t="s">
        <v>201</v>
      </c>
      <c r="AU152" s="283" t="s">
        <v>85</v>
      </c>
      <c r="AV152" s="16" t="s">
        <v>83</v>
      </c>
      <c r="AW152" s="16" t="s">
        <v>32</v>
      </c>
      <c r="AX152" s="16" t="s">
        <v>75</v>
      </c>
      <c r="AY152" s="283" t="s">
        <v>192</v>
      </c>
    </row>
    <row r="153" s="13" customFormat="1">
      <c r="A153" s="13"/>
      <c r="B153" s="240"/>
      <c r="C153" s="241"/>
      <c r="D153" s="242" t="s">
        <v>201</v>
      </c>
      <c r="E153" s="243" t="s">
        <v>1</v>
      </c>
      <c r="F153" s="244" t="s">
        <v>3950</v>
      </c>
      <c r="G153" s="241"/>
      <c r="H153" s="245">
        <v>1.6619999999999999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201</v>
      </c>
      <c r="AU153" s="251" t="s">
        <v>85</v>
      </c>
      <c r="AV153" s="13" t="s">
        <v>85</v>
      </c>
      <c r="AW153" s="13" t="s">
        <v>32</v>
      </c>
      <c r="AX153" s="13" t="s">
        <v>75</v>
      </c>
      <c r="AY153" s="251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3951</v>
      </c>
      <c r="G154" s="241"/>
      <c r="H154" s="245">
        <v>1.3200000000000001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3" customFormat="1">
      <c r="A155" s="13"/>
      <c r="B155" s="240"/>
      <c r="C155" s="241"/>
      <c r="D155" s="242" t="s">
        <v>201</v>
      </c>
      <c r="E155" s="243" t="s">
        <v>1</v>
      </c>
      <c r="F155" s="244" t="s">
        <v>3952</v>
      </c>
      <c r="G155" s="241"/>
      <c r="H155" s="245">
        <v>0.64800000000000002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201</v>
      </c>
      <c r="AU155" s="251" t="s">
        <v>85</v>
      </c>
      <c r="AV155" s="13" t="s">
        <v>85</v>
      </c>
      <c r="AW155" s="13" t="s">
        <v>32</v>
      </c>
      <c r="AX155" s="13" t="s">
        <v>75</v>
      </c>
      <c r="AY155" s="251" t="s">
        <v>192</v>
      </c>
    </row>
    <row r="156" s="15" customFormat="1">
      <c r="A156" s="15"/>
      <c r="B156" s="263"/>
      <c r="C156" s="264"/>
      <c r="D156" s="242" t="s">
        <v>201</v>
      </c>
      <c r="E156" s="265" t="s">
        <v>1</v>
      </c>
      <c r="F156" s="266" t="s">
        <v>211</v>
      </c>
      <c r="G156" s="264"/>
      <c r="H156" s="267">
        <v>3.6299999999999999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201</v>
      </c>
      <c r="AU156" s="273" t="s">
        <v>85</v>
      </c>
      <c r="AV156" s="15" t="s">
        <v>212</v>
      </c>
      <c r="AW156" s="15" t="s">
        <v>32</v>
      </c>
      <c r="AX156" s="15" t="s">
        <v>75</v>
      </c>
      <c r="AY156" s="273" t="s">
        <v>192</v>
      </c>
    </row>
    <row r="157" s="16" customFormat="1">
      <c r="A157" s="16"/>
      <c r="B157" s="274"/>
      <c r="C157" s="275"/>
      <c r="D157" s="242" t="s">
        <v>201</v>
      </c>
      <c r="E157" s="276" t="s">
        <v>1</v>
      </c>
      <c r="F157" s="277" t="s">
        <v>3953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3" t="s">
        <v>201</v>
      </c>
      <c r="AU157" s="283" t="s">
        <v>85</v>
      </c>
      <c r="AV157" s="16" t="s">
        <v>83</v>
      </c>
      <c r="AW157" s="16" t="s">
        <v>32</v>
      </c>
      <c r="AX157" s="16" t="s">
        <v>75</v>
      </c>
      <c r="AY157" s="283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3954</v>
      </c>
      <c r="G158" s="241"/>
      <c r="H158" s="245">
        <v>3.1320000000000001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75</v>
      </c>
      <c r="AY158" s="251" t="s">
        <v>192</v>
      </c>
    </row>
    <row r="159" s="15" customFormat="1">
      <c r="A159" s="15"/>
      <c r="B159" s="263"/>
      <c r="C159" s="264"/>
      <c r="D159" s="242" t="s">
        <v>201</v>
      </c>
      <c r="E159" s="265" t="s">
        <v>1</v>
      </c>
      <c r="F159" s="266" t="s">
        <v>211</v>
      </c>
      <c r="G159" s="264"/>
      <c r="H159" s="267">
        <v>3.1320000000000001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201</v>
      </c>
      <c r="AU159" s="273" t="s">
        <v>85</v>
      </c>
      <c r="AV159" s="15" t="s">
        <v>212</v>
      </c>
      <c r="AW159" s="15" t="s">
        <v>32</v>
      </c>
      <c r="AX159" s="15" t="s">
        <v>75</v>
      </c>
      <c r="AY159" s="273" t="s">
        <v>192</v>
      </c>
    </row>
    <row r="160" s="14" customFormat="1">
      <c r="A160" s="14"/>
      <c r="B160" s="252"/>
      <c r="C160" s="253"/>
      <c r="D160" s="242" t="s">
        <v>201</v>
      </c>
      <c r="E160" s="254" t="s">
        <v>1</v>
      </c>
      <c r="F160" s="255" t="s">
        <v>204</v>
      </c>
      <c r="G160" s="253"/>
      <c r="H160" s="256">
        <v>6.7619999999999996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201</v>
      </c>
      <c r="AU160" s="262" t="s">
        <v>85</v>
      </c>
      <c r="AV160" s="14" t="s">
        <v>199</v>
      </c>
      <c r="AW160" s="14" t="s">
        <v>32</v>
      </c>
      <c r="AX160" s="14" t="s">
        <v>83</v>
      </c>
      <c r="AY160" s="262" t="s">
        <v>192</v>
      </c>
    </row>
    <row r="161" s="2" customFormat="1" ht="37.8" customHeight="1">
      <c r="A161" s="39"/>
      <c r="B161" s="40"/>
      <c r="C161" s="227" t="s">
        <v>199</v>
      </c>
      <c r="D161" s="227" t="s">
        <v>194</v>
      </c>
      <c r="E161" s="228" t="s">
        <v>221</v>
      </c>
      <c r="F161" s="229" t="s">
        <v>222</v>
      </c>
      <c r="G161" s="230" t="s">
        <v>207</v>
      </c>
      <c r="H161" s="231">
        <v>711.23000000000002</v>
      </c>
      <c r="I161" s="232"/>
      <c r="J161" s="233">
        <f>ROUND(I161*H161,2)</f>
        <v>0</v>
      </c>
      <c r="K161" s="229" t="s">
        <v>198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3889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3955</v>
      </c>
      <c r="G162" s="241"/>
      <c r="H162" s="245">
        <v>144.19999999999999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75</v>
      </c>
      <c r="AY162" s="251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3956</v>
      </c>
      <c r="G163" s="241"/>
      <c r="H163" s="245">
        <v>254.18799999999999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3" customFormat="1">
      <c r="A164" s="13"/>
      <c r="B164" s="240"/>
      <c r="C164" s="241"/>
      <c r="D164" s="242" t="s">
        <v>201</v>
      </c>
      <c r="E164" s="243" t="s">
        <v>1</v>
      </c>
      <c r="F164" s="244" t="s">
        <v>3957</v>
      </c>
      <c r="G164" s="241"/>
      <c r="H164" s="245">
        <v>312.84199999999998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201</v>
      </c>
      <c r="AU164" s="251" t="s">
        <v>85</v>
      </c>
      <c r="AV164" s="13" t="s">
        <v>85</v>
      </c>
      <c r="AW164" s="13" t="s">
        <v>32</v>
      </c>
      <c r="AX164" s="13" t="s">
        <v>75</v>
      </c>
      <c r="AY164" s="251" t="s">
        <v>192</v>
      </c>
    </row>
    <row r="165" s="14" customFormat="1">
      <c r="A165" s="14"/>
      <c r="B165" s="252"/>
      <c r="C165" s="253"/>
      <c r="D165" s="242" t="s">
        <v>201</v>
      </c>
      <c r="E165" s="254" t="s">
        <v>1</v>
      </c>
      <c r="F165" s="255" t="s">
        <v>204</v>
      </c>
      <c r="G165" s="253"/>
      <c r="H165" s="256">
        <v>711.23000000000002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201</v>
      </c>
      <c r="AU165" s="262" t="s">
        <v>85</v>
      </c>
      <c r="AV165" s="14" t="s">
        <v>199</v>
      </c>
      <c r="AW165" s="14" t="s">
        <v>32</v>
      </c>
      <c r="AX165" s="14" t="s">
        <v>83</v>
      </c>
      <c r="AY165" s="262" t="s">
        <v>192</v>
      </c>
    </row>
    <row r="166" s="2" customFormat="1" ht="24.15" customHeight="1">
      <c r="A166" s="39"/>
      <c r="B166" s="40"/>
      <c r="C166" s="227" t="s">
        <v>227</v>
      </c>
      <c r="D166" s="227" t="s">
        <v>194</v>
      </c>
      <c r="E166" s="228" t="s">
        <v>238</v>
      </c>
      <c r="F166" s="229" t="s">
        <v>239</v>
      </c>
      <c r="G166" s="230" t="s">
        <v>207</v>
      </c>
      <c r="H166" s="231">
        <v>567.02999999999997</v>
      </c>
      <c r="I166" s="232"/>
      <c r="J166" s="233">
        <f>ROUND(I166*H166,2)</f>
        <v>0</v>
      </c>
      <c r="K166" s="229" t="s">
        <v>198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199</v>
      </c>
      <c r="AT166" s="238" t="s">
        <v>194</v>
      </c>
      <c r="AU166" s="238" t="s">
        <v>85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199</v>
      </c>
      <c r="BM166" s="238" t="s">
        <v>3896</v>
      </c>
    </row>
    <row r="167" s="13" customFormat="1">
      <c r="A167" s="13"/>
      <c r="B167" s="240"/>
      <c r="C167" s="241"/>
      <c r="D167" s="242" t="s">
        <v>201</v>
      </c>
      <c r="E167" s="243" t="s">
        <v>1</v>
      </c>
      <c r="F167" s="244" t="s">
        <v>3958</v>
      </c>
      <c r="G167" s="241"/>
      <c r="H167" s="245">
        <v>254.18799999999999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201</v>
      </c>
      <c r="AU167" s="251" t="s">
        <v>85</v>
      </c>
      <c r="AV167" s="13" t="s">
        <v>85</v>
      </c>
      <c r="AW167" s="13" t="s">
        <v>32</v>
      </c>
      <c r="AX167" s="13" t="s">
        <v>75</v>
      </c>
      <c r="AY167" s="251" t="s">
        <v>192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3959</v>
      </c>
      <c r="G168" s="241"/>
      <c r="H168" s="245">
        <v>312.84199999999998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75</v>
      </c>
      <c r="AY168" s="251" t="s">
        <v>192</v>
      </c>
    </row>
    <row r="169" s="14" customFormat="1">
      <c r="A169" s="14"/>
      <c r="B169" s="252"/>
      <c r="C169" s="253"/>
      <c r="D169" s="242" t="s">
        <v>201</v>
      </c>
      <c r="E169" s="254" t="s">
        <v>1</v>
      </c>
      <c r="F169" s="255" t="s">
        <v>204</v>
      </c>
      <c r="G169" s="253"/>
      <c r="H169" s="256">
        <v>567.02999999999997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201</v>
      </c>
      <c r="AU169" s="262" t="s">
        <v>85</v>
      </c>
      <c r="AV169" s="14" t="s">
        <v>199</v>
      </c>
      <c r="AW169" s="14" t="s">
        <v>32</v>
      </c>
      <c r="AX169" s="14" t="s">
        <v>83</v>
      </c>
      <c r="AY169" s="262" t="s">
        <v>192</v>
      </c>
    </row>
    <row r="170" s="2" customFormat="1" ht="16.5" customHeight="1">
      <c r="A170" s="39"/>
      <c r="B170" s="40"/>
      <c r="C170" s="227" t="s">
        <v>232</v>
      </c>
      <c r="D170" s="227" t="s">
        <v>194</v>
      </c>
      <c r="E170" s="228" t="s">
        <v>252</v>
      </c>
      <c r="F170" s="229" t="s">
        <v>253</v>
      </c>
      <c r="G170" s="230" t="s">
        <v>207</v>
      </c>
      <c r="H170" s="231">
        <v>1081.8900000000001</v>
      </c>
      <c r="I170" s="232"/>
      <c r="J170" s="233">
        <f>ROUND(I170*H170,2)</f>
        <v>0</v>
      </c>
      <c r="K170" s="229" t="s">
        <v>198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199</v>
      </c>
      <c r="AT170" s="238" t="s">
        <v>194</v>
      </c>
      <c r="AU170" s="238" t="s">
        <v>85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3901</v>
      </c>
    </row>
    <row r="171" s="2" customFormat="1" ht="24.15" customHeight="1">
      <c r="A171" s="39"/>
      <c r="B171" s="40"/>
      <c r="C171" s="227" t="s">
        <v>237</v>
      </c>
      <c r="D171" s="227" t="s">
        <v>194</v>
      </c>
      <c r="E171" s="228" t="s">
        <v>258</v>
      </c>
      <c r="F171" s="229" t="s">
        <v>259</v>
      </c>
      <c r="G171" s="230" t="s">
        <v>207</v>
      </c>
      <c r="H171" s="231">
        <v>312.84199999999998</v>
      </c>
      <c r="I171" s="232"/>
      <c r="J171" s="233">
        <f>ROUND(I171*H171,2)</f>
        <v>0</v>
      </c>
      <c r="K171" s="229" t="s">
        <v>198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85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3904</v>
      </c>
    </row>
    <row r="172" s="16" customFormat="1">
      <c r="A172" s="16"/>
      <c r="B172" s="274"/>
      <c r="C172" s="275"/>
      <c r="D172" s="242" t="s">
        <v>201</v>
      </c>
      <c r="E172" s="276" t="s">
        <v>1</v>
      </c>
      <c r="F172" s="277" t="s">
        <v>3880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3" t="s">
        <v>201</v>
      </c>
      <c r="AU172" s="283" t="s">
        <v>85</v>
      </c>
      <c r="AV172" s="16" t="s">
        <v>83</v>
      </c>
      <c r="AW172" s="16" t="s">
        <v>32</v>
      </c>
      <c r="AX172" s="16" t="s">
        <v>75</v>
      </c>
      <c r="AY172" s="283" t="s">
        <v>192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3960</v>
      </c>
      <c r="G173" s="241"/>
      <c r="H173" s="245">
        <v>312.84199999999998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75</v>
      </c>
      <c r="AY173" s="251" t="s">
        <v>192</v>
      </c>
    </row>
    <row r="174" s="14" customFormat="1">
      <c r="A174" s="14"/>
      <c r="B174" s="252"/>
      <c r="C174" s="253"/>
      <c r="D174" s="242" t="s">
        <v>201</v>
      </c>
      <c r="E174" s="254" t="s">
        <v>1</v>
      </c>
      <c r="F174" s="255" t="s">
        <v>204</v>
      </c>
      <c r="G174" s="253"/>
      <c r="H174" s="256">
        <v>312.84199999999998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201</v>
      </c>
      <c r="AU174" s="262" t="s">
        <v>85</v>
      </c>
      <c r="AV174" s="14" t="s">
        <v>199</v>
      </c>
      <c r="AW174" s="14" t="s">
        <v>32</v>
      </c>
      <c r="AX174" s="14" t="s">
        <v>83</v>
      </c>
      <c r="AY174" s="262" t="s">
        <v>192</v>
      </c>
    </row>
    <row r="175" s="2" customFormat="1" ht="24.15" customHeight="1">
      <c r="A175" s="39"/>
      <c r="B175" s="40"/>
      <c r="C175" s="227" t="s">
        <v>244</v>
      </c>
      <c r="D175" s="227" t="s">
        <v>194</v>
      </c>
      <c r="E175" s="228" t="s">
        <v>265</v>
      </c>
      <c r="F175" s="229" t="s">
        <v>266</v>
      </c>
      <c r="G175" s="230" t="s">
        <v>197</v>
      </c>
      <c r="H175" s="231">
        <v>230.69800000000001</v>
      </c>
      <c r="I175" s="232"/>
      <c r="J175" s="233">
        <f>ROUND(I175*H175,2)</f>
        <v>0</v>
      </c>
      <c r="K175" s="229" t="s">
        <v>198</v>
      </c>
      <c r="L175" s="45"/>
      <c r="M175" s="234" t="s">
        <v>1</v>
      </c>
      <c r="N175" s="235" t="s">
        <v>40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199</v>
      </c>
      <c r="AT175" s="238" t="s">
        <v>194</v>
      </c>
      <c r="AU175" s="238" t="s">
        <v>85</v>
      </c>
      <c r="AY175" s="18" t="s">
        <v>192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199</v>
      </c>
      <c r="BM175" s="238" t="s">
        <v>3906</v>
      </c>
    </row>
    <row r="176" s="16" customFormat="1">
      <c r="A176" s="16"/>
      <c r="B176" s="274"/>
      <c r="C176" s="275"/>
      <c r="D176" s="242" t="s">
        <v>201</v>
      </c>
      <c r="E176" s="276" t="s">
        <v>1</v>
      </c>
      <c r="F176" s="277" t="s">
        <v>3880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3" t="s">
        <v>201</v>
      </c>
      <c r="AU176" s="283" t="s">
        <v>85</v>
      </c>
      <c r="AV176" s="16" t="s">
        <v>83</v>
      </c>
      <c r="AW176" s="16" t="s">
        <v>32</v>
      </c>
      <c r="AX176" s="16" t="s">
        <v>75</v>
      </c>
      <c r="AY176" s="283" t="s">
        <v>192</v>
      </c>
    </row>
    <row r="177" s="13" customFormat="1">
      <c r="A177" s="13"/>
      <c r="B177" s="240"/>
      <c r="C177" s="241"/>
      <c r="D177" s="242" t="s">
        <v>201</v>
      </c>
      <c r="E177" s="243" t="s">
        <v>1</v>
      </c>
      <c r="F177" s="244" t="s">
        <v>3961</v>
      </c>
      <c r="G177" s="241"/>
      <c r="H177" s="245">
        <v>56.875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201</v>
      </c>
      <c r="AU177" s="251" t="s">
        <v>85</v>
      </c>
      <c r="AV177" s="13" t="s">
        <v>85</v>
      </c>
      <c r="AW177" s="13" t="s">
        <v>32</v>
      </c>
      <c r="AX177" s="13" t="s">
        <v>75</v>
      </c>
      <c r="AY177" s="251" t="s">
        <v>192</v>
      </c>
    </row>
    <row r="178" s="13" customFormat="1">
      <c r="A178" s="13"/>
      <c r="B178" s="240"/>
      <c r="C178" s="241"/>
      <c r="D178" s="242" t="s">
        <v>201</v>
      </c>
      <c r="E178" s="243" t="s">
        <v>1</v>
      </c>
      <c r="F178" s="244" t="s">
        <v>3962</v>
      </c>
      <c r="G178" s="241"/>
      <c r="H178" s="245">
        <v>151.09200000000001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201</v>
      </c>
      <c r="AU178" s="251" t="s">
        <v>85</v>
      </c>
      <c r="AV178" s="13" t="s">
        <v>85</v>
      </c>
      <c r="AW178" s="13" t="s">
        <v>32</v>
      </c>
      <c r="AX178" s="13" t="s">
        <v>75</v>
      </c>
      <c r="AY178" s="251" t="s">
        <v>192</v>
      </c>
    </row>
    <row r="179" s="13" customFormat="1">
      <c r="A179" s="13"/>
      <c r="B179" s="240"/>
      <c r="C179" s="241"/>
      <c r="D179" s="242" t="s">
        <v>201</v>
      </c>
      <c r="E179" s="243" t="s">
        <v>1</v>
      </c>
      <c r="F179" s="244" t="s">
        <v>3963</v>
      </c>
      <c r="G179" s="241"/>
      <c r="H179" s="245">
        <v>7.3780000000000001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201</v>
      </c>
      <c r="AU179" s="251" t="s">
        <v>85</v>
      </c>
      <c r="AV179" s="13" t="s">
        <v>85</v>
      </c>
      <c r="AW179" s="13" t="s">
        <v>32</v>
      </c>
      <c r="AX179" s="13" t="s">
        <v>75</v>
      </c>
      <c r="AY179" s="251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3964</v>
      </c>
      <c r="G180" s="241"/>
      <c r="H180" s="245">
        <v>8.5920000000000005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75</v>
      </c>
      <c r="AY180" s="251" t="s">
        <v>192</v>
      </c>
    </row>
    <row r="181" s="13" customFormat="1">
      <c r="A181" s="13"/>
      <c r="B181" s="240"/>
      <c r="C181" s="241"/>
      <c r="D181" s="242" t="s">
        <v>201</v>
      </c>
      <c r="E181" s="243" t="s">
        <v>1</v>
      </c>
      <c r="F181" s="244" t="s">
        <v>3965</v>
      </c>
      <c r="G181" s="241"/>
      <c r="H181" s="245">
        <v>6.7610000000000001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201</v>
      </c>
      <c r="AU181" s="251" t="s">
        <v>85</v>
      </c>
      <c r="AV181" s="13" t="s">
        <v>85</v>
      </c>
      <c r="AW181" s="13" t="s">
        <v>32</v>
      </c>
      <c r="AX181" s="13" t="s">
        <v>75</v>
      </c>
      <c r="AY181" s="251" t="s">
        <v>192</v>
      </c>
    </row>
    <row r="182" s="15" customFormat="1">
      <c r="A182" s="15"/>
      <c r="B182" s="263"/>
      <c r="C182" s="264"/>
      <c r="D182" s="242" t="s">
        <v>201</v>
      </c>
      <c r="E182" s="265" t="s">
        <v>1</v>
      </c>
      <c r="F182" s="266" t="s">
        <v>211</v>
      </c>
      <c r="G182" s="264"/>
      <c r="H182" s="267">
        <v>230.69800000000001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3" t="s">
        <v>201</v>
      </c>
      <c r="AU182" s="273" t="s">
        <v>85</v>
      </c>
      <c r="AV182" s="15" t="s">
        <v>212</v>
      </c>
      <c r="AW182" s="15" t="s">
        <v>32</v>
      </c>
      <c r="AX182" s="15" t="s">
        <v>75</v>
      </c>
      <c r="AY182" s="273" t="s">
        <v>192</v>
      </c>
    </row>
    <row r="183" s="14" customFormat="1">
      <c r="A183" s="14"/>
      <c r="B183" s="252"/>
      <c r="C183" s="253"/>
      <c r="D183" s="242" t="s">
        <v>201</v>
      </c>
      <c r="E183" s="254" t="s">
        <v>1</v>
      </c>
      <c r="F183" s="255" t="s">
        <v>204</v>
      </c>
      <c r="G183" s="253"/>
      <c r="H183" s="256">
        <v>230.69800000000001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201</v>
      </c>
      <c r="AU183" s="262" t="s">
        <v>85</v>
      </c>
      <c r="AV183" s="14" t="s">
        <v>199</v>
      </c>
      <c r="AW183" s="14" t="s">
        <v>32</v>
      </c>
      <c r="AX183" s="14" t="s">
        <v>83</v>
      </c>
      <c r="AY183" s="262" t="s">
        <v>192</v>
      </c>
    </row>
    <row r="184" s="12" customFormat="1" ht="22.8" customHeight="1">
      <c r="A184" s="12"/>
      <c r="B184" s="211"/>
      <c r="C184" s="212"/>
      <c r="D184" s="213" t="s">
        <v>74</v>
      </c>
      <c r="E184" s="225" t="s">
        <v>85</v>
      </c>
      <c r="F184" s="225" t="s">
        <v>270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SUM(P185:P194)</f>
        <v>0</v>
      </c>
      <c r="Q184" s="219"/>
      <c r="R184" s="220">
        <f>SUM(R185:R194)</f>
        <v>9.0238350000000001</v>
      </c>
      <c r="S184" s="219"/>
      <c r="T184" s="221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83</v>
      </c>
      <c r="AT184" s="223" t="s">
        <v>74</v>
      </c>
      <c r="AU184" s="223" t="s">
        <v>83</v>
      </c>
      <c r="AY184" s="222" t="s">
        <v>192</v>
      </c>
      <c r="BK184" s="224">
        <f>SUM(BK185:BK194)</f>
        <v>0</v>
      </c>
    </row>
    <row r="185" s="2" customFormat="1" ht="24.15" customHeight="1">
      <c r="A185" s="39"/>
      <c r="B185" s="40"/>
      <c r="C185" s="227" t="s">
        <v>251</v>
      </c>
      <c r="D185" s="227" t="s">
        <v>194</v>
      </c>
      <c r="E185" s="228" t="s">
        <v>305</v>
      </c>
      <c r="F185" s="229" t="s">
        <v>306</v>
      </c>
      <c r="G185" s="230" t="s">
        <v>197</v>
      </c>
      <c r="H185" s="231">
        <v>37.560000000000002</v>
      </c>
      <c r="I185" s="232"/>
      <c r="J185" s="233">
        <f>ROUND(I185*H185,2)</f>
        <v>0</v>
      </c>
      <c r="K185" s="229" t="s">
        <v>198</v>
      </c>
      <c r="L185" s="45"/>
      <c r="M185" s="234" t="s">
        <v>1</v>
      </c>
      <c r="N185" s="235" t="s">
        <v>40</v>
      </c>
      <c r="O185" s="92"/>
      <c r="P185" s="236">
        <f>O185*H185</f>
        <v>0</v>
      </c>
      <c r="Q185" s="236">
        <v>0.00010000000000000001</v>
      </c>
      <c r="R185" s="236">
        <f>Q185*H185</f>
        <v>0.0037560000000000002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199</v>
      </c>
      <c r="AT185" s="238" t="s">
        <v>194</v>
      </c>
      <c r="AU185" s="238" t="s">
        <v>85</v>
      </c>
      <c r="AY185" s="18" t="s">
        <v>192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199</v>
      </c>
      <c r="BM185" s="238" t="s">
        <v>3966</v>
      </c>
    </row>
    <row r="186" s="16" customFormat="1">
      <c r="A186" s="16"/>
      <c r="B186" s="274"/>
      <c r="C186" s="275"/>
      <c r="D186" s="242" t="s">
        <v>201</v>
      </c>
      <c r="E186" s="276" t="s">
        <v>1</v>
      </c>
      <c r="F186" s="277" t="s">
        <v>3935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201</v>
      </c>
      <c r="AU186" s="283" t="s">
        <v>85</v>
      </c>
      <c r="AV186" s="16" t="s">
        <v>83</v>
      </c>
      <c r="AW186" s="16" t="s">
        <v>32</v>
      </c>
      <c r="AX186" s="16" t="s">
        <v>75</v>
      </c>
      <c r="AY186" s="283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3967</v>
      </c>
      <c r="G187" s="241"/>
      <c r="H187" s="245">
        <v>37.560000000000002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83</v>
      </c>
      <c r="AY187" s="251" t="s">
        <v>192</v>
      </c>
    </row>
    <row r="188" s="2" customFormat="1" ht="24.15" customHeight="1">
      <c r="A188" s="39"/>
      <c r="B188" s="40"/>
      <c r="C188" s="284" t="s">
        <v>257</v>
      </c>
      <c r="D188" s="284" t="s">
        <v>311</v>
      </c>
      <c r="E188" s="285" t="s">
        <v>3968</v>
      </c>
      <c r="F188" s="286" t="s">
        <v>3969</v>
      </c>
      <c r="G188" s="287" t="s">
        <v>197</v>
      </c>
      <c r="H188" s="288">
        <v>44.490000000000002</v>
      </c>
      <c r="I188" s="289"/>
      <c r="J188" s="290">
        <f>ROUND(I188*H188,2)</f>
        <v>0</v>
      </c>
      <c r="K188" s="286" t="s">
        <v>198</v>
      </c>
      <c r="L188" s="291"/>
      <c r="M188" s="292" t="s">
        <v>1</v>
      </c>
      <c r="N188" s="293" t="s">
        <v>40</v>
      </c>
      <c r="O188" s="92"/>
      <c r="P188" s="236">
        <f>O188*H188</f>
        <v>0</v>
      </c>
      <c r="Q188" s="236">
        <v>0.00029999999999999997</v>
      </c>
      <c r="R188" s="236">
        <f>Q188*H188</f>
        <v>0.013347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244</v>
      </c>
      <c r="AT188" s="238" t="s">
        <v>311</v>
      </c>
      <c r="AU188" s="238" t="s">
        <v>85</v>
      </c>
      <c r="AY188" s="18" t="s">
        <v>192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199</v>
      </c>
      <c r="BM188" s="238" t="s">
        <v>3970</v>
      </c>
    </row>
    <row r="189" s="13" customFormat="1">
      <c r="A189" s="13"/>
      <c r="B189" s="240"/>
      <c r="C189" s="241"/>
      <c r="D189" s="242" t="s">
        <v>201</v>
      </c>
      <c r="E189" s="243" t="s">
        <v>1</v>
      </c>
      <c r="F189" s="244" t="s">
        <v>3971</v>
      </c>
      <c r="G189" s="241"/>
      <c r="H189" s="245">
        <v>44.490000000000002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201</v>
      </c>
      <c r="AU189" s="251" t="s">
        <v>85</v>
      </c>
      <c r="AV189" s="13" t="s">
        <v>85</v>
      </c>
      <c r="AW189" s="13" t="s">
        <v>32</v>
      </c>
      <c r="AX189" s="13" t="s">
        <v>83</v>
      </c>
      <c r="AY189" s="251" t="s">
        <v>192</v>
      </c>
    </row>
    <row r="190" s="2" customFormat="1" ht="16.5" customHeight="1">
      <c r="A190" s="39"/>
      <c r="B190" s="40"/>
      <c r="C190" s="227" t="s">
        <v>264</v>
      </c>
      <c r="D190" s="227" t="s">
        <v>194</v>
      </c>
      <c r="E190" s="228" t="s">
        <v>384</v>
      </c>
      <c r="F190" s="229" t="s">
        <v>385</v>
      </c>
      <c r="G190" s="230" t="s">
        <v>207</v>
      </c>
      <c r="H190" s="231">
        <v>3.6000000000000001</v>
      </c>
      <c r="I190" s="232"/>
      <c r="J190" s="233">
        <f>ROUND(I190*H190,2)</f>
        <v>0</v>
      </c>
      <c r="K190" s="229" t="s">
        <v>198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2.5018699999999998</v>
      </c>
      <c r="R190" s="236">
        <f>Q190*H190</f>
        <v>9.0067319999999995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85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3972</v>
      </c>
    </row>
    <row r="191" s="16" customFormat="1">
      <c r="A191" s="16"/>
      <c r="B191" s="274"/>
      <c r="C191" s="275"/>
      <c r="D191" s="242" t="s">
        <v>201</v>
      </c>
      <c r="E191" s="276" t="s">
        <v>1</v>
      </c>
      <c r="F191" s="277" t="s">
        <v>3953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3" t="s">
        <v>201</v>
      </c>
      <c r="AU191" s="283" t="s">
        <v>85</v>
      </c>
      <c r="AV191" s="16" t="s">
        <v>83</v>
      </c>
      <c r="AW191" s="16" t="s">
        <v>32</v>
      </c>
      <c r="AX191" s="16" t="s">
        <v>75</v>
      </c>
      <c r="AY191" s="283" t="s">
        <v>192</v>
      </c>
    </row>
    <row r="192" s="13" customFormat="1">
      <c r="A192" s="13"/>
      <c r="B192" s="240"/>
      <c r="C192" s="241"/>
      <c r="D192" s="242" t="s">
        <v>201</v>
      </c>
      <c r="E192" s="243" t="s">
        <v>1</v>
      </c>
      <c r="F192" s="244" t="s">
        <v>3973</v>
      </c>
      <c r="G192" s="241"/>
      <c r="H192" s="245">
        <v>2.7000000000000002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201</v>
      </c>
      <c r="AU192" s="251" t="s">
        <v>85</v>
      </c>
      <c r="AV192" s="13" t="s">
        <v>85</v>
      </c>
      <c r="AW192" s="13" t="s">
        <v>32</v>
      </c>
      <c r="AX192" s="13" t="s">
        <v>75</v>
      </c>
      <c r="AY192" s="251" t="s">
        <v>192</v>
      </c>
    </row>
    <row r="193" s="13" customFormat="1">
      <c r="A193" s="13"/>
      <c r="B193" s="240"/>
      <c r="C193" s="241"/>
      <c r="D193" s="242" t="s">
        <v>201</v>
      </c>
      <c r="E193" s="243" t="s">
        <v>1</v>
      </c>
      <c r="F193" s="244" t="s">
        <v>3974</v>
      </c>
      <c r="G193" s="241"/>
      <c r="H193" s="245">
        <v>0.90000000000000002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201</v>
      </c>
      <c r="AU193" s="251" t="s">
        <v>85</v>
      </c>
      <c r="AV193" s="13" t="s">
        <v>85</v>
      </c>
      <c r="AW193" s="13" t="s">
        <v>32</v>
      </c>
      <c r="AX193" s="13" t="s">
        <v>75</v>
      </c>
      <c r="AY193" s="251" t="s">
        <v>192</v>
      </c>
    </row>
    <row r="194" s="14" customFormat="1">
      <c r="A194" s="14"/>
      <c r="B194" s="252"/>
      <c r="C194" s="253"/>
      <c r="D194" s="242" t="s">
        <v>201</v>
      </c>
      <c r="E194" s="254" t="s">
        <v>1</v>
      </c>
      <c r="F194" s="255" t="s">
        <v>204</v>
      </c>
      <c r="G194" s="253"/>
      <c r="H194" s="256">
        <v>3.6000000000000001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201</v>
      </c>
      <c r="AU194" s="262" t="s">
        <v>85</v>
      </c>
      <c r="AV194" s="14" t="s">
        <v>199</v>
      </c>
      <c r="AW194" s="14" t="s">
        <v>32</v>
      </c>
      <c r="AX194" s="14" t="s">
        <v>83</v>
      </c>
      <c r="AY194" s="262" t="s">
        <v>192</v>
      </c>
    </row>
    <row r="195" s="12" customFormat="1" ht="22.8" customHeight="1">
      <c r="A195" s="12"/>
      <c r="B195" s="211"/>
      <c r="C195" s="212"/>
      <c r="D195" s="213" t="s">
        <v>74</v>
      </c>
      <c r="E195" s="225" t="s">
        <v>199</v>
      </c>
      <c r="F195" s="225" t="s">
        <v>604</v>
      </c>
      <c r="G195" s="212"/>
      <c r="H195" s="212"/>
      <c r="I195" s="215"/>
      <c r="J195" s="226">
        <f>BK195</f>
        <v>0</v>
      </c>
      <c r="K195" s="212"/>
      <c r="L195" s="217"/>
      <c r="M195" s="218"/>
      <c r="N195" s="219"/>
      <c r="O195" s="219"/>
      <c r="P195" s="220">
        <f>SUM(P196:P199)</f>
        <v>0</v>
      </c>
      <c r="Q195" s="219"/>
      <c r="R195" s="220">
        <f>SUM(R196:R199)</f>
        <v>0.00048000000000000001</v>
      </c>
      <c r="S195" s="219"/>
      <c r="T195" s="221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2" t="s">
        <v>83</v>
      </c>
      <c r="AT195" s="223" t="s">
        <v>74</v>
      </c>
      <c r="AU195" s="223" t="s">
        <v>83</v>
      </c>
      <c r="AY195" s="222" t="s">
        <v>192</v>
      </c>
      <c r="BK195" s="224">
        <f>SUM(BK196:BK199)</f>
        <v>0</v>
      </c>
    </row>
    <row r="196" s="2" customFormat="1" ht="33" customHeight="1">
      <c r="A196" s="39"/>
      <c r="B196" s="40"/>
      <c r="C196" s="227" t="s">
        <v>8</v>
      </c>
      <c r="D196" s="227" t="s">
        <v>194</v>
      </c>
      <c r="E196" s="228" t="s">
        <v>3975</v>
      </c>
      <c r="F196" s="229" t="s">
        <v>3976</v>
      </c>
      <c r="G196" s="230" t="s">
        <v>300</v>
      </c>
      <c r="H196" s="231">
        <v>4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6.0000000000000002E-05</v>
      </c>
      <c r="R196" s="236">
        <f>Q196*H196</f>
        <v>0.00024000000000000001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3977</v>
      </c>
    </row>
    <row r="197" s="16" customFormat="1">
      <c r="A197" s="16"/>
      <c r="B197" s="274"/>
      <c r="C197" s="275"/>
      <c r="D197" s="242" t="s">
        <v>201</v>
      </c>
      <c r="E197" s="276" t="s">
        <v>1</v>
      </c>
      <c r="F197" s="277" t="s">
        <v>3935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3" t="s">
        <v>201</v>
      </c>
      <c r="AU197" s="283" t="s">
        <v>85</v>
      </c>
      <c r="AV197" s="16" t="s">
        <v>83</v>
      </c>
      <c r="AW197" s="16" t="s">
        <v>32</v>
      </c>
      <c r="AX197" s="16" t="s">
        <v>75</v>
      </c>
      <c r="AY197" s="283" t="s">
        <v>192</v>
      </c>
    </row>
    <row r="198" s="13" customFormat="1">
      <c r="A198" s="13"/>
      <c r="B198" s="240"/>
      <c r="C198" s="241"/>
      <c r="D198" s="242" t="s">
        <v>201</v>
      </c>
      <c r="E198" s="243" t="s">
        <v>1</v>
      </c>
      <c r="F198" s="244" t="s">
        <v>3978</v>
      </c>
      <c r="G198" s="241"/>
      <c r="H198" s="245">
        <v>4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201</v>
      </c>
      <c r="AU198" s="251" t="s">
        <v>85</v>
      </c>
      <c r="AV198" s="13" t="s">
        <v>85</v>
      </c>
      <c r="AW198" s="13" t="s">
        <v>32</v>
      </c>
      <c r="AX198" s="13" t="s">
        <v>83</v>
      </c>
      <c r="AY198" s="251" t="s">
        <v>192</v>
      </c>
    </row>
    <row r="199" s="2" customFormat="1" ht="21.75" customHeight="1">
      <c r="A199" s="39"/>
      <c r="B199" s="40"/>
      <c r="C199" s="284" t="s">
        <v>279</v>
      </c>
      <c r="D199" s="284" t="s">
        <v>311</v>
      </c>
      <c r="E199" s="285" t="s">
        <v>3979</v>
      </c>
      <c r="F199" s="286" t="s">
        <v>3980</v>
      </c>
      <c r="G199" s="287" t="s">
        <v>282</v>
      </c>
      <c r="H199" s="288">
        <v>1</v>
      </c>
      <c r="I199" s="289"/>
      <c r="J199" s="290">
        <f>ROUND(I199*H199,2)</f>
        <v>0</v>
      </c>
      <c r="K199" s="286" t="s">
        <v>198</v>
      </c>
      <c r="L199" s="291"/>
      <c r="M199" s="292" t="s">
        <v>1</v>
      </c>
      <c r="N199" s="293" t="s">
        <v>40</v>
      </c>
      <c r="O199" s="92"/>
      <c r="P199" s="236">
        <f>O199*H199</f>
        <v>0</v>
      </c>
      <c r="Q199" s="236">
        <v>0.00024000000000000001</v>
      </c>
      <c r="R199" s="236">
        <f>Q199*H199</f>
        <v>0.00024000000000000001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244</v>
      </c>
      <c r="AT199" s="238" t="s">
        <v>311</v>
      </c>
      <c r="AU199" s="238" t="s">
        <v>85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3981</v>
      </c>
    </row>
    <row r="200" s="12" customFormat="1" ht="22.8" customHeight="1">
      <c r="A200" s="12"/>
      <c r="B200" s="211"/>
      <c r="C200" s="212"/>
      <c r="D200" s="213" t="s">
        <v>74</v>
      </c>
      <c r="E200" s="225" t="s">
        <v>227</v>
      </c>
      <c r="F200" s="225" t="s">
        <v>3982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SUM(P201:P277)</f>
        <v>0</v>
      </c>
      <c r="Q200" s="219"/>
      <c r="R200" s="220">
        <f>SUM(R201:R277)</f>
        <v>488.03581907999995</v>
      </c>
      <c r="S200" s="219"/>
      <c r="T200" s="221">
        <f>SUM(T201:T277)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83</v>
      </c>
      <c r="AT200" s="223" t="s">
        <v>74</v>
      </c>
      <c r="AU200" s="223" t="s">
        <v>83</v>
      </c>
      <c r="AY200" s="222" t="s">
        <v>192</v>
      </c>
      <c r="BK200" s="224">
        <f>SUM(BK201:BK277)</f>
        <v>0</v>
      </c>
    </row>
    <row r="201" s="2" customFormat="1" ht="24.15" customHeight="1">
      <c r="A201" s="39"/>
      <c r="B201" s="40"/>
      <c r="C201" s="227" t="s">
        <v>286</v>
      </c>
      <c r="D201" s="227" t="s">
        <v>194</v>
      </c>
      <c r="E201" s="228" t="s">
        <v>3983</v>
      </c>
      <c r="F201" s="229" t="s">
        <v>3984</v>
      </c>
      <c r="G201" s="230" t="s">
        <v>197</v>
      </c>
      <c r="H201" s="231">
        <v>166.44</v>
      </c>
      <c r="I201" s="232"/>
      <c r="J201" s="233">
        <f>ROUND(I201*H201,2)</f>
        <v>0</v>
      </c>
      <c r="K201" s="229" t="s">
        <v>198</v>
      </c>
      <c r="L201" s="45"/>
      <c r="M201" s="234" t="s">
        <v>1</v>
      </c>
      <c r="N201" s="235" t="s">
        <v>40</v>
      </c>
      <c r="O201" s="92"/>
      <c r="P201" s="236">
        <f>O201*H201</f>
        <v>0</v>
      </c>
      <c r="Q201" s="236">
        <v>0.091999999999999998</v>
      </c>
      <c r="R201" s="236">
        <f>Q201*H201</f>
        <v>15.312479999999999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199</v>
      </c>
      <c r="AT201" s="238" t="s">
        <v>194</v>
      </c>
      <c r="AU201" s="238" t="s">
        <v>85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3985</v>
      </c>
    </row>
    <row r="202" s="16" customFormat="1">
      <c r="A202" s="16"/>
      <c r="B202" s="274"/>
      <c r="C202" s="275"/>
      <c r="D202" s="242" t="s">
        <v>201</v>
      </c>
      <c r="E202" s="276" t="s">
        <v>1</v>
      </c>
      <c r="F202" s="277" t="s">
        <v>3935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3" t="s">
        <v>201</v>
      </c>
      <c r="AU202" s="283" t="s">
        <v>85</v>
      </c>
      <c r="AV202" s="16" t="s">
        <v>83</v>
      </c>
      <c r="AW202" s="16" t="s">
        <v>32</v>
      </c>
      <c r="AX202" s="16" t="s">
        <v>75</v>
      </c>
      <c r="AY202" s="283" t="s">
        <v>192</v>
      </c>
    </row>
    <row r="203" s="13" customFormat="1">
      <c r="A203" s="13"/>
      <c r="B203" s="240"/>
      <c r="C203" s="241"/>
      <c r="D203" s="242" t="s">
        <v>201</v>
      </c>
      <c r="E203" s="243" t="s">
        <v>1</v>
      </c>
      <c r="F203" s="244" t="s">
        <v>3986</v>
      </c>
      <c r="G203" s="241"/>
      <c r="H203" s="245">
        <v>166.44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201</v>
      </c>
      <c r="AU203" s="251" t="s">
        <v>85</v>
      </c>
      <c r="AV203" s="13" t="s">
        <v>85</v>
      </c>
      <c r="AW203" s="13" t="s">
        <v>32</v>
      </c>
      <c r="AX203" s="13" t="s">
        <v>83</v>
      </c>
      <c r="AY203" s="251" t="s">
        <v>192</v>
      </c>
    </row>
    <row r="204" s="2" customFormat="1" ht="24.15" customHeight="1">
      <c r="A204" s="39"/>
      <c r="B204" s="40"/>
      <c r="C204" s="227" t="s">
        <v>291</v>
      </c>
      <c r="D204" s="227" t="s">
        <v>194</v>
      </c>
      <c r="E204" s="228" t="s">
        <v>3987</v>
      </c>
      <c r="F204" s="229" t="s">
        <v>3988</v>
      </c>
      <c r="G204" s="230" t="s">
        <v>197</v>
      </c>
      <c r="H204" s="231">
        <v>81.444000000000003</v>
      </c>
      <c r="I204" s="232"/>
      <c r="J204" s="233">
        <f>ROUND(I204*H204,2)</f>
        <v>0</v>
      </c>
      <c r="K204" s="229" t="s">
        <v>198</v>
      </c>
      <c r="L204" s="45"/>
      <c r="M204" s="234" t="s">
        <v>1</v>
      </c>
      <c r="N204" s="235" t="s">
        <v>40</v>
      </c>
      <c r="O204" s="92"/>
      <c r="P204" s="236">
        <f>O204*H204</f>
        <v>0</v>
      </c>
      <c r="Q204" s="236">
        <v>0.106</v>
      </c>
      <c r="R204" s="236">
        <f>Q204*H204</f>
        <v>8.6330639999999992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199</v>
      </c>
      <c r="AT204" s="238" t="s">
        <v>194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3989</v>
      </c>
    </row>
    <row r="205" s="16" customFormat="1">
      <c r="A205" s="16"/>
      <c r="B205" s="274"/>
      <c r="C205" s="275"/>
      <c r="D205" s="242" t="s">
        <v>201</v>
      </c>
      <c r="E205" s="276" t="s">
        <v>1</v>
      </c>
      <c r="F205" s="277" t="s">
        <v>3935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3" t="s">
        <v>201</v>
      </c>
      <c r="AU205" s="283" t="s">
        <v>85</v>
      </c>
      <c r="AV205" s="16" t="s">
        <v>83</v>
      </c>
      <c r="AW205" s="16" t="s">
        <v>32</v>
      </c>
      <c r="AX205" s="16" t="s">
        <v>75</v>
      </c>
      <c r="AY205" s="283" t="s">
        <v>192</v>
      </c>
    </row>
    <row r="206" s="16" customFormat="1">
      <c r="A206" s="16"/>
      <c r="B206" s="274"/>
      <c r="C206" s="275"/>
      <c r="D206" s="242" t="s">
        <v>201</v>
      </c>
      <c r="E206" s="276" t="s">
        <v>1</v>
      </c>
      <c r="F206" s="277" t="s">
        <v>3990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83" t="s">
        <v>201</v>
      </c>
      <c r="AU206" s="283" t="s">
        <v>85</v>
      </c>
      <c r="AV206" s="16" t="s">
        <v>83</v>
      </c>
      <c r="AW206" s="16" t="s">
        <v>32</v>
      </c>
      <c r="AX206" s="16" t="s">
        <v>75</v>
      </c>
      <c r="AY206" s="283" t="s">
        <v>192</v>
      </c>
    </row>
    <row r="207" s="13" customFormat="1">
      <c r="A207" s="13"/>
      <c r="B207" s="240"/>
      <c r="C207" s="241"/>
      <c r="D207" s="242" t="s">
        <v>201</v>
      </c>
      <c r="E207" s="243" t="s">
        <v>1</v>
      </c>
      <c r="F207" s="244" t="s">
        <v>3991</v>
      </c>
      <c r="G207" s="241"/>
      <c r="H207" s="245">
        <v>81.444000000000003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201</v>
      </c>
      <c r="AU207" s="251" t="s">
        <v>85</v>
      </c>
      <c r="AV207" s="13" t="s">
        <v>85</v>
      </c>
      <c r="AW207" s="13" t="s">
        <v>32</v>
      </c>
      <c r="AX207" s="13" t="s">
        <v>83</v>
      </c>
      <c r="AY207" s="251" t="s">
        <v>192</v>
      </c>
    </row>
    <row r="208" s="2" customFormat="1" ht="24.15" customHeight="1">
      <c r="A208" s="39"/>
      <c r="B208" s="40"/>
      <c r="C208" s="227" t="s">
        <v>297</v>
      </c>
      <c r="D208" s="227" t="s">
        <v>194</v>
      </c>
      <c r="E208" s="228" t="s">
        <v>3992</v>
      </c>
      <c r="F208" s="229" t="s">
        <v>3993</v>
      </c>
      <c r="G208" s="230" t="s">
        <v>197</v>
      </c>
      <c r="H208" s="231">
        <v>166.44</v>
      </c>
      <c r="I208" s="232"/>
      <c r="J208" s="233">
        <f>ROUND(I208*H208,2)</f>
        <v>0</v>
      </c>
      <c r="K208" s="229" t="s">
        <v>198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0.106</v>
      </c>
      <c r="R208" s="236">
        <f>Q208*H208</f>
        <v>17.64264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199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3994</v>
      </c>
    </row>
    <row r="209" s="16" customFormat="1">
      <c r="A209" s="16"/>
      <c r="B209" s="274"/>
      <c r="C209" s="275"/>
      <c r="D209" s="242" t="s">
        <v>201</v>
      </c>
      <c r="E209" s="276" t="s">
        <v>1</v>
      </c>
      <c r="F209" s="277" t="s">
        <v>3935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3" t="s">
        <v>201</v>
      </c>
      <c r="AU209" s="283" t="s">
        <v>85</v>
      </c>
      <c r="AV209" s="16" t="s">
        <v>83</v>
      </c>
      <c r="AW209" s="16" t="s">
        <v>32</v>
      </c>
      <c r="AX209" s="16" t="s">
        <v>75</v>
      </c>
      <c r="AY209" s="283" t="s">
        <v>192</v>
      </c>
    </row>
    <row r="210" s="13" customFormat="1">
      <c r="A210" s="13"/>
      <c r="B210" s="240"/>
      <c r="C210" s="241"/>
      <c r="D210" s="242" t="s">
        <v>201</v>
      </c>
      <c r="E210" s="243" t="s">
        <v>1</v>
      </c>
      <c r="F210" s="244" t="s">
        <v>3986</v>
      </c>
      <c r="G210" s="241"/>
      <c r="H210" s="245">
        <v>166.44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201</v>
      </c>
      <c r="AU210" s="251" t="s">
        <v>85</v>
      </c>
      <c r="AV210" s="13" t="s">
        <v>85</v>
      </c>
      <c r="AW210" s="13" t="s">
        <v>32</v>
      </c>
      <c r="AX210" s="13" t="s">
        <v>83</v>
      </c>
      <c r="AY210" s="251" t="s">
        <v>192</v>
      </c>
    </row>
    <row r="211" s="2" customFormat="1" ht="24.15" customHeight="1">
      <c r="A211" s="39"/>
      <c r="B211" s="40"/>
      <c r="C211" s="227" t="s">
        <v>304</v>
      </c>
      <c r="D211" s="227" t="s">
        <v>194</v>
      </c>
      <c r="E211" s="228" t="s">
        <v>3995</v>
      </c>
      <c r="F211" s="229" t="s">
        <v>3996</v>
      </c>
      <c r="G211" s="230" t="s">
        <v>197</v>
      </c>
      <c r="H211" s="231">
        <v>446.80000000000001</v>
      </c>
      <c r="I211" s="232"/>
      <c r="J211" s="233">
        <f>ROUND(I211*H211,2)</f>
        <v>0</v>
      </c>
      <c r="K211" s="229" t="s">
        <v>198</v>
      </c>
      <c r="L211" s="45"/>
      <c r="M211" s="234" t="s">
        <v>1</v>
      </c>
      <c r="N211" s="235" t="s">
        <v>40</v>
      </c>
      <c r="O211" s="92"/>
      <c r="P211" s="236">
        <f>O211*H211</f>
        <v>0</v>
      </c>
      <c r="Q211" s="236">
        <v>0.19700000000000001</v>
      </c>
      <c r="R211" s="236">
        <f>Q211*H211</f>
        <v>88.019600000000011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199</v>
      </c>
      <c r="AT211" s="238" t="s">
        <v>194</v>
      </c>
      <c r="AU211" s="238" t="s">
        <v>85</v>
      </c>
      <c r="AY211" s="18" t="s">
        <v>192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199</v>
      </c>
      <c r="BM211" s="238" t="s">
        <v>3997</v>
      </c>
    </row>
    <row r="212" s="16" customFormat="1">
      <c r="A212" s="16"/>
      <c r="B212" s="274"/>
      <c r="C212" s="275"/>
      <c r="D212" s="242" t="s">
        <v>201</v>
      </c>
      <c r="E212" s="276" t="s">
        <v>1</v>
      </c>
      <c r="F212" s="277" t="s">
        <v>3935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3" t="s">
        <v>201</v>
      </c>
      <c r="AU212" s="283" t="s">
        <v>85</v>
      </c>
      <c r="AV212" s="16" t="s">
        <v>83</v>
      </c>
      <c r="AW212" s="16" t="s">
        <v>32</v>
      </c>
      <c r="AX212" s="16" t="s">
        <v>75</v>
      </c>
      <c r="AY212" s="283" t="s">
        <v>192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3998</v>
      </c>
      <c r="G213" s="241"/>
      <c r="H213" s="245">
        <v>223.40000000000001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75</v>
      </c>
      <c r="AY213" s="251" t="s">
        <v>192</v>
      </c>
    </row>
    <row r="214" s="13" customFormat="1">
      <c r="A214" s="13"/>
      <c r="B214" s="240"/>
      <c r="C214" s="241"/>
      <c r="D214" s="242" t="s">
        <v>201</v>
      </c>
      <c r="E214" s="243" t="s">
        <v>1</v>
      </c>
      <c r="F214" s="244" t="s">
        <v>3999</v>
      </c>
      <c r="G214" s="241"/>
      <c r="H214" s="245">
        <v>446.80000000000001</v>
      </c>
      <c r="I214" s="246"/>
      <c r="J214" s="241"/>
      <c r="K214" s="241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201</v>
      </c>
      <c r="AU214" s="251" t="s">
        <v>85</v>
      </c>
      <c r="AV214" s="13" t="s">
        <v>85</v>
      </c>
      <c r="AW214" s="13" t="s">
        <v>32</v>
      </c>
      <c r="AX214" s="13" t="s">
        <v>83</v>
      </c>
      <c r="AY214" s="251" t="s">
        <v>192</v>
      </c>
    </row>
    <row r="215" s="2" customFormat="1" ht="24.15" customHeight="1">
      <c r="A215" s="39"/>
      <c r="B215" s="40"/>
      <c r="C215" s="227" t="s">
        <v>310</v>
      </c>
      <c r="D215" s="227" t="s">
        <v>194</v>
      </c>
      <c r="E215" s="228" t="s">
        <v>4000</v>
      </c>
      <c r="F215" s="229" t="s">
        <v>4001</v>
      </c>
      <c r="G215" s="230" t="s">
        <v>197</v>
      </c>
      <c r="H215" s="231">
        <v>166.44</v>
      </c>
      <c r="I215" s="232"/>
      <c r="J215" s="233">
        <f>ROUND(I215*H215,2)</f>
        <v>0</v>
      </c>
      <c r="K215" s="229" t="s">
        <v>198</v>
      </c>
      <c r="L215" s="45"/>
      <c r="M215" s="234" t="s">
        <v>1</v>
      </c>
      <c r="N215" s="235" t="s">
        <v>40</v>
      </c>
      <c r="O215" s="92"/>
      <c r="P215" s="236">
        <f>O215*H215</f>
        <v>0</v>
      </c>
      <c r="Q215" s="236">
        <v>0.38700000000000001</v>
      </c>
      <c r="R215" s="236">
        <f>Q215*H215</f>
        <v>64.412279999999996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199</v>
      </c>
      <c r="AT215" s="238" t="s">
        <v>194</v>
      </c>
      <c r="AU215" s="238" t="s">
        <v>85</v>
      </c>
      <c r="AY215" s="18" t="s">
        <v>192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199</v>
      </c>
      <c r="BM215" s="238" t="s">
        <v>4002</v>
      </c>
    </row>
    <row r="216" s="16" customFormat="1">
      <c r="A216" s="16"/>
      <c r="B216" s="274"/>
      <c r="C216" s="275"/>
      <c r="D216" s="242" t="s">
        <v>201</v>
      </c>
      <c r="E216" s="276" t="s">
        <v>1</v>
      </c>
      <c r="F216" s="277" t="s">
        <v>3935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83" t="s">
        <v>201</v>
      </c>
      <c r="AU216" s="283" t="s">
        <v>85</v>
      </c>
      <c r="AV216" s="16" t="s">
        <v>83</v>
      </c>
      <c r="AW216" s="16" t="s">
        <v>32</v>
      </c>
      <c r="AX216" s="16" t="s">
        <v>75</v>
      </c>
      <c r="AY216" s="283" t="s">
        <v>192</v>
      </c>
    </row>
    <row r="217" s="13" customFormat="1">
      <c r="A217" s="13"/>
      <c r="B217" s="240"/>
      <c r="C217" s="241"/>
      <c r="D217" s="242" t="s">
        <v>201</v>
      </c>
      <c r="E217" s="243" t="s">
        <v>1</v>
      </c>
      <c r="F217" s="244" t="s">
        <v>3986</v>
      </c>
      <c r="G217" s="241"/>
      <c r="H217" s="245">
        <v>166.44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201</v>
      </c>
      <c r="AU217" s="251" t="s">
        <v>85</v>
      </c>
      <c r="AV217" s="13" t="s">
        <v>85</v>
      </c>
      <c r="AW217" s="13" t="s">
        <v>32</v>
      </c>
      <c r="AX217" s="13" t="s">
        <v>83</v>
      </c>
      <c r="AY217" s="251" t="s">
        <v>192</v>
      </c>
    </row>
    <row r="218" s="2" customFormat="1" ht="21.75" customHeight="1">
      <c r="A218" s="39"/>
      <c r="B218" s="40"/>
      <c r="C218" s="227" t="s">
        <v>316</v>
      </c>
      <c r="D218" s="227" t="s">
        <v>194</v>
      </c>
      <c r="E218" s="228" t="s">
        <v>4003</v>
      </c>
      <c r="F218" s="229" t="s">
        <v>4004</v>
      </c>
      <c r="G218" s="230" t="s">
        <v>197</v>
      </c>
      <c r="H218" s="231">
        <v>139.304</v>
      </c>
      <c r="I218" s="232"/>
      <c r="J218" s="233">
        <f>ROUND(I218*H218,2)</f>
        <v>0</v>
      </c>
      <c r="K218" s="229" t="s">
        <v>198</v>
      </c>
      <c r="L218" s="45"/>
      <c r="M218" s="234" t="s">
        <v>1</v>
      </c>
      <c r="N218" s="235" t="s">
        <v>40</v>
      </c>
      <c r="O218" s="92"/>
      <c r="P218" s="236">
        <f>O218*H218</f>
        <v>0</v>
      </c>
      <c r="Q218" s="236">
        <v>0.23000000000000001</v>
      </c>
      <c r="R218" s="236">
        <f>Q218*H218</f>
        <v>32.039920000000002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199</v>
      </c>
      <c r="AT218" s="238" t="s">
        <v>194</v>
      </c>
      <c r="AU218" s="238" t="s">
        <v>85</v>
      </c>
      <c r="AY218" s="18" t="s">
        <v>192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199</v>
      </c>
      <c r="BM218" s="238" t="s">
        <v>4005</v>
      </c>
    </row>
    <row r="219" s="16" customFormat="1">
      <c r="A219" s="16"/>
      <c r="B219" s="274"/>
      <c r="C219" s="275"/>
      <c r="D219" s="242" t="s">
        <v>201</v>
      </c>
      <c r="E219" s="276" t="s">
        <v>1</v>
      </c>
      <c r="F219" s="277" t="s">
        <v>3935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3" t="s">
        <v>201</v>
      </c>
      <c r="AU219" s="283" t="s">
        <v>85</v>
      </c>
      <c r="AV219" s="16" t="s">
        <v>83</v>
      </c>
      <c r="AW219" s="16" t="s">
        <v>32</v>
      </c>
      <c r="AX219" s="16" t="s">
        <v>75</v>
      </c>
      <c r="AY219" s="283" t="s">
        <v>192</v>
      </c>
    </row>
    <row r="220" s="13" customFormat="1">
      <c r="A220" s="13"/>
      <c r="B220" s="240"/>
      <c r="C220" s="241"/>
      <c r="D220" s="242" t="s">
        <v>201</v>
      </c>
      <c r="E220" s="243" t="s">
        <v>1</v>
      </c>
      <c r="F220" s="244" t="s">
        <v>4006</v>
      </c>
      <c r="G220" s="241"/>
      <c r="H220" s="245">
        <v>81.444000000000003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201</v>
      </c>
      <c r="AU220" s="251" t="s">
        <v>85</v>
      </c>
      <c r="AV220" s="13" t="s">
        <v>85</v>
      </c>
      <c r="AW220" s="13" t="s">
        <v>32</v>
      </c>
      <c r="AX220" s="13" t="s">
        <v>75</v>
      </c>
      <c r="AY220" s="251" t="s">
        <v>192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4007</v>
      </c>
      <c r="G221" s="241"/>
      <c r="H221" s="245">
        <v>20.300000000000001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75</v>
      </c>
      <c r="AY221" s="251" t="s">
        <v>192</v>
      </c>
    </row>
    <row r="222" s="13" customFormat="1">
      <c r="A222" s="13"/>
      <c r="B222" s="240"/>
      <c r="C222" s="241"/>
      <c r="D222" s="242" t="s">
        <v>201</v>
      </c>
      <c r="E222" s="243" t="s">
        <v>1</v>
      </c>
      <c r="F222" s="244" t="s">
        <v>3967</v>
      </c>
      <c r="G222" s="241"/>
      <c r="H222" s="245">
        <v>37.560000000000002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201</v>
      </c>
      <c r="AU222" s="251" t="s">
        <v>85</v>
      </c>
      <c r="AV222" s="13" t="s">
        <v>85</v>
      </c>
      <c r="AW222" s="13" t="s">
        <v>32</v>
      </c>
      <c r="AX222" s="13" t="s">
        <v>75</v>
      </c>
      <c r="AY222" s="251" t="s">
        <v>192</v>
      </c>
    </row>
    <row r="223" s="14" customFormat="1">
      <c r="A223" s="14"/>
      <c r="B223" s="252"/>
      <c r="C223" s="253"/>
      <c r="D223" s="242" t="s">
        <v>201</v>
      </c>
      <c r="E223" s="254" t="s">
        <v>1</v>
      </c>
      <c r="F223" s="255" t="s">
        <v>204</v>
      </c>
      <c r="G223" s="253"/>
      <c r="H223" s="256">
        <v>139.304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201</v>
      </c>
      <c r="AU223" s="262" t="s">
        <v>85</v>
      </c>
      <c r="AV223" s="14" t="s">
        <v>199</v>
      </c>
      <c r="AW223" s="14" t="s">
        <v>32</v>
      </c>
      <c r="AX223" s="14" t="s">
        <v>83</v>
      </c>
      <c r="AY223" s="262" t="s">
        <v>192</v>
      </c>
    </row>
    <row r="224" s="2" customFormat="1" ht="21.75" customHeight="1">
      <c r="A224" s="39"/>
      <c r="B224" s="40"/>
      <c r="C224" s="227" t="s">
        <v>321</v>
      </c>
      <c r="D224" s="227" t="s">
        <v>194</v>
      </c>
      <c r="E224" s="228" t="s">
        <v>4008</v>
      </c>
      <c r="F224" s="229" t="s">
        <v>4009</v>
      </c>
      <c r="G224" s="230" t="s">
        <v>197</v>
      </c>
      <c r="H224" s="231">
        <v>38.530000000000001</v>
      </c>
      <c r="I224" s="232"/>
      <c r="J224" s="233">
        <f>ROUND(I224*H224,2)</f>
        <v>0</v>
      </c>
      <c r="K224" s="229" t="s">
        <v>198</v>
      </c>
      <c r="L224" s="45"/>
      <c r="M224" s="234" t="s">
        <v>1</v>
      </c>
      <c r="N224" s="235" t="s">
        <v>40</v>
      </c>
      <c r="O224" s="92"/>
      <c r="P224" s="236">
        <f>O224*H224</f>
        <v>0</v>
      </c>
      <c r="Q224" s="236">
        <v>0.46000000000000002</v>
      </c>
      <c r="R224" s="236">
        <f>Q224*H224</f>
        <v>17.723800000000001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199</v>
      </c>
      <c r="AT224" s="238" t="s">
        <v>194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199</v>
      </c>
      <c r="BM224" s="238" t="s">
        <v>4010</v>
      </c>
    </row>
    <row r="225" s="16" customFormat="1">
      <c r="A225" s="16"/>
      <c r="B225" s="274"/>
      <c r="C225" s="275"/>
      <c r="D225" s="242" t="s">
        <v>201</v>
      </c>
      <c r="E225" s="276" t="s">
        <v>1</v>
      </c>
      <c r="F225" s="277" t="s">
        <v>3935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3" t="s">
        <v>201</v>
      </c>
      <c r="AU225" s="283" t="s">
        <v>85</v>
      </c>
      <c r="AV225" s="16" t="s">
        <v>83</v>
      </c>
      <c r="AW225" s="16" t="s">
        <v>32</v>
      </c>
      <c r="AX225" s="16" t="s">
        <v>75</v>
      </c>
      <c r="AY225" s="283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4011</v>
      </c>
      <c r="G226" s="241"/>
      <c r="H226" s="245">
        <v>20.300000000000001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75</v>
      </c>
      <c r="AY226" s="251" t="s">
        <v>192</v>
      </c>
    </row>
    <row r="227" s="13" customFormat="1">
      <c r="A227" s="13"/>
      <c r="B227" s="240"/>
      <c r="C227" s="241"/>
      <c r="D227" s="242" t="s">
        <v>201</v>
      </c>
      <c r="E227" s="243" t="s">
        <v>1</v>
      </c>
      <c r="F227" s="244" t="s">
        <v>4012</v>
      </c>
      <c r="G227" s="241"/>
      <c r="H227" s="245">
        <v>18.23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201</v>
      </c>
      <c r="AU227" s="251" t="s">
        <v>85</v>
      </c>
      <c r="AV227" s="13" t="s">
        <v>85</v>
      </c>
      <c r="AW227" s="13" t="s">
        <v>32</v>
      </c>
      <c r="AX227" s="13" t="s">
        <v>75</v>
      </c>
      <c r="AY227" s="251" t="s">
        <v>192</v>
      </c>
    </row>
    <row r="228" s="14" customFormat="1">
      <c r="A228" s="14"/>
      <c r="B228" s="252"/>
      <c r="C228" s="253"/>
      <c r="D228" s="242" t="s">
        <v>201</v>
      </c>
      <c r="E228" s="254" t="s">
        <v>1</v>
      </c>
      <c r="F228" s="255" t="s">
        <v>204</v>
      </c>
      <c r="G228" s="253"/>
      <c r="H228" s="256">
        <v>38.530000000000001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201</v>
      </c>
      <c r="AU228" s="262" t="s">
        <v>85</v>
      </c>
      <c r="AV228" s="14" t="s">
        <v>199</v>
      </c>
      <c r="AW228" s="14" t="s">
        <v>32</v>
      </c>
      <c r="AX228" s="14" t="s">
        <v>83</v>
      </c>
      <c r="AY228" s="262" t="s">
        <v>192</v>
      </c>
    </row>
    <row r="229" s="2" customFormat="1" ht="24.15" customHeight="1">
      <c r="A229" s="39"/>
      <c r="B229" s="40"/>
      <c r="C229" s="227" t="s">
        <v>7</v>
      </c>
      <c r="D229" s="227" t="s">
        <v>194</v>
      </c>
      <c r="E229" s="228" t="s">
        <v>4013</v>
      </c>
      <c r="F229" s="229" t="s">
        <v>4014</v>
      </c>
      <c r="G229" s="230" t="s">
        <v>197</v>
      </c>
      <c r="H229" s="231">
        <v>223.40000000000001</v>
      </c>
      <c r="I229" s="232"/>
      <c r="J229" s="233">
        <f>ROUND(I229*H229,2)</f>
        <v>0</v>
      </c>
      <c r="K229" s="229" t="s">
        <v>198</v>
      </c>
      <c r="L229" s="45"/>
      <c r="M229" s="234" t="s">
        <v>1</v>
      </c>
      <c r="N229" s="235" t="s">
        <v>40</v>
      </c>
      <c r="O229" s="92"/>
      <c r="P229" s="236">
        <f>O229*H229</f>
        <v>0</v>
      </c>
      <c r="Q229" s="236">
        <v>0.57499999999999996</v>
      </c>
      <c r="R229" s="236">
        <f>Q229*H229</f>
        <v>128.45499999999998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199</v>
      </c>
      <c r="AT229" s="238" t="s">
        <v>194</v>
      </c>
      <c r="AU229" s="238" t="s">
        <v>85</v>
      </c>
      <c r="AY229" s="18" t="s">
        <v>192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199</v>
      </c>
      <c r="BM229" s="238" t="s">
        <v>4015</v>
      </c>
    </row>
    <row r="230" s="16" customFormat="1">
      <c r="A230" s="16"/>
      <c r="B230" s="274"/>
      <c r="C230" s="275"/>
      <c r="D230" s="242" t="s">
        <v>201</v>
      </c>
      <c r="E230" s="276" t="s">
        <v>1</v>
      </c>
      <c r="F230" s="277" t="s">
        <v>3935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3" t="s">
        <v>201</v>
      </c>
      <c r="AU230" s="283" t="s">
        <v>85</v>
      </c>
      <c r="AV230" s="16" t="s">
        <v>83</v>
      </c>
      <c r="AW230" s="16" t="s">
        <v>32</v>
      </c>
      <c r="AX230" s="16" t="s">
        <v>75</v>
      </c>
      <c r="AY230" s="283" t="s">
        <v>192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3998</v>
      </c>
      <c r="G231" s="241"/>
      <c r="H231" s="245">
        <v>223.40000000000001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83</v>
      </c>
      <c r="AY231" s="251" t="s">
        <v>192</v>
      </c>
    </row>
    <row r="232" s="2" customFormat="1" ht="24.15" customHeight="1">
      <c r="A232" s="39"/>
      <c r="B232" s="40"/>
      <c r="C232" s="227" t="s">
        <v>333</v>
      </c>
      <c r="D232" s="227" t="s">
        <v>194</v>
      </c>
      <c r="E232" s="228" t="s">
        <v>4016</v>
      </c>
      <c r="F232" s="229" t="s">
        <v>4017</v>
      </c>
      <c r="G232" s="230" t="s">
        <v>197</v>
      </c>
      <c r="H232" s="231">
        <v>18.23</v>
      </c>
      <c r="I232" s="232"/>
      <c r="J232" s="233">
        <f>ROUND(I232*H232,2)</f>
        <v>0</v>
      </c>
      <c r="K232" s="229" t="s">
        <v>198</v>
      </c>
      <c r="L232" s="45"/>
      <c r="M232" s="234" t="s">
        <v>1</v>
      </c>
      <c r="N232" s="235" t="s">
        <v>40</v>
      </c>
      <c r="O232" s="92"/>
      <c r="P232" s="236">
        <f>O232*H232</f>
        <v>0</v>
      </c>
      <c r="Q232" s="236">
        <v>0.37190000000000001</v>
      </c>
      <c r="R232" s="236">
        <f>Q232*H232</f>
        <v>6.7797369999999999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199</v>
      </c>
      <c r="AT232" s="238" t="s">
        <v>194</v>
      </c>
      <c r="AU232" s="238" t="s">
        <v>85</v>
      </c>
      <c r="AY232" s="18" t="s">
        <v>192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199</v>
      </c>
      <c r="BM232" s="238" t="s">
        <v>4018</v>
      </c>
    </row>
    <row r="233" s="16" customFormat="1">
      <c r="A233" s="16"/>
      <c r="B233" s="274"/>
      <c r="C233" s="275"/>
      <c r="D233" s="242" t="s">
        <v>201</v>
      </c>
      <c r="E233" s="276" t="s">
        <v>1</v>
      </c>
      <c r="F233" s="277" t="s">
        <v>3935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83" t="s">
        <v>201</v>
      </c>
      <c r="AU233" s="283" t="s">
        <v>85</v>
      </c>
      <c r="AV233" s="16" t="s">
        <v>83</v>
      </c>
      <c r="AW233" s="16" t="s">
        <v>32</v>
      </c>
      <c r="AX233" s="16" t="s">
        <v>75</v>
      </c>
      <c r="AY233" s="283" t="s">
        <v>192</v>
      </c>
    </row>
    <row r="234" s="13" customFormat="1">
      <c r="A234" s="13"/>
      <c r="B234" s="240"/>
      <c r="C234" s="241"/>
      <c r="D234" s="242" t="s">
        <v>201</v>
      </c>
      <c r="E234" s="243" t="s">
        <v>1</v>
      </c>
      <c r="F234" s="244" t="s">
        <v>4019</v>
      </c>
      <c r="G234" s="241"/>
      <c r="H234" s="245">
        <v>18.23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201</v>
      </c>
      <c r="AU234" s="251" t="s">
        <v>85</v>
      </c>
      <c r="AV234" s="13" t="s">
        <v>85</v>
      </c>
      <c r="AW234" s="13" t="s">
        <v>32</v>
      </c>
      <c r="AX234" s="13" t="s">
        <v>83</v>
      </c>
      <c r="AY234" s="251" t="s">
        <v>192</v>
      </c>
    </row>
    <row r="235" s="2" customFormat="1" ht="24.15" customHeight="1">
      <c r="A235" s="39"/>
      <c r="B235" s="40"/>
      <c r="C235" s="227" t="s">
        <v>340</v>
      </c>
      <c r="D235" s="227" t="s">
        <v>194</v>
      </c>
      <c r="E235" s="228" t="s">
        <v>4020</v>
      </c>
      <c r="F235" s="229" t="s">
        <v>4021</v>
      </c>
      <c r="G235" s="230" t="s">
        <v>197</v>
      </c>
      <c r="H235" s="231">
        <v>18.23</v>
      </c>
      <c r="I235" s="232"/>
      <c r="J235" s="233">
        <f>ROUND(I235*H235,2)</f>
        <v>0</v>
      </c>
      <c r="K235" s="229" t="s">
        <v>198</v>
      </c>
      <c r="L235" s="45"/>
      <c r="M235" s="234" t="s">
        <v>1</v>
      </c>
      <c r="N235" s="235" t="s">
        <v>40</v>
      </c>
      <c r="O235" s="92"/>
      <c r="P235" s="236">
        <f>O235*H235</f>
        <v>0</v>
      </c>
      <c r="Q235" s="236">
        <v>0.0065199999999999998</v>
      </c>
      <c r="R235" s="236">
        <f>Q235*H235</f>
        <v>0.1188596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199</v>
      </c>
      <c r="AT235" s="238" t="s">
        <v>194</v>
      </c>
      <c r="AU235" s="238" t="s">
        <v>85</v>
      </c>
      <c r="AY235" s="18" t="s">
        <v>192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199</v>
      </c>
      <c r="BM235" s="238" t="s">
        <v>4022</v>
      </c>
    </row>
    <row r="236" s="16" customFormat="1">
      <c r="A236" s="16"/>
      <c r="B236" s="274"/>
      <c r="C236" s="275"/>
      <c r="D236" s="242" t="s">
        <v>201</v>
      </c>
      <c r="E236" s="276" t="s">
        <v>1</v>
      </c>
      <c r="F236" s="277" t="s">
        <v>3935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3" t="s">
        <v>201</v>
      </c>
      <c r="AU236" s="283" t="s">
        <v>85</v>
      </c>
      <c r="AV236" s="16" t="s">
        <v>83</v>
      </c>
      <c r="AW236" s="16" t="s">
        <v>32</v>
      </c>
      <c r="AX236" s="16" t="s">
        <v>75</v>
      </c>
      <c r="AY236" s="283" t="s">
        <v>192</v>
      </c>
    </row>
    <row r="237" s="13" customFormat="1">
      <c r="A237" s="13"/>
      <c r="B237" s="240"/>
      <c r="C237" s="241"/>
      <c r="D237" s="242" t="s">
        <v>201</v>
      </c>
      <c r="E237" s="243" t="s">
        <v>1</v>
      </c>
      <c r="F237" s="244" t="s">
        <v>4019</v>
      </c>
      <c r="G237" s="241"/>
      <c r="H237" s="245">
        <v>18.23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201</v>
      </c>
      <c r="AU237" s="251" t="s">
        <v>85</v>
      </c>
      <c r="AV237" s="13" t="s">
        <v>85</v>
      </c>
      <c r="AW237" s="13" t="s">
        <v>32</v>
      </c>
      <c r="AX237" s="13" t="s">
        <v>83</v>
      </c>
      <c r="AY237" s="251" t="s">
        <v>192</v>
      </c>
    </row>
    <row r="238" s="2" customFormat="1" ht="21.75" customHeight="1">
      <c r="A238" s="39"/>
      <c r="B238" s="40"/>
      <c r="C238" s="227" t="s">
        <v>347</v>
      </c>
      <c r="D238" s="227" t="s">
        <v>194</v>
      </c>
      <c r="E238" s="228" t="s">
        <v>4023</v>
      </c>
      <c r="F238" s="229" t="s">
        <v>4024</v>
      </c>
      <c r="G238" s="230" t="s">
        <v>197</v>
      </c>
      <c r="H238" s="231">
        <v>18.23</v>
      </c>
      <c r="I238" s="232"/>
      <c r="J238" s="233">
        <f>ROUND(I238*H238,2)</f>
        <v>0</v>
      </c>
      <c r="K238" s="229" t="s">
        <v>198</v>
      </c>
      <c r="L238" s="45"/>
      <c r="M238" s="234" t="s">
        <v>1</v>
      </c>
      <c r="N238" s="235" t="s">
        <v>40</v>
      </c>
      <c r="O238" s="92"/>
      <c r="P238" s="236">
        <f>O238*H238</f>
        <v>0</v>
      </c>
      <c r="Q238" s="236">
        <v>0.00051000000000000004</v>
      </c>
      <c r="R238" s="236">
        <f>Q238*H238</f>
        <v>0.0092973000000000014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199</v>
      </c>
      <c r="AT238" s="238" t="s">
        <v>194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4025</v>
      </c>
    </row>
    <row r="239" s="16" customFormat="1">
      <c r="A239" s="16"/>
      <c r="B239" s="274"/>
      <c r="C239" s="275"/>
      <c r="D239" s="242" t="s">
        <v>201</v>
      </c>
      <c r="E239" s="276" t="s">
        <v>1</v>
      </c>
      <c r="F239" s="277" t="s">
        <v>3935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3" t="s">
        <v>201</v>
      </c>
      <c r="AU239" s="283" t="s">
        <v>85</v>
      </c>
      <c r="AV239" s="16" t="s">
        <v>83</v>
      </c>
      <c r="AW239" s="16" t="s">
        <v>32</v>
      </c>
      <c r="AX239" s="16" t="s">
        <v>75</v>
      </c>
      <c r="AY239" s="283" t="s">
        <v>192</v>
      </c>
    </row>
    <row r="240" s="13" customFormat="1">
      <c r="A240" s="13"/>
      <c r="B240" s="240"/>
      <c r="C240" s="241"/>
      <c r="D240" s="242" t="s">
        <v>201</v>
      </c>
      <c r="E240" s="243" t="s">
        <v>1</v>
      </c>
      <c r="F240" s="244" t="s">
        <v>4019</v>
      </c>
      <c r="G240" s="241"/>
      <c r="H240" s="245">
        <v>18.23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201</v>
      </c>
      <c r="AU240" s="251" t="s">
        <v>85</v>
      </c>
      <c r="AV240" s="13" t="s">
        <v>85</v>
      </c>
      <c r="AW240" s="13" t="s">
        <v>32</v>
      </c>
      <c r="AX240" s="13" t="s">
        <v>83</v>
      </c>
      <c r="AY240" s="251" t="s">
        <v>192</v>
      </c>
    </row>
    <row r="241" s="2" customFormat="1" ht="24.15" customHeight="1">
      <c r="A241" s="39"/>
      <c r="B241" s="40"/>
      <c r="C241" s="227" t="s">
        <v>352</v>
      </c>
      <c r="D241" s="227" t="s">
        <v>194</v>
      </c>
      <c r="E241" s="228" t="s">
        <v>4026</v>
      </c>
      <c r="F241" s="229" t="s">
        <v>4027</v>
      </c>
      <c r="G241" s="230" t="s">
        <v>197</v>
      </c>
      <c r="H241" s="231">
        <v>18.23</v>
      </c>
      <c r="I241" s="232"/>
      <c r="J241" s="233">
        <f>ROUND(I241*H241,2)</f>
        <v>0</v>
      </c>
      <c r="K241" s="229" t="s">
        <v>198</v>
      </c>
      <c r="L241" s="45"/>
      <c r="M241" s="234" t="s">
        <v>1</v>
      </c>
      <c r="N241" s="235" t="s">
        <v>40</v>
      </c>
      <c r="O241" s="92"/>
      <c r="P241" s="236">
        <f>O241*H241</f>
        <v>0</v>
      </c>
      <c r="Q241" s="236">
        <v>0.10373</v>
      </c>
      <c r="R241" s="236">
        <f>Q241*H241</f>
        <v>1.8909979000000001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199</v>
      </c>
      <c r="AT241" s="238" t="s">
        <v>194</v>
      </c>
      <c r="AU241" s="238" t="s">
        <v>85</v>
      </c>
      <c r="AY241" s="18" t="s">
        <v>192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199</v>
      </c>
      <c r="BM241" s="238" t="s">
        <v>4028</v>
      </c>
    </row>
    <row r="242" s="16" customFormat="1">
      <c r="A242" s="16"/>
      <c r="B242" s="274"/>
      <c r="C242" s="275"/>
      <c r="D242" s="242" t="s">
        <v>201</v>
      </c>
      <c r="E242" s="276" t="s">
        <v>1</v>
      </c>
      <c r="F242" s="277" t="s">
        <v>3935</v>
      </c>
      <c r="G242" s="275"/>
      <c r="H242" s="276" t="s">
        <v>1</v>
      </c>
      <c r="I242" s="278"/>
      <c r="J242" s="275"/>
      <c r="K242" s="275"/>
      <c r="L242" s="279"/>
      <c r="M242" s="280"/>
      <c r="N242" s="281"/>
      <c r="O242" s="281"/>
      <c r="P242" s="281"/>
      <c r="Q242" s="281"/>
      <c r="R242" s="281"/>
      <c r="S242" s="281"/>
      <c r="T242" s="28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3" t="s">
        <v>201</v>
      </c>
      <c r="AU242" s="283" t="s">
        <v>85</v>
      </c>
      <c r="AV242" s="16" t="s">
        <v>83</v>
      </c>
      <c r="AW242" s="16" t="s">
        <v>32</v>
      </c>
      <c r="AX242" s="16" t="s">
        <v>75</v>
      </c>
      <c r="AY242" s="283" t="s">
        <v>192</v>
      </c>
    </row>
    <row r="243" s="13" customFormat="1">
      <c r="A243" s="13"/>
      <c r="B243" s="240"/>
      <c r="C243" s="241"/>
      <c r="D243" s="242" t="s">
        <v>201</v>
      </c>
      <c r="E243" s="243" t="s">
        <v>1</v>
      </c>
      <c r="F243" s="244" t="s">
        <v>4019</v>
      </c>
      <c r="G243" s="241"/>
      <c r="H243" s="245">
        <v>18.23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201</v>
      </c>
      <c r="AU243" s="251" t="s">
        <v>85</v>
      </c>
      <c r="AV243" s="13" t="s">
        <v>85</v>
      </c>
      <c r="AW243" s="13" t="s">
        <v>32</v>
      </c>
      <c r="AX243" s="13" t="s">
        <v>83</v>
      </c>
      <c r="AY243" s="251" t="s">
        <v>192</v>
      </c>
    </row>
    <row r="244" s="2" customFormat="1" ht="24.15" customHeight="1">
      <c r="A244" s="39"/>
      <c r="B244" s="40"/>
      <c r="C244" s="227" t="s">
        <v>356</v>
      </c>
      <c r="D244" s="227" t="s">
        <v>194</v>
      </c>
      <c r="E244" s="228" t="s">
        <v>4029</v>
      </c>
      <c r="F244" s="229" t="s">
        <v>4030</v>
      </c>
      <c r="G244" s="230" t="s">
        <v>197</v>
      </c>
      <c r="H244" s="231">
        <v>36.460000000000001</v>
      </c>
      <c r="I244" s="232"/>
      <c r="J244" s="233">
        <f>ROUND(I244*H244,2)</f>
        <v>0</v>
      </c>
      <c r="K244" s="229" t="s">
        <v>198</v>
      </c>
      <c r="L244" s="45"/>
      <c r="M244" s="234" t="s">
        <v>1</v>
      </c>
      <c r="N244" s="235" t="s">
        <v>40</v>
      </c>
      <c r="O244" s="92"/>
      <c r="P244" s="236">
        <f>O244*H244</f>
        <v>0</v>
      </c>
      <c r="Q244" s="236">
        <v>0.10373</v>
      </c>
      <c r="R244" s="236">
        <f>Q244*H244</f>
        <v>3.7819958000000002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199</v>
      </c>
      <c r="AT244" s="238" t="s">
        <v>194</v>
      </c>
      <c r="AU244" s="238" t="s">
        <v>85</v>
      </c>
      <c r="AY244" s="18" t="s">
        <v>192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199</v>
      </c>
      <c r="BM244" s="238" t="s">
        <v>4031</v>
      </c>
    </row>
    <row r="245" s="16" customFormat="1">
      <c r="A245" s="16"/>
      <c r="B245" s="274"/>
      <c r="C245" s="275"/>
      <c r="D245" s="242" t="s">
        <v>201</v>
      </c>
      <c r="E245" s="276" t="s">
        <v>1</v>
      </c>
      <c r="F245" s="277" t="s">
        <v>3935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3" t="s">
        <v>201</v>
      </c>
      <c r="AU245" s="283" t="s">
        <v>85</v>
      </c>
      <c r="AV245" s="16" t="s">
        <v>83</v>
      </c>
      <c r="AW245" s="16" t="s">
        <v>32</v>
      </c>
      <c r="AX245" s="16" t="s">
        <v>75</v>
      </c>
      <c r="AY245" s="283" t="s">
        <v>192</v>
      </c>
    </row>
    <row r="246" s="13" customFormat="1">
      <c r="A246" s="13"/>
      <c r="B246" s="240"/>
      <c r="C246" s="241"/>
      <c r="D246" s="242" t="s">
        <v>201</v>
      </c>
      <c r="E246" s="243" t="s">
        <v>1</v>
      </c>
      <c r="F246" s="244" t="s">
        <v>4032</v>
      </c>
      <c r="G246" s="241"/>
      <c r="H246" s="245">
        <v>36.460000000000001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201</v>
      </c>
      <c r="AU246" s="251" t="s">
        <v>85</v>
      </c>
      <c r="AV246" s="13" t="s">
        <v>85</v>
      </c>
      <c r="AW246" s="13" t="s">
        <v>32</v>
      </c>
      <c r="AX246" s="13" t="s">
        <v>83</v>
      </c>
      <c r="AY246" s="251" t="s">
        <v>192</v>
      </c>
    </row>
    <row r="247" s="2" customFormat="1" ht="16.5" customHeight="1">
      <c r="A247" s="39"/>
      <c r="B247" s="40"/>
      <c r="C247" s="227" t="s">
        <v>361</v>
      </c>
      <c r="D247" s="227" t="s">
        <v>194</v>
      </c>
      <c r="E247" s="228" t="s">
        <v>4033</v>
      </c>
      <c r="F247" s="229" t="s">
        <v>4034</v>
      </c>
      <c r="G247" s="230" t="s">
        <v>197</v>
      </c>
      <c r="H247" s="231">
        <v>166.44</v>
      </c>
      <c r="I247" s="232"/>
      <c r="J247" s="233">
        <f>ROUND(I247*H247,2)</f>
        <v>0</v>
      </c>
      <c r="K247" s="229" t="s">
        <v>301</v>
      </c>
      <c r="L247" s="45"/>
      <c r="M247" s="234" t="s">
        <v>1</v>
      </c>
      <c r="N247" s="235" t="s">
        <v>40</v>
      </c>
      <c r="O247" s="92"/>
      <c r="P247" s="236">
        <f>O247*H247</f>
        <v>0</v>
      </c>
      <c r="Q247" s="236">
        <v>0.024420000000000001</v>
      </c>
      <c r="R247" s="236">
        <f>Q247*H247</f>
        <v>4.0644647999999997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199</v>
      </c>
      <c r="AT247" s="238" t="s">
        <v>194</v>
      </c>
      <c r="AU247" s="238" t="s">
        <v>85</v>
      </c>
      <c r="AY247" s="18" t="s">
        <v>192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199</v>
      </c>
      <c r="BM247" s="238" t="s">
        <v>4035</v>
      </c>
    </row>
    <row r="248" s="16" customFormat="1">
      <c r="A248" s="16"/>
      <c r="B248" s="274"/>
      <c r="C248" s="275"/>
      <c r="D248" s="242" t="s">
        <v>201</v>
      </c>
      <c r="E248" s="276" t="s">
        <v>1</v>
      </c>
      <c r="F248" s="277" t="s">
        <v>3935</v>
      </c>
      <c r="G248" s="275"/>
      <c r="H248" s="276" t="s">
        <v>1</v>
      </c>
      <c r="I248" s="278"/>
      <c r="J248" s="275"/>
      <c r="K248" s="275"/>
      <c r="L248" s="279"/>
      <c r="M248" s="280"/>
      <c r="N248" s="281"/>
      <c r="O248" s="281"/>
      <c r="P248" s="281"/>
      <c r="Q248" s="281"/>
      <c r="R248" s="281"/>
      <c r="S248" s="281"/>
      <c r="T248" s="28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3" t="s">
        <v>201</v>
      </c>
      <c r="AU248" s="283" t="s">
        <v>85</v>
      </c>
      <c r="AV248" s="16" t="s">
        <v>83</v>
      </c>
      <c r="AW248" s="16" t="s">
        <v>32</v>
      </c>
      <c r="AX248" s="16" t="s">
        <v>75</v>
      </c>
      <c r="AY248" s="283" t="s">
        <v>192</v>
      </c>
    </row>
    <row r="249" s="13" customFormat="1">
      <c r="A249" s="13"/>
      <c r="B249" s="240"/>
      <c r="C249" s="241"/>
      <c r="D249" s="242" t="s">
        <v>201</v>
      </c>
      <c r="E249" s="243" t="s">
        <v>1</v>
      </c>
      <c r="F249" s="244" t="s">
        <v>3986</v>
      </c>
      <c r="G249" s="241"/>
      <c r="H249" s="245">
        <v>166.44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201</v>
      </c>
      <c r="AU249" s="251" t="s">
        <v>85</v>
      </c>
      <c r="AV249" s="13" t="s">
        <v>85</v>
      </c>
      <c r="AW249" s="13" t="s">
        <v>32</v>
      </c>
      <c r="AX249" s="13" t="s">
        <v>83</v>
      </c>
      <c r="AY249" s="251" t="s">
        <v>192</v>
      </c>
    </row>
    <row r="250" s="2" customFormat="1" ht="33" customHeight="1">
      <c r="A250" s="39"/>
      <c r="B250" s="40"/>
      <c r="C250" s="227" t="s">
        <v>365</v>
      </c>
      <c r="D250" s="227" t="s">
        <v>194</v>
      </c>
      <c r="E250" s="228" t="s">
        <v>4036</v>
      </c>
      <c r="F250" s="229" t="s">
        <v>4037</v>
      </c>
      <c r="G250" s="230" t="s">
        <v>197</v>
      </c>
      <c r="H250" s="231">
        <v>238.00899999999999</v>
      </c>
      <c r="I250" s="232"/>
      <c r="J250" s="233">
        <f>ROUND(I250*H250,2)</f>
        <v>0</v>
      </c>
      <c r="K250" s="229" t="s">
        <v>198</v>
      </c>
      <c r="L250" s="45"/>
      <c r="M250" s="234" t="s">
        <v>1</v>
      </c>
      <c r="N250" s="235" t="s">
        <v>40</v>
      </c>
      <c r="O250" s="92"/>
      <c r="P250" s="236">
        <f>O250*H250</f>
        <v>0</v>
      </c>
      <c r="Q250" s="236">
        <v>0.065000000000000002</v>
      </c>
      <c r="R250" s="236">
        <f>Q250*H250</f>
        <v>15.470585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199</v>
      </c>
      <c r="AT250" s="238" t="s">
        <v>194</v>
      </c>
      <c r="AU250" s="238" t="s">
        <v>85</v>
      </c>
      <c r="AY250" s="18" t="s">
        <v>192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199</v>
      </c>
      <c r="BM250" s="238" t="s">
        <v>4038</v>
      </c>
    </row>
    <row r="251" s="16" customFormat="1">
      <c r="A251" s="16"/>
      <c r="B251" s="274"/>
      <c r="C251" s="275"/>
      <c r="D251" s="242" t="s">
        <v>201</v>
      </c>
      <c r="E251" s="276" t="s">
        <v>1</v>
      </c>
      <c r="F251" s="277" t="s">
        <v>3935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83" t="s">
        <v>201</v>
      </c>
      <c r="AU251" s="283" t="s">
        <v>85</v>
      </c>
      <c r="AV251" s="16" t="s">
        <v>83</v>
      </c>
      <c r="AW251" s="16" t="s">
        <v>32</v>
      </c>
      <c r="AX251" s="16" t="s">
        <v>75</v>
      </c>
      <c r="AY251" s="283" t="s">
        <v>192</v>
      </c>
    </row>
    <row r="252" s="13" customFormat="1">
      <c r="A252" s="13"/>
      <c r="B252" s="240"/>
      <c r="C252" s="241"/>
      <c r="D252" s="242" t="s">
        <v>201</v>
      </c>
      <c r="E252" s="243" t="s">
        <v>1</v>
      </c>
      <c r="F252" s="244" t="s">
        <v>4039</v>
      </c>
      <c r="G252" s="241"/>
      <c r="H252" s="245">
        <v>238.00899999999999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201</v>
      </c>
      <c r="AU252" s="251" t="s">
        <v>85</v>
      </c>
      <c r="AV252" s="13" t="s">
        <v>85</v>
      </c>
      <c r="AW252" s="13" t="s">
        <v>32</v>
      </c>
      <c r="AX252" s="13" t="s">
        <v>83</v>
      </c>
      <c r="AY252" s="251" t="s">
        <v>192</v>
      </c>
    </row>
    <row r="253" s="2" customFormat="1" ht="33" customHeight="1">
      <c r="A253" s="39"/>
      <c r="B253" s="40"/>
      <c r="C253" s="227" t="s">
        <v>372</v>
      </c>
      <c r="D253" s="227" t="s">
        <v>194</v>
      </c>
      <c r="E253" s="228" t="s">
        <v>4040</v>
      </c>
      <c r="F253" s="229" t="s">
        <v>4041</v>
      </c>
      <c r="G253" s="230" t="s">
        <v>197</v>
      </c>
      <c r="H253" s="231">
        <v>70</v>
      </c>
      <c r="I253" s="232"/>
      <c r="J253" s="233">
        <f>ROUND(I253*H253,2)</f>
        <v>0</v>
      </c>
      <c r="K253" s="229" t="s">
        <v>198</v>
      </c>
      <c r="L253" s="45"/>
      <c r="M253" s="234" t="s">
        <v>1</v>
      </c>
      <c r="N253" s="235" t="s">
        <v>40</v>
      </c>
      <c r="O253" s="92"/>
      <c r="P253" s="236">
        <f>O253*H253</f>
        <v>0</v>
      </c>
      <c r="Q253" s="236">
        <v>0.040000000000000001</v>
      </c>
      <c r="R253" s="236">
        <f>Q253*H253</f>
        <v>2.8000000000000003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199</v>
      </c>
      <c r="AT253" s="238" t="s">
        <v>194</v>
      </c>
      <c r="AU253" s="238" t="s">
        <v>85</v>
      </c>
      <c r="AY253" s="18" t="s">
        <v>192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83</v>
      </c>
      <c r="BK253" s="239">
        <f>ROUND(I253*H253,2)</f>
        <v>0</v>
      </c>
      <c r="BL253" s="18" t="s">
        <v>199</v>
      </c>
      <c r="BM253" s="238" t="s">
        <v>4042</v>
      </c>
    </row>
    <row r="254" s="16" customFormat="1">
      <c r="A254" s="16"/>
      <c r="B254" s="274"/>
      <c r="C254" s="275"/>
      <c r="D254" s="242" t="s">
        <v>201</v>
      </c>
      <c r="E254" s="276" t="s">
        <v>1</v>
      </c>
      <c r="F254" s="277" t="s">
        <v>3935</v>
      </c>
      <c r="G254" s="275"/>
      <c r="H254" s="276" t="s">
        <v>1</v>
      </c>
      <c r="I254" s="278"/>
      <c r="J254" s="275"/>
      <c r="K254" s="275"/>
      <c r="L254" s="279"/>
      <c r="M254" s="280"/>
      <c r="N254" s="281"/>
      <c r="O254" s="281"/>
      <c r="P254" s="281"/>
      <c r="Q254" s="281"/>
      <c r="R254" s="281"/>
      <c r="S254" s="281"/>
      <c r="T254" s="282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83" t="s">
        <v>201</v>
      </c>
      <c r="AU254" s="283" t="s">
        <v>85</v>
      </c>
      <c r="AV254" s="16" t="s">
        <v>83</v>
      </c>
      <c r="AW254" s="16" t="s">
        <v>32</v>
      </c>
      <c r="AX254" s="16" t="s">
        <v>75</v>
      </c>
      <c r="AY254" s="283" t="s">
        <v>192</v>
      </c>
    </row>
    <row r="255" s="13" customFormat="1">
      <c r="A255" s="13"/>
      <c r="B255" s="240"/>
      <c r="C255" s="241"/>
      <c r="D255" s="242" t="s">
        <v>201</v>
      </c>
      <c r="E255" s="243" t="s">
        <v>1</v>
      </c>
      <c r="F255" s="244" t="s">
        <v>4043</v>
      </c>
      <c r="G255" s="241"/>
      <c r="H255" s="245">
        <v>70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201</v>
      </c>
      <c r="AU255" s="251" t="s">
        <v>85</v>
      </c>
      <c r="AV255" s="13" t="s">
        <v>85</v>
      </c>
      <c r="AW255" s="13" t="s">
        <v>32</v>
      </c>
      <c r="AX255" s="13" t="s">
        <v>83</v>
      </c>
      <c r="AY255" s="251" t="s">
        <v>192</v>
      </c>
    </row>
    <row r="256" s="2" customFormat="1" ht="24.15" customHeight="1">
      <c r="A256" s="39"/>
      <c r="B256" s="40"/>
      <c r="C256" s="284" t="s">
        <v>376</v>
      </c>
      <c r="D256" s="284" t="s">
        <v>311</v>
      </c>
      <c r="E256" s="285" t="s">
        <v>4044</v>
      </c>
      <c r="F256" s="286" t="s">
        <v>4045</v>
      </c>
      <c r="G256" s="287" t="s">
        <v>197</v>
      </c>
      <c r="H256" s="288">
        <v>70.700000000000003</v>
      </c>
      <c r="I256" s="289"/>
      <c r="J256" s="290">
        <f>ROUND(I256*H256,2)</f>
        <v>0</v>
      </c>
      <c r="K256" s="286" t="s">
        <v>198</v>
      </c>
      <c r="L256" s="291"/>
      <c r="M256" s="292" t="s">
        <v>1</v>
      </c>
      <c r="N256" s="293" t="s">
        <v>40</v>
      </c>
      <c r="O256" s="92"/>
      <c r="P256" s="236">
        <f>O256*H256</f>
        <v>0</v>
      </c>
      <c r="Q256" s="236">
        <v>0.0044000000000000003</v>
      </c>
      <c r="R256" s="236">
        <f>Q256*H256</f>
        <v>0.31108000000000002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244</v>
      </c>
      <c r="AT256" s="238" t="s">
        <v>311</v>
      </c>
      <c r="AU256" s="238" t="s">
        <v>85</v>
      </c>
      <c r="AY256" s="18" t="s">
        <v>192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83</v>
      </c>
      <c r="BK256" s="239">
        <f>ROUND(I256*H256,2)</f>
        <v>0</v>
      </c>
      <c r="BL256" s="18" t="s">
        <v>199</v>
      </c>
      <c r="BM256" s="238" t="s">
        <v>4046</v>
      </c>
    </row>
    <row r="257" s="16" customFormat="1">
      <c r="A257" s="16"/>
      <c r="B257" s="274"/>
      <c r="C257" s="275"/>
      <c r="D257" s="242" t="s">
        <v>201</v>
      </c>
      <c r="E257" s="276" t="s">
        <v>1</v>
      </c>
      <c r="F257" s="277" t="s">
        <v>3935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3" t="s">
        <v>201</v>
      </c>
      <c r="AU257" s="283" t="s">
        <v>85</v>
      </c>
      <c r="AV257" s="16" t="s">
        <v>83</v>
      </c>
      <c r="AW257" s="16" t="s">
        <v>32</v>
      </c>
      <c r="AX257" s="16" t="s">
        <v>75</v>
      </c>
      <c r="AY257" s="283" t="s">
        <v>192</v>
      </c>
    </row>
    <row r="258" s="16" customFormat="1">
      <c r="A258" s="16"/>
      <c r="B258" s="274"/>
      <c r="C258" s="275"/>
      <c r="D258" s="242" t="s">
        <v>201</v>
      </c>
      <c r="E258" s="276" t="s">
        <v>1</v>
      </c>
      <c r="F258" s="277" t="s">
        <v>4047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3" t="s">
        <v>201</v>
      </c>
      <c r="AU258" s="283" t="s">
        <v>85</v>
      </c>
      <c r="AV258" s="16" t="s">
        <v>83</v>
      </c>
      <c r="AW258" s="16" t="s">
        <v>32</v>
      </c>
      <c r="AX258" s="16" t="s">
        <v>75</v>
      </c>
      <c r="AY258" s="283" t="s">
        <v>192</v>
      </c>
    </row>
    <row r="259" s="13" customFormat="1">
      <c r="A259" s="13"/>
      <c r="B259" s="240"/>
      <c r="C259" s="241"/>
      <c r="D259" s="242" t="s">
        <v>201</v>
      </c>
      <c r="E259" s="243" t="s">
        <v>1</v>
      </c>
      <c r="F259" s="244" t="s">
        <v>4043</v>
      </c>
      <c r="G259" s="241"/>
      <c r="H259" s="245">
        <v>70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201</v>
      </c>
      <c r="AU259" s="251" t="s">
        <v>85</v>
      </c>
      <c r="AV259" s="13" t="s">
        <v>85</v>
      </c>
      <c r="AW259" s="13" t="s">
        <v>32</v>
      </c>
      <c r="AX259" s="13" t="s">
        <v>75</v>
      </c>
      <c r="AY259" s="251" t="s">
        <v>192</v>
      </c>
    </row>
    <row r="260" s="13" customFormat="1">
      <c r="A260" s="13"/>
      <c r="B260" s="240"/>
      <c r="C260" s="241"/>
      <c r="D260" s="242" t="s">
        <v>201</v>
      </c>
      <c r="E260" s="243" t="s">
        <v>1</v>
      </c>
      <c r="F260" s="244" t="s">
        <v>4048</v>
      </c>
      <c r="G260" s="241"/>
      <c r="H260" s="245">
        <v>70.700000000000003</v>
      </c>
      <c r="I260" s="246"/>
      <c r="J260" s="241"/>
      <c r="K260" s="241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201</v>
      </c>
      <c r="AU260" s="251" t="s">
        <v>85</v>
      </c>
      <c r="AV260" s="13" t="s">
        <v>85</v>
      </c>
      <c r="AW260" s="13" t="s">
        <v>32</v>
      </c>
      <c r="AX260" s="13" t="s">
        <v>83</v>
      </c>
      <c r="AY260" s="251" t="s">
        <v>192</v>
      </c>
    </row>
    <row r="261" s="2" customFormat="1" ht="33" customHeight="1">
      <c r="A261" s="39"/>
      <c r="B261" s="40"/>
      <c r="C261" s="227" t="s">
        <v>383</v>
      </c>
      <c r="D261" s="227" t="s">
        <v>194</v>
      </c>
      <c r="E261" s="228" t="s">
        <v>4049</v>
      </c>
      <c r="F261" s="229" t="s">
        <v>4050</v>
      </c>
      <c r="G261" s="230" t="s">
        <v>197</v>
      </c>
      <c r="H261" s="231">
        <v>101.744</v>
      </c>
      <c r="I261" s="232"/>
      <c r="J261" s="233">
        <f>ROUND(I261*H261,2)</f>
        <v>0</v>
      </c>
      <c r="K261" s="229" t="s">
        <v>198</v>
      </c>
      <c r="L261" s="45"/>
      <c r="M261" s="234" t="s">
        <v>1</v>
      </c>
      <c r="N261" s="235" t="s">
        <v>40</v>
      </c>
      <c r="O261" s="92"/>
      <c r="P261" s="236">
        <f>O261*H261</f>
        <v>0</v>
      </c>
      <c r="Q261" s="236">
        <v>0.089219999999999994</v>
      </c>
      <c r="R261" s="236">
        <f>Q261*H261</f>
        <v>9.0775996799999987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199</v>
      </c>
      <c r="AT261" s="238" t="s">
        <v>194</v>
      </c>
      <c r="AU261" s="238" t="s">
        <v>85</v>
      </c>
      <c r="AY261" s="18" t="s">
        <v>192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199</v>
      </c>
      <c r="BM261" s="238" t="s">
        <v>4051</v>
      </c>
    </row>
    <row r="262" s="16" customFormat="1">
      <c r="A262" s="16"/>
      <c r="B262" s="274"/>
      <c r="C262" s="275"/>
      <c r="D262" s="242" t="s">
        <v>201</v>
      </c>
      <c r="E262" s="276" t="s">
        <v>1</v>
      </c>
      <c r="F262" s="277" t="s">
        <v>3935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3" t="s">
        <v>201</v>
      </c>
      <c r="AU262" s="283" t="s">
        <v>85</v>
      </c>
      <c r="AV262" s="16" t="s">
        <v>83</v>
      </c>
      <c r="AW262" s="16" t="s">
        <v>32</v>
      </c>
      <c r="AX262" s="16" t="s">
        <v>75</v>
      </c>
      <c r="AY262" s="283" t="s">
        <v>192</v>
      </c>
    </row>
    <row r="263" s="13" customFormat="1">
      <c r="A263" s="13"/>
      <c r="B263" s="240"/>
      <c r="C263" s="241"/>
      <c r="D263" s="242" t="s">
        <v>201</v>
      </c>
      <c r="E263" s="243" t="s">
        <v>1</v>
      </c>
      <c r="F263" s="244" t="s">
        <v>4006</v>
      </c>
      <c r="G263" s="241"/>
      <c r="H263" s="245">
        <v>81.444000000000003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201</v>
      </c>
      <c r="AU263" s="251" t="s">
        <v>85</v>
      </c>
      <c r="AV263" s="13" t="s">
        <v>85</v>
      </c>
      <c r="AW263" s="13" t="s">
        <v>32</v>
      </c>
      <c r="AX263" s="13" t="s">
        <v>75</v>
      </c>
      <c r="AY263" s="251" t="s">
        <v>192</v>
      </c>
    </row>
    <row r="264" s="13" customFormat="1">
      <c r="A264" s="13"/>
      <c r="B264" s="240"/>
      <c r="C264" s="241"/>
      <c r="D264" s="242" t="s">
        <v>201</v>
      </c>
      <c r="E264" s="243" t="s">
        <v>1</v>
      </c>
      <c r="F264" s="244" t="s">
        <v>4007</v>
      </c>
      <c r="G264" s="241"/>
      <c r="H264" s="245">
        <v>20.300000000000001</v>
      </c>
      <c r="I264" s="246"/>
      <c r="J264" s="241"/>
      <c r="K264" s="241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201</v>
      </c>
      <c r="AU264" s="251" t="s">
        <v>85</v>
      </c>
      <c r="AV264" s="13" t="s">
        <v>85</v>
      </c>
      <c r="AW264" s="13" t="s">
        <v>32</v>
      </c>
      <c r="AX264" s="13" t="s">
        <v>75</v>
      </c>
      <c r="AY264" s="251" t="s">
        <v>192</v>
      </c>
    </row>
    <row r="265" s="14" customFormat="1">
      <c r="A265" s="14"/>
      <c r="B265" s="252"/>
      <c r="C265" s="253"/>
      <c r="D265" s="242" t="s">
        <v>201</v>
      </c>
      <c r="E265" s="254" t="s">
        <v>1</v>
      </c>
      <c r="F265" s="255" t="s">
        <v>204</v>
      </c>
      <c r="G265" s="253"/>
      <c r="H265" s="256">
        <v>101.744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201</v>
      </c>
      <c r="AU265" s="262" t="s">
        <v>85</v>
      </c>
      <c r="AV265" s="14" t="s">
        <v>199</v>
      </c>
      <c r="AW265" s="14" t="s">
        <v>32</v>
      </c>
      <c r="AX265" s="14" t="s">
        <v>83</v>
      </c>
      <c r="AY265" s="262" t="s">
        <v>192</v>
      </c>
    </row>
    <row r="266" s="2" customFormat="1" ht="24.15" customHeight="1">
      <c r="A266" s="39"/>
      <c r="B266" s="40"/>
      <c r="C266" s="284" t="s">
        <v>394</v>
      </c>
      <c r="D266" s="284" t="s">
        <v>311</v>
      </c>
      <c r="E266" s="285" t="s">
        <v>4052</v>
      </c>
      <c r="F266" s="286" t="s">
        <v>4053</v>
      </c>
      <c r="G266" s="287" t="s">
        <v>197</v>
      </c>
      <c r="H266" s="288">
        <v>104.79600000000001</v>
      </c>
      <c r="I266" s="289"/>
      <c r="J266" s="290">
        <f>ROUND(I266*H266,2)</f>
        <v>0</v>
      </c>
      <c r="K266" s="286" t="s">
        <v>198</v>
      </c>
      <c r="L266" s="291"/>
      <c r="M266" s="292" t="s">
        <v>1</v>
      </c>
      <c r="N266" s="293" t="s">
        <v>40</v>
      </c>
      <c r="O266" s="92"/>
      <c r="P266" s="236">
        <f>O266*H266</f>
        <v>0</v>
      </c>
      <c r="Q266" s="236">
        <v>0.13200000000000001</v>
      </c>
      <c r="R266" s="236">
        <f>Q266*H266</f>
        <v>13.833072000000001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244</v>
      </c>
      <c r="AT266" s="238" t="s">
        <v>311</v>
      </c>
      <c r="AU266" s="238" t="s">
        <v>85</v>
      </c>
      <c r="AY266" s="18" t="s">
        <v>192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199</v>
      </c>
      <c r="BM266" s="238" t="s">
        <v>4054</v>
      </c>
    </row>
    <row r="267" s="13" customFormat="1">
      <c r="A267" s="13"/>
      <c r="B267" s="240"/>
      <c r="C267" s="241"/>
      <c r="D267" s="242" t="s">
        <v>201</v>
      </c>
      <c r="E267" s="243" t="s">
        <v>1</v>
      </c>
      <c r="F267" s="244" t="s">
        <v>4055</v>
      </c>
      <c r="G267" s="241"/>
      <c r="H267" s="245">
        <v>104.79600000000001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201</v>
      </c>
      <c r="AU267" s="251" t="s">
        <v>85</v>
      </c>
      <c r="AV267" s="13" t="s">
        <v>85</v>
      </c>
      <c r="AW267" s="13" t="s">
        <v>32</v>
      </c>
      <c r="AX267" s="13" t="s">
        <v>83</v>
      </c>
      <c r="AY267" s="251" t="s">
        <v>192</v>
      </c>
    </row>
    <row r="268" s="2" customFormat="1" ht="33" customHeight="1">
      <c r="A268" s="39"/>
      <c r="B268" s="40"/>
      <c r="C268" s="227" t="s">
        <v>403</v>
      </c>
      <c r="D268" s="227" t="s">
        <v>194</v>
      </c>
      <c r="E268" s="228" t="s">
        <v>4056</v>
      </c>
      <c r="F268" s="229" t="s">
        <v>4057</v>
      </c>
      <c r="G268" s="230" t="s">
        <v>197</v>
      </c>
      <c r="H268" s="231">
        <v>223.40000000000001</v>
      </c>
      <c r="I268" s="232"/>
      <c r="J268" s="233">
        <f>ROUND(I268*H268,2)</f>
        <v>0</v>
      </c>
      <c r="K268" s="229" t="s">
        <v>198</v>
      </c>
      <c r="L268" s="45"/>
      <c r="M268" s="234" t="s">
        <v>1</v>
      </c>
      <c r="N268" s="235" t="s">
        <v>40</v>
      </c>
      <c r="O268" s="92"/>
      <c r="P268" s="236">
        <f>O268*H268</f>
        <v>0</v>
      </c>
      <c r="Q268" s="236">
        <v>0.080030000000000004</v>
      </c>
      <c r="R268" s="236">
        <f>Q268*H268</f>
        <v>17.878702000000001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199</v>
      </c>
      <c r="AT268" s="238" t="s">
        <v>194</v>
      </c>
      <c r="AU268" s="238" t="s">
        <v>85</v>
      </c>
      <c r="AY268" s="18" t="s">
        <v>192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83</v>
      </c>
      <c r="BK268" s="239">
        <f>ROUND(I268*H268,2)</f>
        <v>0</v>
      </c>
      <c r="BL268" s="18" t="s">
        <v>199</v>
      </c>
      <c r="BM268" s="238" t="s">
        <v>4058</v>
      </c>
    </row>
    <row r="269" s="16" customFormat="1">
      <c r="A269" s="16"/>
      <c r="B269" s="274"/>
      <c r="C269" s="275"/>
      <c r="D269" s="242" t="s">
        <v>201</v>
      </c>
      <c r="E269" s="276" t="s">
        <v>1</v>
      </c>
      <c r="F269" s="277" t="s">
        <v>3935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3" t="s">
        <v>201</v>
      </c>
      <c r="AU269" s="283" t="s">
        <v>85</v>
      </c>
      <c r="AV269" s="16" t="s">
        <v>83</v>
      </c>
      <c r="AW269" s="16" t="s">
        <v>32</v>
      </c>
      <c r="AX269" s="16" t="s">
        <v>75</v>
      </c>
      <c r="AY269" s="283" t="s">
        <v>192</v>
      </c>
    </row>
    <row r="270" s="13" customFormat="1">
      <c r="A270" s="13"/>
      <c r="B270" s="240"/>
      <c r="C270" s="241"/>
      <c r="D270" s="242" t="s">
        <v>201</v>
      </c>
      <c r="E270" s="243" t="s">
        <v>1</v>
      </c>
      <c r="F270" s="244" t="s">
        <v>3998</v>
      </c>
      <c r="G270" s="241"/>
      <c r="H270" s="245">
        <v>223.40000000000001</v>
      </c>
      <c r="I270" s="246"/>
      <c r="J270" s="241"/>
      <c r="K270" s="241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201</v>
      </c>
      <c r="AU270" s="251" t="s">
        <v>85</v>
      </c>
      <c r="AV270" s="13" t="s">
        <v>85</v>
      </c>
      <c r="AW270" s="13" t="s">
        <v>32</v>
      </c>
      <c r="AX270" s="13" t="s">
        <v>83</v>
      </c>
      <c r="AY270" s="251" t="s">
        <v>192</v>
      </c>
    </row>
    <row r="271" s="2" customFormat="1" ht="24.15" customHeight="1">
      <c r="A271" s="39"/>
      <c r="B271" s="40"/>
      <c r="C271" s="284" t="s">
        <v>421</v>
      </c>
      <c r="D271" s="284" t="s">
        <v>311</v>
      </c>
      <c r="E271" s="285" t="s">
        <v>4059</v>
      </c>
      <c r="F271" s="286" t="s">
        <v>4060</v>
      </c>
      <c r="G271" s="287" t="s">
        <v>197</v>
      </c>
      <c r="H271" s="288">
        <v>227.868</v>
      </c>
      <c r="I271" s="289"/>
      <c r="J271" s="290">
        <f>ROUND(I271*H271,2)</f>
        <v>0</v>
      </c>
      <c r="K271" s="286" t="s">
        <v>198</v>
      </c>
      <c r="L271" s="291"/>
      <c r="M271" s="292" t="s">
        <v>1</v>
      </c>
      <c r="N271" s="293" t="s">
        <v>40</v>
      </c>
      <c r="O271" s="92"/>
      <c r="P271" s="236">
        <f>O271*H271</f>
        <v>0</v>
      </c>
      <c r="Q271" s="236">
        <v>0.14499999999999999</v>
      </c>
      <c r="R271" s="236">
        <f>Q271*H271</f>
        <v>33.040859999999995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244</v>
      </c>
      <c r="AT271" s="238" t="s">
        <v>311</v>
      </c>
      <c r="AU271" s="238" t="s">
        <v>85</v>
      </c>
      <c r="AY271" s="18" t="s">
        <v>192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83</v>
      </c>
      <c r="BK271" s="239">
        <f>ROUND(I271*H271,2)</f>
        <v>0</v>
      </c>
      <c r="BL271" s="18" t="s">
        <v>199</v>
      </c>
      <c r="BM271" s="238" t="s">
        <v>4061</v>
      </c>
    </row>
    <row r="272" s="13" customFormat="1">
      <c r="A272" s="13"/>
      <c r="B272" s="240"/>
      <c r="C272" s="241"/>
      <c r="D272" s="242" t="s">
        <v>201</v>
      </c>
      <c r="E272" s="243" t="s">
        <v>1</v>
      </c>
      <c r="F272" s="244" t="s">
        <v>4062</v>
      </c>
      <c r="G272" s="241"/>
      <c r="H272" s="245">
        <v>227.868</v>
      </c>
      <c r="I272" s="246"/>
      <c r="J272" s="241"/>
      <c r="K272" s="241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201</v>
      </c>
      <c r="AU272" s="251" t="s">
        <v>85</v>
      </c>
      <c r="AV272" s="13" t="s">
        <v>85</v>
      </c>
      <c r="AW272" s="13" t="s">
        <v>32</v>
      </c>
      <c r="AX272" s="13" t="s">
        <v>83</v>
      </c>
      <c r="AY272" s="251" t="s">
        <v>192</v>
      </c>
    </row>
    <row r="273" s="2" customFormat="1" ht="24.15" customHeight="1">
      <c r="A273" s="39"/>
      <c r="B273" s="40"/>
      <c r="C273" s="227" t="s">
        <v>426</v>
      </c>
      <c r="D273" s="227" t="s">
        <v>194</v>
      </c>
      <c r="E273" s="228" t="s">
        <v>4063</v>
      </c>
      <c r="F273" s="229" t="s">
        <v>4064</v>
      </c>
      <c r="G273" s="230" t="s">
        <v>197</v>
      </c>
      <c r="H273" s="231">
        <v>37.560000000000002</v>
      </c>
      <c r="I273" s="232"/>
      <c r="J273" s="233">
        <f>ROUND(I273*H273,2)</f>
        <v>0</v>
      </c>
      <c r="K273" s="229" t="s">
        <v>198</v>
      </c>
      <c r="L273" s="45"/>
      <c r="M273" s="234" t="s">
        <v>1</v>
      </c>
      <c r="N273" s="235" t="s">
        <v>40</v>
      </c>
      <c r="O273" s="92"/>
      <c r="P273" s="236">
        <f>O273*H273</f>
        <v>0</v>
      </c>
      <c r="Q273" s="236">
        <v>0.088800000000000004</v>
      </c>
      <c r="R273" s="236">
        <f>Q273*H273</f>
        <v>3.3353280000000005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199</v>
      </c>
      <c r="AT273" s="238" t="s">
        <v>194</v>
      </c>
      <c r="AU273" s="238" t="s">
        <v>85</v>
      </c>
      <c r="AY273" s="18" t="s">
        <v>192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199</v>
      </c>
      <c r="BM273" s="238" t="s">
        <v>4065</v>
      </c>
    </row>
    <row r="274" s="16" customFormat="1">
      <c r="A274" s="16"/>
      <c r="B274" s="274"/>
      <c r="C274" s="275"/>
      <c r="D274" s="242" t="s">
        <v>201</v>
      </c>
      <c r="E274" s="276" t="s">
        <v>1</v>
      </c>
      <c r="F274" s="277" t="s">
        <v>3935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83" t="s">
        <v>201</v>
      </c>
      <c r="AU274" s="283" t="s">
        <v>85</v>
      </c>
      <c r="AV274" s="16" t="s">
        <v>83</v>
      </c>
      <c r="AW274" s="16" t="s">
        <v>32</v>
      </c>
      <c r="AX274" s="16" t="s">
        <v>75</v>
      </c>
      <c r="AY274" s="283" t="s">
        <v>192</v>
      </c>
    </row>
    <row r="275" s="13" customFormat="1">
      <c r="A275" s="13"/>
      <c r="B275" s="240"/>
      <c r="C275" s="241"/>
      <c r="D275" s="242" t="s">
        <v>201</v>
      </c>
      <c r="E275" s="243" t="s">
        <v>1</v>
      </c>
      <c r="F275" s="244" t="s">
        <v>3967</v>
      </c>
      <c r="G275" s="241"/>
      <c r="H275" s="245">
        <v>37.560000000000002</v>
      </c>
      <c r="I275" s="246"/>
      <c r="J275" s="241"/>
      <c r="K275" s="241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201</v>
      </c>
      <c r="AU275" s="251" t="s">
        <v>85</v>
      </c>
      <c r="AV275" s="13" t="s">
        <v>85</v>
      </c>
      <c r="AW275" s="13" t="s">
        <v>32</v>
      </c>
      <c r="AX275" s="13" t="s">
        <v>83</v>
      </c>
      <c r="AY275" s="251" t="s">
        <v>192</v>
      </c>
    </row>
    <row r="276" s="2" customFormat="1" ht="24.15" customHeight="1">
      <c r="A276" s="39"/>
      <c r="B276" s="40"/>
      <c r="C276" s="284" t="s">
        <v>436</v>
      </c>
      <c r="D276" s="284" t="s">
        <v>311</v>
      </c>
      <c r="E276" s="285" t="s">
        <v>4066</v>
      </c>
      <c r="F276" s="286" t="s">
        <v>4067</v>
      </c>
      <c r="G276" s="287" t="s">
        <v>197</v>
      </c>
      <c r="H276" s="288">
        <v>38.686999999999998</v>
      </c>
      <c r="I276" s="289"/>
      <c r="J276" s="290">
        <f>ROUND(I276*H276,2)</f>
        <v>0</v>
      </c>
      <c r="K276" s="286" t="s">
        <v>198</v>
      </c>
      <c r="L276" s="291"/>
      <c r="M276" s="292" t="s">
        <v>1</v>
      </c>
      <c r="N276" s="293" t="s">
        <v>40</v>
      </c>
      <c r="O276" s="92"/>
      <c r="P276" s="236">
        <f>O276*H276</f>
        <v>0</v>
      </c>
      <c r="Q276" s="236">
        <v>0.087999999999999995</v>
      </c>
      <c r="R276" s="236">
        <f>Q276*H276</f>
        <v>3.4044559999999997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244</v>
      </c>
      <c r="AT276" s="238" t="s">
        <v>311</v>
      </c>
      <c r="AU276" s="238" t="s">
        <v>85</v>
      </c>
      <c r="AY276" s="18" t="s">
        <v>192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83</v>
      </c>
      <c r="BK276" s="239">
        <f>ROUND(I276*H276,2)</f>
        <v>0</v>
      </c>
      <c r="BL276" s="18" t="s">
        <v>199</v>
      </c>
      <c r="BM276" s="238" t="s">
        <v>4068</v>
      </c>
    </row>
    <row r="277" s="13" customFormat="1">
      <c r="A277" s="13"/>
      <c r="B277" s="240"/>
      <c r="C277" s="241"/>
      <c r="D277" s="242" t="s">
        <v>201</v>
      </c>
      <c r="E277" s="243" t="s">
        <v>1</v>
      </c>
      <c r="F277" s="244" t="s">
        <v>4069</v>
      </c>
      <c r="G277" s="241"/>
      <c r="H277" s="245">
        <v>38.686999999999998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201</v>
      </c>
      <c r="AU277" s="251" t="s">
        <v>85</v>
      </c>
      <c r="AV277" s="13" t="s">
        <v>85</v>
      </c>
      <c r="AW277" s="13" t="s">
        <v>32</v>
      </c>
      <c r="AX277" s="13" t="s">
        <v>83</v>
      </c>
      <c r="AY277" s="251" t="s">
        <v>192</v>
      </c>
    </row>
    <row r="278" s="12" customFormat="1" ht="22.8" customHeight="1">
      <c r="A278" s="12"/>
      <c r="B278" s="211"/>
      <c r="C278" s="212"/>
      <c r="D278" s="213" t="s">
        <v>74</v>
      </c>
      <c r="E278" s="225" t="s">
        <v>232</v>
      </c>
      <c r="F278" s="225" t="s">
        <v>751</v>
      </c>
      <c r="G278" s="212"/>
      <c r="H278" s="212"/>
      <c r="I278" s="215"/>
      <c r="J278" s="226">
        <f>BK278</f>
        <v>0</v>
      </c>
      <c r="K278" s="212"/>
      <c r="L278" s="217"/>
      <c r="M278" s="218"/>
      <c r="N278" s="219"/>
      <c r="O278" s="219"/>
      <c r="P278" s="220">
        <f>SUM(P279:P286)</f>
        <v>0</v>
      </c>
      <c r="Q278" s="219"/>
      <c r="R278" s="220">
        <f>SUM(R279:R286)</f>
        <v>8.8516160599999996</v>
      </c>
      <c r="S278" s="219"/>
      <c r="T278" s="221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2" t="s">
        <v>83</v>
      </c>
      <c r="AT278" s="223" t="s">
        <v>74</v>
      </c>
      <c r="AU278" s="223" t="s">
        <v>83</v>
      </c>
      <c r="AY278" s="222" t="s">
        <v>192</v>
      </c>
      <c r="BK278" s="224">
        <f>SUM(BK279:BK286)</f>
        <v>0</v>
      </c>
    </row>
    <row r="279" s="2" customFormat="1" ht="33" customHeight="1">
      <c r="A279" s="39"/>
      <c r="B279" s="40"/>
      <c r="C279" s="227" t="s">
        <v>444</v>
      </c>
      <c r="D279" s="227" t="s">
        <v>194</v>
      </c>
      <c r="E279" s="228" t="s">
        <v>4070</v>
      </c>
      <c r="F279" s="229" t="s">
        <v>4071</v>
      </c>
      <c r="G279" s="230" t="s">
        <v>207</v>
      </c>
      <c r="H279" s="231">
        <v>3.5379999999999998</v>
      </c>
      <c r="I279" s="232"/>
      <c r="J279" s="233">
        <f>ROUND(I279*H279,2)</f>
        <v>0</v>
      </c>
      <c r="K279" s="229" t="s">
        <v>198</v>
      </c>
      <c r="L279" s="45"/>
      <c r="M279" s="234" t="s">
        <v>1</v>
      </c>
      <c r="N279" s="235" t="s">
        <v>40</v>
      </c>
      <c r="O279" s="92"/>
      <c r="P279" s="236">
        <f>O279*H279</f>
        <v>0</v>
      </c>
      <c r="Q279" s="236">
        <v>2.5018699999999998</v>
      </c>
      <c r="R279" s="236">
        <f>Q279*H279</f>
        <v>8.8516160599999996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199</v>
      </c>
      <c r="AT279" s="238" t="s">
        <v>194</v>
      </c>
      <c r="AU279" s="238" t="s">
        <v>85</v>
      </c>
      <c r="AY279" s="18" t="s">
        <v>192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199</v>
      </c>
      <c r="BM279" s="238" t="s">
        <v>4072</v>
      </c>
    </row>
    <row r="280" s="16" customFormat="1">
      <c r="A280" s="16"/>
      <c r="B280" s="274"/>
      <c r="C280" s="275"/>
      <c r="D280" s="242" t="s">
        <v>201</v>
      </c>
      <c r="E280" s="276" t="s">
        <v>1</v>
      </c>
      <c r="F280" s="277" t="s">
        <v>3935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3" t="s">
        <v>201</v>
      </c>
      <c r="AU280" s="283" t="s">
        <v>85</v>
      </c>
      <c r="AV280" s="16" t="s">
        <v>83</v>
      </c>
      <c r="AW280" s="16" t="s">
        <v>32</v>
      </c>
      <c r="AX280" s="16" t="s">
        <v>75</v>
      </c>
      <c r="AY280" s="283" t="s">
        <v>192</v>
      </c>
    </row>
    <row r="281" s="16" customFormat="1">
      <c r="A281" s="16"/>
      <c r="B281" s="274"/>
      <c r="C281" s="275"/>
      <c r="D281" s="242" t="s">
        <v>201</v>
      </c>
      <c r="E281" s="276" t="s">
        <v>1</v>
      </c>
      <c r="F281" s="277" t="s">
        <v>4073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3" t="s">
        <v>201</v>
      </c>
      <c r="AU281" s="283" t="s">
        <v>85</v>
      </c>
      <c r="AV281" s="16" t="s">
        <v>83</v>
      </c>
      <c r="AW281" s="16" t="s">
        <v>32</v>
      </c>
      <c r="AX281" s="16" t="s">
        <v>75</v>
      </c>
      <c r="AY281" s="283" t="s">
        <v>192</v>
      </c>
    </row>
    <row r="282" s="13" customFormat="1">
      <c r="A282" s="13"/>
      <c r="B282" s="240"/>
      <c r="C282" s="241"/>
      <c r="D282" s="242" t="s">
        <v>201</v>
      </c>
      <c r="E282" s="243" t="s">
        <v>1</v>
      </c>
      <c r="F282" s="244" t="s">
        <v>4074</v>
      </c>
      <c r="G282" s="241"/>
      <c r="H282" s="245">
        <v>3.5379999999999998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201</v>
      </c>
      <c r="AU282" s="251" t="s">
        <v>85</v>
      </c>
      <c r="AV282" s="13" t="s">
        <v>85</v>
      </c>
      <c r="AW282" s="13" t="s">
        <v>32</v>
      </c>
      <c r="AX282" s="13" t="s">
        <v>83</v>
      </c>
      <c r="AY282" s="251" t="s">
        <v>192</v>
      </c>
    </row>
    <row r="283" s="2" customFormat="1" ht="24.15" customHeight="1">
      <c r="A283" s="39"/>
      <c r="B283" s="40"/>
      <c r="C283" s="227" t="s">
        <v>451</v>
      </c>
      <c r="D283" s="227" t="s">
        <v>194</v>
      </c>
      <c r="E283" s="228" t="s">
        <v>4075</v>
      </c>
      <c r="F283" s="229" t="s">
        <v>4076</v>
      </c>
      <c r="G283" s="230" t="s">
        <v>207</v>
      </c>
      <c r="H283" s="231">
        <v>3.5379999999999998</v>
      </c>
      <c r="I283" s="232"/>
      <c r="J283" s="233">
        <f>ROUND(I283*H283,2)</f>
        <v>0</v>
      </c>
      <c r="K283" s="229" t="s">
        <v>198</v>
      </c>
      <c r="L283" s="45"/>
      <c r="M283" s="234" t="s">
        <v>1</v>
      </c>
      <c r="N283" s="235" t="s">
        <v>40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199</v>
      </c>
      <c r="AT283" s="238" t="s">
        <v>194</v>
      </c>
      <c r="AU283" s="238" t="s">
        <v>85</v>
      </c>
      <c r="AY283" s="18" t="s">
        <v>192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83</v>
      </c>
      <c r="BK283" s="239">
        <f>ROUND(I283*H283,2)</f>
        <v>0</v>
      </c>
      <c r="BL283" s="18" t="s">
        <v>199</v>
      </c>
      <c r="BM283" s="238" t="s">
        <v>4077</v>
      </c>
    </row>
    <row r="284" s="16" customFormat="1">
      <c r="A284" s="16"/>
      <c r="B284" s="274"/>
      <c r="C284" s="275"/>
      <c r="D284" s="242" t="s">
        <v>201</v>
      </c>
      <c r="E284" s="276" t="s">
        <v>1</v>
      </c>
      <c r="F284" s="277" t="s">
        <v>3935</v>
      </c>
      <c r="G284" s="275"/>
      <c r="H284" s="276" t="s">
        <v>1</v>
      </c>
      <c r="I284" s="278"/>
      <c r="J284" s="275"/>
      <c r="K284" s="275"/>
      <c r="L284" s="279"/>
      <c r="M284" s="280"/>
      <c r="N284" s="281"/>
      <c r="O284" s="281"/>
      <c r="P284" s="281"/>
      <c r="Q284" s="281"/>
      <c r="R284" s="281"/>
      <c r="S284" s="281"/>
      <c r="T284" s="282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3" t="s">
        <v>201</v>
      </c>
      <c r="AU284" s="283" t="s">
        <v>85</v>
      </c>
      <c r="AV284" s="16" t="s">
        <v>83</v>
      </c>
      <c r="AW284" s="16" t="s">
        <v>32</v>
      </c>
      <c r="AX284" s="16" t="s">
        <v>75</v>
      </c>
      <c r="AY284" s="283" t="s">
        <v>192</v>
      </c>
    </row>
    <row r="285" s="16" customFormat="1">
      <c r="A285" s="16"/>
      <c r="B285" s="274"/>
      <c r="C285" s="275"/>
      <c r="D285" s="242" t="s">
        <v>201</v>
      </c>
      <c r="E285" s="276" t="s">
        <v>1</v>
      </c>
      <c r="F285" s="277" t="s">
        <v>4073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3" t="s">
        <v>201</v>
      </c>
      <c r="AU285" s="283" t="s">
        <v>85</v>
      </c>
      <c r="AV285" s="16" t="s">
        <v>83</v>
      </c>
      <c r="AW285" s="16" t="s">
        <v>32</v>
      </c>
      <c r="AX285" s="16" t="s">
        <v>75</v>
      </c>
      <c r="AY285" s="283" t="s">
        <v>192</v>
      </c>
    </row>
    <row r="286" s="13" customFormat="1">
      <c r="A286" s="13"/>
      <c r="B286" s="240"/>
      <c r="C286" s="241"/>
      <c r="D286" s="242" t="s">
        <v>201</v>
      </c>
      <c r="E286" s="243" t="s">
        <v>1</v>
      </c>
      <c r="F286" s="244" t="s">
        <v>4074</v>
      </c>
      <c r="G286" s="241"/>
      <c r="H286" s="245">
        <v>3.5379999999999998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201</v>
      </c>
      <c r="AU286" s="251" t="s">
        <v>85</v>
      </c>
      <c r="AV286" s="13" t="s">
        <v>85</v>
      </c>
      <c r="AW286" s="13" t="s">
        <v>32</v>
      </c>
      <c r="AX286" s="13" t="s">
        <v>83</v>
      </c>
      <c r="AY286" s="251" t="s">
        <v>192</v>
      </c>
    </row>
    <row r="287" s="12" customFormat="1" ht="22.8" customHeight="1">
      <c r="A287" s="12"/>
      <c r="B287" s="211"/>
      <c r="C287" s="212"/>
      <c r="D287" s="213" t="s">
        <v>74</v>
      </c>
      <c r="E287" s="225" t="s">
        <v>251</v>
      </c>
      <c r="F287" s="225" t="s">
        <v>1090</v>
      </c>
      <c r="G287" s="212"/>
      <c r="H287" s="212"/>
      <c r="I287" s="215"/>
      <c r="J287" s="226">
        <f>BK287</f>
        <v>0</v>
      </c>
      <c r="K287" s="212"/>
      <c r="L287" s="217"/>
      <c r="M287" s="218"/>
      <c r="N287" s="219"/>
      <c r="O287" s="219"/>
      <c r="P287" s="220">
        <f>SUM(P288:P414)</f>
        <v>0</v>
      </c>
      <c r="Q287" s="219"/>
      <c r="R287" s="220">
        <f>SUM(R288:R414)</f>
        <v>32.404229039999997</v>
      </c>
      <c r="S287" s="219"/>
      <c r="T287" s="221">
        <f>SUM(T288:T414)</f>
        <v>0.16400000000000001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2" t="s">
        <v>83</v>
      </c>
      <c r="AT287" s="223" t="s">
        <v>74</v>
      </c>
      <c r="AU287" s="223" t="s">
        <v>83</v>
      </c>
      <c r="AY287" s="222" t="s">
        <v>192</v>
      </c>
      <c r="BK287" s="224">
        <f>SUM(BK288:BK414)</f>
        <v>0</v>
      </c>
    </row>
    <row r="288" s="2" customFormat="1" ht="16.5" customHeight="1">
      <c r="A288" s="39"/>
      <c r="B288" s="40"/>
      <c r="C288" s="227" t="s">
        <v>485</v>
      </c>
      <c r="D288" s="227" t="s">
        <v>194</v>
      </c>
      <c r="E288" s="228" t="s">
        <v>4078</v>
      </c>
      <c r="F288" s="229" t="s">
        <v>4079</v>
      </c>
      <c r="G288" s="230" t="s">
        <v>300</v>
      </c>
      <c r="H288" s="231">
        <v>2</v>
      </c>
      <c r="I288" s="232"/>
      <c r="J288" s="233">
        <f>ROUND(I288*H288,2)</f>
        <v>0</v>
      </c>
      <c r="K288" s="229" t="s">
        <v>198</v>
      </c>
      <c r="L288" s="45"/>
      <c r="M288" s="234" t="s">
        <v>1</v>
      </c>
      <c r="N288" s="235" t="s">
        <v>40</v>
      </c>
      <c r="O288" s="92"/>
      <c r="P288" s="236">
        <f>O288*H288</f>
        <v>0</v>
      </c>
      <c r="Q288" s="236">
        <v>0.0030000000000000001</v>
      </c>
      <c r="R288" s="236">
        <f>Q288*H288</f>
        <v>0.0060000000000000001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199</v>
      </c>
      <c r="AT288" s="238" t="s">
        <v>194</v>
      </c>
      <c r="AU288" s="238" t="s">
        <v>85</v>
      </c>
      <c r="AY288" s="18" t="s">
        <v>192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83</v>
      </c>
      <c r="BK288" s="239">
        <f>ROUND(I288*H288,2)</f>
        <v>0</v>
      </c>
      <c r="BL288" s="18" t="s">
        <v>199</v>
      </c>
      <c r="BM288" s="238" t="s">
        <v>4080</v>
      </c>
    </row>
    <row r="289" s="16" customFormat="1">
      <c r="A289" s="16"/>
      <c r="B289" s="274"/>
      <c r="C289" s="275"/>
      <c r="D289" s="242" t="s">
        <v>201</v>
      </c>
      <c r="E289" s="276" t="s">
        <v>1</v>
      </c>
      <c r="F289" s="277" t="s">
        <v>3935</v>
      </c>
      <c r="G289" s="275"/>
      <c r="H289" s="276" t="s">
        <v>1</v>
      </c>
      <c r="I289" s="278"/>
      <c r="J289" s="275"/>
      <c r="K289" s="275"/>
      <c r="L289" s="279"/>
      <c r="M289" s="280"/>
      <c r="N289" s="281"/>
      <c r="O289" s="281"/>
      <c r="P289" s="281"/>
      <c r="Q289" s="281"/>
      <c r="R289" s="281"/>
      <c r="S289" s="281"/>
      <c r="T289" s="282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3" t="s">
        <v>201</v>
      </c>
      <c r="AU289" s="283" t="s">
        <v>85</v>
      </c>
      <c r="AV289" s="16" t="s">
        <v>83</v>
      </c>
      <c r="AW289" s="16" t="s">
        <v>32</v>
      </c>
      <c r="AX289" s="16" t="s">
        <v>75</v>
      </c>
      <c r="AY289" s="283" t="s">
        <v>192</v>
      </c>
    </row>
    <row r="290" s="13" customFormat="1">
      <c r="A290" s="13"/>
      <c r="B290" s="240"/>
      <c r="C290" s="241"/>
      <c r="D290" s="242" t="s">
        <v>201</v>
      </c>
      <c r="E290" s="243" t="s">
        <v>1</v>
      </c>
      <c r="F290" s="244" t="s">
        <v>85</v>
      </c>
      <c r="G290" s="241"/>
      <c r="H290" s="245">
        <v>2</v>
      </c>
      <c r="I290" s="246"/>
      <c r="J290" s="241"/>
      <c r="K290" s="241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201</v>
      </c>
      <c r="AU290" s="251" t="s">
        <v>85</v>
      </c>
      <c r="AV290" s="13" t="s">
        <v>85</v>
      </c>
      <c r="AW290" s="13" t="s">
        <v>32</v>
      </c>
      <c r="AX290" s="13" t="s">
        <v>83</v>
      </c>
      <c r="AY290" s="251" t="s">
        <v>192</v>
      </c>
    </row>
    <row r="291" s="2" customFormat="1" ht="16.5" customHeight="1">
      <c r="A291" s="39"/>
      <c r="B291" s="40"/>
      <c r="C291" s="284" t="s">
        <v>491</v>
      </c>
      <c r="D291" s="284" t="s">
        <v>311</v>
      </c>
      <c r="E291" s="285" t="s">
        <v>4081</v>
      </c>
      <c r="F291" s="286" t="s">
        <v>4082</v>
      </c>
      <c r="G291" s="287" t="s">
        <v>300</v>
      </c>
      <c r="H291" s="288">
        <v>2</v>
      </c>
      <c r="I291" s="289"/>
      <c r="J291" s="290">
        <f>ROUND(I291*H291,2)</f>
        <v>0</v>
      </c>
      <c r="K291" s="286" t="s">
        <v>198</v>
      </c>
      <c r="L291" s="291"/>
      <c r="M291" s="292" t="s">
        <v>1</v>
      </c>
      <c r="N291" s="293" t="s">
        <v>40</v>
      </c>
      <c r="O291" s="92"/>
      <c r="P291" s="236">
        <f>O291*H291</f>
        <v>0</v>
      </c>
      <c r="Q291" s="236">
        <v>0.0061000000000000004</v>
      </c>
      <c r="R291" s="236">
        <f>Q291*H291</f>
        <v>0.012200000000000001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244</v>
      </c>
      <c r="AT291" s="238" t="s">
        <v>311</v>
      </c>
      <c r="AU291" s="238" t="s">
        <v>85</v>
      </c>
      <c r="AY291" s="18" t="s">
        <v>192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83</v>
      </c>
      <c r="BK291" s="239">
        <f>ROUND(I291*H291,2)</f>
        <v>0</v>
      </c>
      <c r="BL291" s="18" t="s">
        <v>199</v>
      </c>
      <c r="BM291" s="238" t="s">
        <v>4083</v>
      </c>
    </row>
    <row r="292" s="2" customFormat="1" ht="24.15" customHeight="1">
      <c r="A292" s="39"/>
      <c r="B292" s="40"/>
      <c r="C292" s="227" t="s">
        <v>496</v>
      </c>
      <c r="D292" s="227" t="s">
        <v>194</v>
      </c>
      <c r="E292" s="228" t="s">
        <v>4084</v>
      </c>
      <c r="F292" s="229" t="s">
        <v>4085</v>
      </c>
      <c r="G292" s="230" t="s">
        <v>300</v>
      </c>
      <c r="H292" s="231">
        <v>6</v>
      </c>
      <c r="I292" s="232"/>
      <c r="J292" s="233">
        <f>ROUND(I292*H292,2)</f>
        <v>0</v>
      </c>
      <c r="K292" s="229" t="s">
        <v>198</v>
      </c>
      <c r="L292" s="45"/>
      <c r="M292" s="234" t="s">
        <v>1</v>
      </c>
      <c r="N292" s="235" t="s">
        <v>40</v>
      </c>
      <c r="O292" s="92"/>
      <c r="P292" s="236">
        <f>O292*H292</f>
        <v>0</v>
      </c>
      <c r="Q292" s="236">
        <v>0.00069999999999999999</v>
      </c>
      <c r="R292" s="236">
        <f>Q292*H292</f>
        <v>0.0041999999999999997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199</v>
      </c>
      <c r="AT292" s="238" t="s">
        <v>194</v>
      </c>
      <c r="AU292" s="238" t="s">
        <v>85</v>
      </c>
      <c r="AY292" s="18" t="s">
        <v>192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199</v>
      </c>
      <c r="BM292" s="238" t="s">
        <v>4086</v>
      </c>
    </row>
    <row r="293" s="16" customFormat="1">
      <c r="A293" s="16"/>
      <c r="B293" s="274"/>
      <c r="C293" s="275"/>
      <c r="D293" s="242" t="s">
        <v>201</v>
      </c>
      <c r="E293" s="276" t="s">
        <v>1</v>
      </c>
      <c r="F293" s="277" t="s">
        <v>4087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3" t="s">
        <v>201</v>
      </c>
      <c r="AU293" s="283" t="s">
        <v>85</v>
      </c>
      <c r="AV293" s="16" t="s">
        <v>83</v>
      </c>
      <c r="AW293" s="16" t="s">
        <v>32</v>
      </c>
      <c r="AX293" s="16" t="s">
        <v>75</v>
      </c>
      <c r="AY293" s="283" t="s">
        <v>192</v>
      </c>
    </row>
    <row r="294" s="13" customFormat="1">
      <c r="A294" s="13"/>
      <c r="B294" s="240"/>
      <c r="C294" s="241"/>
      <c r="D294" s="242" t="s">
        <v>201</v>
      </c>
      <c r="E294" s="243" t="s">
        <v>1</v>
      </c>
      <c r="F294" s="244" t="s">
        <v>4088</v>
      </c>
      <c r="G294" s="241"/>
      <c r="H294" s="245">
        <v>1</v>
      </c>
      <c r="I294" s="246"/>
      <c r="J294" s="241"/>
      <c r="K294" s="241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201</v>
      </c>
      <c r="AU294" s="251" t="s">
        <v>85</v>
      </c>
      <c r="AV294" s="13" t="s">
        <v>85</v>
      </c>
      <c r="AW294" s="13" t="s">
        <v>32</v>
      </c>
      <c r="AX294" s="13" t="s">
        <v>75</v>
      </c>
      <c r="AY294" s="251" t="s">
        <v>192</v>
      </c>
    </row>
    <row r="295" s="13" customFormat="1">
      <c r="A295" s="13"/>
      <c r="B295" s="240"/>
      <c r="C295" s="241"/>
      <c r="D295" s="242" t="s">
        <v>201</v>
      </c>
      <c r="E295" s="243" t="s">
        <v>1</v>
      </c>
      <c r="F295" s="244" t="s">
        <v>4089</v>
      </c>
      <c r="G295" s="241"/>
      <c r="H295" s="245">
        <v>2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201</v>
      </c>
      <c r="AU295" s="251" t="s">
        <v>85</v>
      </c>
      <c r="AV295" s="13" t="s">
        <v>85</v>
      </c>
      <c r="AW295" s="13" t="s">
        <v>32</v>
      </c>
      <c r="AX295" s="13" t="s">
        <v>75</v>
      </c>
      <c r="AY295" s="251" t="s">
        <v>192</v>
      </c>
    </row>
    <row r="296" s="13" customFormat="1">
      <c r="A296" s="13"/>
      <c r="B296" s="240"/>
      <c r="C296" s="241"/>
      <c r="D296" s="242" t="s">
        <v>201</v>
      </c>
      <c r="E296" s="243" t="s">
        <v>1</v>
      </c>
      <c r="F296" s="244" t="s">
        <v>4090</v>
      </c>
      <c r="G296" s="241"/>
      <c r="H296" s="245">
        <v>2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201</v>
      </c>
      <c r="AU296" s="251" t="s">
        <v>85</v>
      </c>
      <c r="AV296" s="13" t="s">
        <v>85</v>
      </c>
      <c r="AW296" s="13" t="s">
        <v>32</v>
      </c>
      <c r="AX296" s="13" t="s">
        <v>75</v>
      </c>
      <c r="AY296" s="251" t="s">
        <v>192</v>
      </c>
    </row>
    <row r="297" s="13" customFormat="1">
      <c r="A297" s="13"/>
      <c r="B297" s="240"/>
      <c r="C297" s="241"/>
      <c r="D297" s="242" t="s">
        <v>201</v>
      </c>
      <c r="E297" s="243" t="s">
        <v>1</v>
      </c>
      <c r="F297" s="244" t="s">
        <v>4091</v>
      </c>
      <c r="G297" s="241"/>
      <c r="H297" s="245">
        <v>1</v>
      </c>
      <c r="I297" s="246"/>
      <c r="J297" s="241"/>
      <c r="K297" s="241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201</v>
      </c>
      <c r="AU297" s="251" t="s">
        <v>85</v>
      </c>
      <c r="AV297" s="13" t="s">
        <v>85</v>
      </c>
      <c r="AW297" s="13" t="s">
        <v>32</v>
      </c>
      <c r="AX297" s="13" t="s">
        <v>75</v>
      </c>
      <c r="AY297" s="251" t="s">
        <v>192</v>
      </c>
    </row>
    <row r="298" s="14" customFormat="1">
      <c r="A298" s="14"/>
      <c r="B298" s="252"/>
      <c r="C298" s="253"/>
      <c r="D298" s="242" t="s">
        <v>201</v>
      </c>
      <c r="E298" s="254" t="s">
        <v>1</v>
      </c>
      <c r="F298" s="255" t="s">
        <v>204</v>
      </c>
      <c r="G298" s="253"/>
      <c r="H298" s="256">
        <v>6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201</v>
      </c>
      <c r="AU298" s="262" t="s">
        <v>85</v>
      </c>
      <c r="AV298" s="14" t="s">
        <v>199</v>
      </c>
      <c r="AW298" s="14" t="s">
        <v>32</v>
      </c>
      <c r="AX298" s="14" t="s">
        <v>83</v>
      </c>
      <c r="AY298" s="262" t="s">
        <v>192</v>
      </c>
    </row>
    <row r="299" s="2" customFormat="1" ht="24.15" customHeight="1">
      <c r="A299" s="39"/>
      <c r="B299" s="40"/>
      <c r="C299" s="284" t="s">
        <v>502</v>
      </c>
      <c r="D299" s="284" t="s">
        <v>311</v>
      </c>
      <c r="E299" s="285" t="s">
        <v>4092</v>
      </c>
      <c r="F299" s="286" t="s">
        <v>4093</v>
      </c>
      <c r="G299" s="287" t="s">
        <v>300</v>
      </c>
      <c r="H299" s="288">
        <v>2</v>
      </c>
      <c r="I299" s="289"/>
      <c r="J299" s="290">
        <f>ROUND(I299*H299,2)</f>
        <v>0</v>
      </c>
      <c r="K299" s="286" t="s">
        <v>198</v>
      </c>
      <c r="L299" s="291"/>
      <c r="M299" s="292" t="s">
        <v>1</v>
      </c>
      <c r="N299" s="293" t="s">
        <v>40</v>
      </c>
      <c r="O299" s="92"/>
      <c r="P299" s="236">
        <f>O299*H299</f>
        <v>0</v>
      </c>
      <c r="Q299" s="236">
        <v>0.0035000000000000001</v>
      </c>
      <c r="R299" s="236">
        <f>Q299*H299</f>
        <v>0.0070000000000000001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244</v>
      </c>
      <c r="AT299" s="238" t="s">
        <v>311</v>
      </c>
      <c r="AU299" s="238" t="s">
        <v>85</v>
      </c>
      <c r="AY299" s="18" t="s">
        <v>192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83</v>
      </c>
      <c r="BK299" s="239">
        <f>ROUND(I299*H299,2)</f>
        <v>0</v>
      </c>
      <c r="BL299" s="18" t="s">
        <v>199</v>
      </c>
      <c r="BM299" s="238" t="s">
        <v>4094</v>
      </c>
    </row>
    <row r="300" s="2" customFormat="1" ht="16.5" customHeight="1">
      <c r="A300" s="39"/>
      <c r="B300" s="40"/>
      <c r="C300" s="284" t="s">
        <v>507</v>
      </c>
      <c r="D300" s="284" t="s">
        <v>311</v>
      </c>
      <c r="E300" s="285" t="s">
        <v>4095</v>
      </c>
      <c r="F300" s="286" t="s">
        <v>4096</v>
      </c>
      <c r="G300" s="287" t="s">
        <v>300</v>
      </c>
      <c r="H300" s="288">
        <v>1</v>
      </c>
      <c r="I300" s="289"/>
      <c r="J300" s="290">
        <f>ROUND(I300*H300,2)</f>
        <v>0</v>
      </c>
      <c r="K300" s="286" t="s">
        <v>198</v>
      </c>
      <c r="L300" s="291"/>
      <c r="M300" s="292" t="s">
        <v>1</v>
      </c>
      <c r="N300" s="293" t="s">
        <v>40</v>
      </c>
      <c r="O300" s="92"/>
      <c r="P300" s="236">
        <f>O300*H300</f>
        <v>0</v>
      </c>
      <c r="Q300" s="236">
        <v>0.0016999999999999999</v>
      </c>
      <c r="R300" s="236">
        <f>Q300*H300</f>
        <v>0.0016999999999999999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244</v>
      </c>
      <c r="AT300" s="238" t="s">
        <v>311</v>
      </c>
      <c r="AU300" s="238" t="s">
        <v>85</v>
      </c>
      <c r="AY300" s="18" t="s">
        <v>192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83</v>
      </c>
      <c r="BK300" s="239">
        <f>ROUND(I300*H300,2)</f>
        <v>0</v>
      </c>
      <c r="BL300" s="18" t="s">
        <v>199</v>
      </c>
      <c r="BM300" s="238" t="s">
        <v>4097</v>
      </c>
    </row>
    <row r="301" s="2" customFormat="1" ht="24.15" customHeight="1">
      <c r="A301" s="39"/>
      <c r="B301" s="40"/>
      <c r="C301" s="284" t="s">
        <v>512</v>
      </c>
      <c r="D301" s="284" t="s">
        <v>311</v>
      </c>
      <c r="E301" s="285" t="s">
        <v>4098</v>
      </c>
      <c r="F301" s="286" t="s">
        <v>4099</v>
      </c>
      <c r="G301" s="287" t="s">
        <v>300</v>
      </c>
      <c r="H301" s="288">
        <v>1</v>
      </c>
      <c r="I301" s="289"/>
      <c r="J301" s="290">
        <f>ROUND(I301*H301,2)</f>
        <v>0</v>
      </c>
      <c r="K301" s="286" t="s">
        <v>198</v>
      </c>
      <c r="L301" s="291"/>
      <c r="M301" s="292" t="s">
        <v>1</v>
      </c>
      <c r="N301" s="293" t="s">
        <v>40</v>
      </c>
      <c r="O301" s="92"/>
      <c r="P301" s="236">
        <f>O301*H301</f>
        <v>0</v>
      </c>
      <c r="Q301" s="236">
        <v>0.0025000000000000001</v>
      </c>
      <c r="R301" s="236">
        <f>Q301*H301</f>
        <v>0.0025000000000000001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244</v>
      </c>
      <c r="AT301" s="238" t="s">
        <v>311</v>
      </c>
      <c r="AU301" s="238" t="s">
        <v>85</v>
      </c>
      <c r="AY301" s="18" t="s">
        <v>192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83</v>
      </c>
      <c r="BK301" s="239">
        <f>ROUND(I301*H301,2)</f>
        <v>0</v>
      </c>
      <c r="BL301" s="18" t="s">
        <v>199</v>
      </c>
      <c r="BM301" s="238" t="s">
        <v>4100</v>
      </c>
    </row>
    <row r="302" s="2" customFormat="1" ht="24.15" customHeight="1">
      <c r="A302" s="39"/>
      <c r="B302" s="40"/>
      <c r="C302" s="284" t="s">
        <v>518</v>
      </c>
      <c r="D302" s="284" t="s">
        <v>311</v>
      </c>
      <c r="E302" s="285" t="s">
        <v>4101</v>
      </c>
      <c r="F302" s="286" t="s">
        <v>4102</v>
      </c>
      <c r="G302" s="287" t="s">
        <v>300</v>
      </c>
      <c r="H302" s="288">
        <v>1</v>
      </c>
      <c r="I302" s="289"/>
      <c r="J302" s="290">
        <f>ROUND(I302*H302,2)</f>
        <v>0</v>
      </c>
      <c r="K302" s="286" t="s">
        <v>198</v>
      </c>
      <c r="L302" s="291"/>
      <c r="M302" s="292" t="s">
        <v>1</v>
      </c>
      <c r="N302" s="293" t="s">
        <v>40</v>
      </c>
      <c r="O302" s="92"/>
      <c r="P302" s="236">
        <f>O302*H302</f>
        <v>0</v>
      </c>
      <c r="Q302" s="236">
        <v>0.0012999999999999999</v>
      </c>
      <c r="R302" s="236">
        <f>Q302*H302</f>
        <v>0.0012999999999999999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244</v>
      </c>
      <c r="AT302" s="238" t="s">
        <v>311</v>
      </c>
      <c r="AU302" s="238" t="s">
        <v>85</v>
      </c>
      <c r="AY302" s="18" t="s">
        <v>192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83</v>
      </c>
      <c r="BK302" s="239">
        <f>ROUND(I302*H302,2)</f>
        <v>0</v>
      </c>
      <c r="BL302" s="18" t="s">
        <v>199</v>
      </c>
      <c r="BM302" s="238" t="s">
        <v>4103</v>
      </c>
    </row>
    <row r="303" s="2" customFormat="1" ht="16.5" customHeight="1">
      <c r="A303" s="39"/>
      <c r="B303" s="40"/>
      <c r="C303" s="284" t="s">
        <v>523</v>
      </c>
      <c r="D303" s="284" t="s">
        <v>311</v>
      </c>
      <c r="E303" s="285" t="s">
        <v>4104</v>
      </c>
      <c r="F303" s="286" t="s">
        <v>4105</v>
      </c>
      <c r="G303" s="287" t="s">
        <v>300</v>
      </c>
      <c r="H303" s="288">
        <v>1</v>
      </c>
      <c r="I303" s="289"/>
      <c r="J303" s="290">
        <f>ROUND(I303*H303,2)</f>
        <v>0</v>
      </c>
      <c r="K303" s="286" t="s">
        <v>198</v>
      </c>
      <c r="L303" s="291"/>
      <c r="M303" s="292" t="s">
        <v>1</v>
      </c>
      <c r="N303" s="293" t="s">
        <v>40</v>
      </c>
      <c r="O303" s="92"/>
      <c r="P303" s="236">
        <f>O303*H303</f>
        <v>0</v>
      </c>
      <c r="Q303" s="236">
        <v>0.0040000000000000001</v>
      </c>
      <c r="R303" s="236">
        <f>Q303*H303</f>
        <v>0.0040000000000000001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244</v>
      </c>
      <c r="AT303" s="238" t="s">
        <v>311</v>
      </c>
      <c r="AU303" s="238" t="s">
        <v>85</v>
      </c>
      <c r="AY303" s="18" t="s">
        <v>192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83</v>
      </c>
      <c r="BK303" s="239">
        <f>ROUND(I303*H303,2)</f>
        <v>0</v>
      </c>
      <c r="BL303" s="18" t="s">
        <v>199</v>
      </c>
      <c r="BM303" s="238" t="s">
        <v>4106</v>
      </c>
    </row>
    <row r="304" s="2" customFormat="1" ht="16.5" customHeight="1">
      <c r="A304" s="39"/>
      <c r="B304" s="40"/>
      <c r="C304" s="284" t="s">
        <v>528</v>
      </c>
      <c r="D304" s="284" t="s">
        <v>311</v>
      </c>
      <c r="E304" s="285" t="s">
        <v>4107</v>
      </c>
      <c r="F304" s="286" t="s">
        <v>4108</v>
      </c>
      <c r="G304" s="287" t="s">
        <v>300</v>
      </c>
      <c r="H304" s="288">
        <v>12</v>
      </c>
      <c r="I304" s="289"/>
      <c r="J304" s="290">
        <f>ROUND(I304*H304,2)</f>
        <v>0</v>
      </c>
      <c r="K304" s="286" t="s">
        <v>198</v>
      </c>
      <c r="L304" s="291"/>
      <c r="M304" s="292" t="s">
        <v>1</v>
      </c>
      <c r="N304" s="293" t="s">
        <v>40</v>
      </c>
      <c r="O304" s="92"/>
      <c r="P304" s="236">
        <f>O304*H304</f>
        <v>0</v>
      </c>
      <c r="Q304" s="236">
        <v>0.00038000000000000002</v>
      </c>
      <c r="R304" s="236">
        <f>Q304*H304</f>
        <v>0.0045599999999999998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244</v>
      </c>
      <c r="AT304" s="238" t="s">
        <v>311</v>
      </c>
      <c r="AU304" s="238" t="s">
        <v>85</v>
      </c>
      <c r="AY304" s="18" t="s">
        <v>192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83</v>
      </c>
      <c r="BK304" s="239">
        <f>ROUND(I304*H304,2)</f>
        <v>0</v>
      </c>
      <c r="BL304" s="18" t="s">
        <v>199</v>
      </c>
      <c r="BM304" s="238" t="s">
        <v>4109</v>
      </c>
    </row>
    <row r="305" s="16" customFormat="1">
      <c r="A305" s="16"/>
      <c r="B305" s="274"/>
      <c r="C305" s="275"/>
      <c r="D305" s="242" t="s">
        <v>201</v>
      </c>
      <c r="E305" s="276" t="s">
        <v>1</v>
      </c>
      <c r="F305" s="277" t="s">
        <v>4087</v>
      </c>
      <c r="G305" s="275"/>
      <c r="H305" s="276" t="s">
        <v>1</v>
      </c>
      <c r="I305" s="278"/>
      <c r="J305" s="275"/>
      <c r="K305" s="275"/>
      <c r="L305" s="279"/>
      <c r="M305" s="280"/>
      <c r="N305" s="281"/>
      <c r="O305" s="281"/>
      <c r="P305" s="281"/>
      <c r="Q305" s="281"/>
      <c r="R305" s="281"/>
      <c r="S305" s="281"/>
      <c r="T305" s="282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3" t="s">
        <v>201</v>
      </c>
      <c r="AU305" s="283" t="s">
        <v>85</v>
      </c>
      <c r="AV305" s="16" t="s">
        <v>83</v>
      </c>
      <c r="AW305" s="16" t="s">
        <v>32</v>
      </c>
      <c r="AX305" s="16" t="s">
        <v>75</v>
      </c>
      <c r="AY305" s="283" t="s">
        <v>192</v>
      </c>
    </row>
    <row r="306" s="13" customFormat="1">
      <c r="A306" s="13"/>
      <c r="B306" s="240"/>
      <c r="C306" s="241"/>
      <c r="D306" s="242" t="s">
        <v>201</v>
      </c>
      <c r="E306" s="243" t="s">
        <v>1</v>
      </c>
      <c r="F306" s="244" t="s">
        <v>4110</v>
      </c>
      <c r="G306" s="241"/>
      <c r="H306" s="245">
        <v>2</v>
      </c>
      <c r="I306" s="246"/>
      <c r="J306" s="241"/>
      <c r="K306" s="241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201</v>
      </c>
      <c r="AU306" s="251" t="s">
        <v>85</v>
      </c>
      <c r="AV306" s="13" t="s">
        <v>85</v>
      </c>
      <c r="AW306" s="13" t="s">
        <v>32</v>
      </c>
      <c r="AX306" s="13" t="s">
        <v>75</v>
      </c>
      <c r="AY306" s="251" t="s">
        <v>192</v>
      </c>
    </row>
    <row r="307" s="13" customFormat="1">
      <c r="A307" s="13"/>
      <c r="B307" s="240"/>
      <c r="C307" s="241"/>
      <c r="D307" s="242" t="s">
        <v>201</v>
      </c>
      <c r="E307" s="243" t="s">
        <v>1</v>
      </c>
      <c r="F307" s="244" t="s">
        <v>4111</v>
      </c>
      <c r="G307" s="241"/>
      <c r="H307" s="245">
        <v>4</v>
      </c>
      <c r="I307" s="246"/>
      <c r="J307" s="241"/>
      <c r="K307" s="241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201</v>
      </c>
      <c r="AU307" s="251" t="s">
        <v>85</v>
      </c>
      <c r="AV307" s="13" t="s">
        <v>85</v>
      </c>
      <c r="AW307" s="13" t="s">
        <v>32</v>
      </c>
      <c r="AX307" s="13" t="s">
        <v>75</v>
      </c>
      <c r="AY307" s="251" t="s">
        <v>192</v>
      </c>
    </row>
    <row r="308" s="13" customFormat="1">
      <c r="A308" s="13"/>
      <c r="B308" s="240"/>
      <c r="C308" s="241"/>
      <c r="D308" s="242" t="s">
        <v>201</v>
      </c>
      <c r="E308" s="243" t="s">
        <v>1</v>
      </c>
      <c r="F308" s="244" t="s">
        <v>4112</v>
      </c>
      <c r="G308" s="241"/>
      <c r="H308" s="245">
        <v>4</v>
      </c>
      <c r="I308" s="246"/>
      <c r="J308" s="241"/>
      <c r="K308" s="241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201</v>
      </c>
      <c r="AU308" s="251" t="s">
        <v>85</v>
      </c>
      <c r="AV308" s="13" t="s">
        <v>85</v>
      </c>
      <c r="AW308" s="13" t="s">
        <v>32</v>
      </c>
      <c r="AX308" s="13" t="s">
        <v>75</v>
      </c>
      <c r="AY308" s="251" t="s">
        <v>192</v>
      </c>
    </row>
    <row r="309" s="13" customFormat="1">
      <c r="A309" s="13"/>
      <c r="B309" s="240"/>
      <c r="C309" s="241"/>
      <c r="D309" s="242" t="s">
        <v>201</v>
      </c>
      <c r="E309" s="243" t="s">
        <v>1</v>
      </c>
      <c r="F309" s="244" t="s">
        <v>4113</v>
      </c>
      <c r="G309" s="241"/>
      <c r="H309" s="245">
        <v>2</v>
      </c>
      <c r="I309" s="246"/>
      <c r="J309" s="241"/>
      <c r="K309" s="241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201</v>
      </c>
      <c r="AU309" s="251" t="s">
        <v>85</v>
      </c>
      <c r="AV309" s="13" t="s">
        <v>85</v>
      </c>
      <c r="AW309" s="13" t="s">
        <v>32</v>
      </c>
      <c r="AX309" s="13" t="s">
        <v>75</v>
      </c>
      <c r="AY309" s="251" t="s">
        <v>192</v>
      </c>
    </row>
    <row r="310" s="14" customFormat="1">
      <c r="A310" s="14"/>
      <c r="B310" s="252"/>
      <c r="C310" s="253"/>
      <c r="D310" s="242" t="s">
        <v>201</v>
      </c>
      <c r="E310" s="254" t="s">
        <v>1</v>
      </c>
      <c r="F310" s="255" t="s">
        <v>204</v>
      </c>
      <c r="G310" s="253"/>
      <c r="H310" s="256">
        <v>12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201</v>
      </c>
      <c r="AU310" s="262" t="s">
        <v>85</v>
      </c>
      <c r="AV310" s="14" t="s">
        <v>199</v>
      </c>
      <c r="AW310" s="14" t="s">
        <v>32</v>
      </c>
      <c r="AX310" s="14" t="s">
        <v>83</v>
      </c>
      <c r="AY310" s="262" t="s">
        <v>192</v>
      </c>
    </row>
    <row r="311" s="2" customFormat="1" ht="24.15" customHeight="1">
      <c r="A311" s="39"/>
      <c r="B311" s="40"/>
      <c r="C311" s="227" t="s">
        <v>533</v>
      </c>
      <c r="D311" s="227" t="s">
        <v>194</v>
      </c>
      <c r="E311" s="228" t="s">
        <v>4114</v>
      </c>
      <c r="F311" s="229" t="s">
        <v>4115</v>
      </c>
      <c r="G311" s="230" t="s">
        <v>300</v>
      </c>
      <c r="H311" s="231">
        <v>4</v>
      </c>
      <c r="I311" s="232"/>
      <c r="J311" s="233">
        <f>ROUND(I311*H311,2)</f>
        <v>0</v>
      </c>
      <c r="K311" s="229" t="s">
        <v>198</v>
      </c>
      <c r="L311" s="45"/>
      <c r="M311" s="234" t="s">
        <v>1</v>
      </c>
      <c r="N311" s="235" t="s">
        <v>40</v>
      </c>
      <c r="O311" s="92"/>
      <c r="P311" s="236">
        <f>O311*H311</f>
        <v>0</v>
      </c>
      <c r="Q311" s="236">
        <v>0.10940999999999999</v>
      </c>
      <c r="R311" s="236">
        <f>Q311*H311</f>
        <v>0.43763999999999997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199</v>
      </c>
      <c r="AT311" s="238" t="s">
        <v>194</v>
      </c>
      <c r="AU311" s="238" t="s">
        <v>85</v>
      </c>
      <c r="AY311" s="18" t="s">
        <v>192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83</v>
      </c>
      <c r="BK311" s="239">
        <f>ROUND(I311*H311,2)</f>
        <v>0</v>
      </c>
      <c r="BL311" s="18" t="s">
        <v>199</v>
      </c>
      <c r="BM311" s="238" t="s">
        <v>4116</v>
      </c>
    </row>
    <row r="312" s="16" customFormat="1">
      <c r="A312" s="16"/>
      <c r="B312" s="274"/>
      <c r="C312" s="275"/>
      <c r="D312" s="242" t="s">
        <v>201</v>
      </c>
      <c r="E312" s="276" t="s">
        <v>1</v>
      </c>
      <c r="F312" s="277" t="s">
        <v>4087</v>
      </c>
      <c r="G312" s="275"/>
      <c r="H312" s="276" t="s">
        <v>1</v>
      </c>
      <c r="I312" s="278"/>
      <c r="J312" s="275"/>
      <c r="K312" s="275"/>
      <c r="L312" s="279"/>
      <c r="M312" s="280"/>
      <c r="N312" s="281"/>
      <c r="O312" s="281"/>
      <c r="P312" s="281"/>
      <c r="Q312" s="281"/>
      <c r="R312" s="281"/>
      <c r="S312" s="281"/>
      <c r="T312" s="28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3" t="s">
        <v>201</v>
      </c>
      <c r="AU312" s="283" t="s">
        <v>85</v>
      </c>
      <c r="AV312" s="16" t="s">
        <v>83</v>
      </c>
      <c r="AW312" s="16" t="s">
        <v>32</v>
      </c>
      <c r="AX312" s="16" t="s">
        <v>75</v>
      </c>
      <c r="AY312" s="283" t="s">
        <v>192</v>
      </c>
    </row>
    <row r="313" s="13" customFormat="1">
      <c r="A313" s="13"/>
      <c r="B313" s="240"/>
      <c r="C313" s="241"/>
      <c r="D313" s="242" t="s">
        <v>201</v>
      </c>
      <c r="E313" s="243" t="s">
        <v>1</v>
      </c>
      <c r="F313" s="244" t="s">
        <v>4088</v>
      </c>
      <c r="G313" s="241"/>
      <c r="H313" s="245">
        <v>1</v>
      </c>
      <c r="I313" s="246"/>
      <c r="J313" s="241"/>
      <c r="K313" s="241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201</v>
      </c>
      <c r="AU313" s="251" t="s">
        <v>85</v>
      </c>
      <c r="AV313" s="13" t="s">
        <v>85</v>
      </c>
      <c r="AW313" s="13" t="s">
        <v>32</v>
      </c>
      <c r="AX313" s="13" t="s">
        <v>75</v>
      </c>
      <c r="AY313" s="251" t="s">
        <v>192</v>
      </c>
    </row>
    <row r="314" s="13" customFormat="1">
      <c r="A314" s="13"/>
      <c r="B314" s="240"/>
      <c r="C314" s="241"/>
      <c r="D314" s="242" t="s">
        <v>201</v>
      </c>
      <c r="E314" s="243" t="s">
        <v>1</v>
      </c>
      <c r="F314" s="244" t="s">
        <v>4117</v>
      </c>
      <c r="G314" s="241"/>
      <c r="H314" s="245">
        <v>1</v>
      </c>
      <c r="I314" s="246"/>
      <c r="J314" s="241"/>
      <c r="K314" s="241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201</v>
      </c>
      <c r="AU314" s="251" t="s">
        <v>85</v>
      </c>
      <c r="AV314" s="13" t="s">
        <v>85</v>
      </c>
      <c r="AW314" s="13" t="s">
        <v>32</v>
      </c>
      <c r="AX314" s="13" t="s">
        <v>75</v>
      </c>
      <c r="AY314" s="251" t="s">
        <v>192</v>
      </c>
    </row>
    <row r="315" s="13" customFormat="1">
      <c r="A315" s="13"/>
      <c r="B315" s="240"/>
      <c r="C315" s="241"/>
      <c r="D315" s="242" t="s">
        <v>201</v>
      </c>
      <c r="E315" s="243" t="s">
        <v>1</v>
      </c>
      <c r="F315" s="244" t="s">
        <v>4118</v>
      </c>
      <c r="G315" s="241"/>
      <c r="H315" s="245">
        <v>1</v>
      </c>
      <c r="I315" s="246"/>
      <c r="J315" s="241"/>
      <c r="K315" s="241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201</v>
      </c>
      <c r="AU315" s="251" t="s">
        <v>85</v>
      </c>
      <c r="AV315" s="13" t="s">
        <v>85</v>
      </c>
      <c r="AW315" s="13" t="s">
        <v>32</v>
      </c>
      <c r="AX315" s="13" t="s">
        <v>75</v>
      </c>
      <c r="AY315" s="251" t="s">
        <v>192</v>
      </c>
    </row>
    <row r="316" s="13" customFormat="1">
      <c r="A316" s="13"/>
      <c r="B316" s="240"/>
      <c r="C316" s="241"/>
      <c r="D316" s="242" t="s">
        <v>201</v>
      </c>
      <c r="E316" s="243" t="s">
        <v>1</v>
      </c>
      <c r="F316" s="244" t="s">
        <v>4091</v>
      </c>
      <c r="G316" s="241"/>
      <c r="H316" s="245">
        <v>1</v>
      </c>
      <c r="I316" s="246"/>
      <c r="J316" s="241"/>
      <c r="K316" s="241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201</v>
      </c>
      <c r="AU316" s="251" t="s">
        <v>85</v>
      </c>
      <c r="AV316" s="13" t="s">
        <v>85</v>
      </c>
      <c r="AW316" s="13" t="s">
        <v>32</v>
      </c>
      <c r="AX316" s="13" t="s">
        <v>75</v>
      </c>
      <c r="AY316" s="251" t="s">
        <v>192</v>
      </c>
    </row>
    <row r="317" s="14" customFormat="1">
      <c r="A317" s="14"/>
      <c r="B317" s="252"/>
      <c r="C317" s="253"/>
      <c r="D317" s="242" t="s">
        <v>201</v>
      </c>
      <c r="E317" s="254" t="s">
        <v>1</v>
      </c>
      <c r="F317" s="255" t="s">
        <v>204</v>
      </c>
      <c r="G317" s="253"/>
      <c r="H317" s="256">
        <v>4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201</v>
      </c>
      <c r="AU317" s="262" t="s">
        <v>85</v>
      </c>
      <c r="AV317" s="14" t="s">
        <v>199</v>
      </c>
      <c r="AW317" s="14" t="s">
        <v>32</v>
      </c>
      <c r="AX317" s="14" t="s">
        <v>83</v>
      </c>
      <c r="AY317" s="262" t="s">
        <v>192</v>
      </c>
    </row>
    <row r="318" s="2" customFormat="1" ht="21.75" customHeight="1">
      <c r="A318" s="39"/>
      <c r="B318" s="40"/>
      <c r="C318" s="284" t="s">
        <v>538</v>
      </c>
      <c r="D318" s="284" t="s">
        <v>311</v>
      </c>
      <c r="E318" s="285" t="s">
        <v>4119</v>
      </c>
      <c r="F318" s="286" t="s">
        <v>4120</v>
      </c>
      <c r="G318" s="287" t="s">
        <v>300</v>
      </c>
      <c r="H318" s="288">
        <v>4</v>
      </c>
      <c r="I318" s="289"/>
      <c r="J318" s="290">
        <f>ROUND(I318*H318,2)</f>
        <v>0</v>
      </c>
      <c r="K318" s="286" t="s">
        <v>198</v>
      </c>
      <c r="L318" s="291"/>
      <c r="M318" s="292" t="s">
        <v>1</v>
      </c>
      <c r="N318" s="293" t="s">
        <v>40</v>
      </c>
      <c r="O318" s="92"/>
      <c r="P318" s="236">
        <f>O318*H318</f>
        <v>0</v>
      </c>
      <c r="Q318" s="236">
        <v>0.0061000000000000004</v>
      </c>
      <c r="R318" s="236">
        <f>Q318*H318</f>
        <v>0.024400000000000002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244</v>
      </c>
      <c r="AT318" s="238" t="s">
        <v>311</v>
      </c>
      <c r="AU318" s="238" t="s">
        <v>85</v>
      </c>
      <c r="AY318" s="18" t="s">
        <v>192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83</v>
      </c>
      <c r="BK318" s="239">
        <f>ROUND(I318*H318,2)</f>
        <v>0</v>
      </c>
      <c r="BL318" s="18" t="s">
        <v>199</v>
      </c>
      <c r="BM318" s="238" t="s">
        <v>4121</v>
      </c>
    </row>
    <row r="319" s="2" customFormat="1" ht="16.5" customHeight="1">
      <c r="A319" s="39"/>
      <c r="B319" s="40"/>
      <c r="C319" s="284" t="s">
        <v>543</v>
      </c>
      <c r="D319" s="284" t="s">
        <v>311</v>
      </c>
      <c r="E319" s="285" t="s">
        <v>4122</v>
      </c>
      <c r="F319" s="286" t="s">
        <v>4123</v>
      </c>
      <c r="G319" s="287" t="s">
        <v>300</v>
      </c>
      <c r="H319" s="288">
        <v>4</v>
      </c>
      <c r="I319" s="289"/>
      <c r="J319" s="290">
        <f>ROUND(I319*H319,2)</f>
        <v>0</v>
      </c>
      <c r="K319" s="286" t="s">
        <v>198</v>
      </c>
      <c r="L319" s="291"/>
      <c r="M319" s="292" t="s">
        <v>1</v>
      </c>
      <c r="N319" s="293" t="s">
        <v>40</v>
      </c>
      <c r="O319" s="92"/>
      <c r="P319" s="236">
        <f>O319*H319</f>
        <v>0</v>
      </c>
      <c r="Q319" s="236">
        <v>0.0030000000000000001</v>
      </c>
      <c r="R319" s="236">
        <f>Q319*H319</f>
        <v>0.012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244</v>
      </c>
      <c r="AT319" s="238" t="s">
        <v>311</v>
      </c>
      <c r="AU319" s="238" t="s">
        <v>85</v>
      </c>
      <c r="AY319" s="18" t="s">
        <v>192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83</v>
      </c>
      <c r="BK319" s="239">
        <f>ROUND(I319*H319,2)</f>
        <v>0</v>
      </c>
      <c r="BL319" s="18" t="s">
        <v>199</v>
      </c>
      <c r="BM319" s="238" t="s">
        <v>4124</v>
      </c>
    </row>
    <row r="320" s="16" customFormat="1">
      <c r="A320" s="16"/>
      <c r="B320" s="274"/>
      <c r="C320" s="275"/>
      <c r="D320" s="242" t="s">
        <v>201</v>
      </c>
      <c r="E320" s="276" t="s">
        <v>1</v>
      </c>
      <c r="F320" s="277" t="s">
        <v>4087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83" t="s">
        <v>201</v>
      </c>
      <c r="AU320" s="283" t="s">
        <v>85</v>
      </c>
      <c r="AV320" s="16" t="s">
        <v>83</v>
      </c>
      <c r="AW320" s="16" t="s">
        <v>32</v>
      </c>
      <c r="AX320" s="16" t="s">
        <v>75</v>
      </c>
      <c r="AY320" s="283" t="s">
        <v>192</v>
      </c>
    </row>
    <row r="321" s="13" customFormat="1">
      <c r="A321" s="13"/>
      <c r="B321" s="240"/>
      <c r="C321" s="241"/>
      <c r="D321" s="242" t="s">
        <v>201</v>
      </c>
      <c r="E321" s="243" t="s">
        <v>1</v>
      </c>
      <c r="F321" s="244" t="s">
        <v>4088</v>
      </c>
      <c r="G321" s="241"/>
      <c r="H321" s="245">
        <v>1</v>
      </c>
      <c r="I321" s="246"/>
      <c r="J321" s="241"/>
      <c r="K321" s="241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201</v>
      </c>
      <c r="AU321" s="251" t="s">
        <v>85</v>
      </c>
      <c r="AV321" s="13" t="s">
        <v>85</v>
      </c>
      <c r="AW321" s="13" t="s">
        <v>32</v>
      </c>
      <c r="AX321" s="13" t="s">
        <v>75</v>
      </c>
      <c r="AY321" s="251" t="s">
        <v>192</v>
      </c>
    </row>
    <row r="322" s="13" customFormat="1">
      <c r="A322" s="13"/>
      <c r="B322" s="240"/>
      <c r="C322" s="241"/>
      <c r="D322" s="242" t="s">
        <v>201</v>
      </c>
      <c r="E322" s="243" t="s">
        <v>1</v>
      </c>
      <c r="F322" s="244" t="s">
        <v>4117</v>
      </c>
      <c r="G322" s="241"/>
      <c r="H322" s="245">
        <v>1</v>
      </c>
      <c r="I322" s="246"/>
      <c r="J322" s="241"/>
      <c r="K322" s="241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201</v>
      </c>
      <c r="AU322" s="251" t="s">
        <v>85</v>
      </c>
      <c r="AV322" s="13" t="s">
        <v>85</v>
      </c>
      <c r="AW322" s="13" t="s">
        <v>32</v>
      </c>
      <c r="AX322" s="13" t="s">
        <v>75</v>
      </c>
      <c r="AY322" s="251" t="s">
        <v>192</v>
      </c>
    </row>
    <row r="323" s="13" customFormat="1">
      <c r="A323" s="13"/>
      <c r="B323" s="240"/>
      <c r="C323" s="241"/>
      <c r="D323" s="242" t="s">
        <v>201</v>
      </c>
      <c r="E323" s="243" t="s">
        <v>1</v>
      </c>
      <c r="F323" s="244" t="s">
        <v>4118</v>
      </c>
      <c r="G323" s="241"/>
      <c r="H323" s="245">
        <v>1</v>
      </c>
      <c r="I323" s="246"/>
      <c r="J323" s="241"/>
      <c r="K323" s="241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201</v>
      </c>
      <c r="AU323" s="251" t="s">
        <v>85</v>
      </c>
      <c r="AV323" s="13" t="s">
        <v>85</v>
      </c>
      <c r="AW323" s="13" t="s">
        <v>32</v>
      </c>
      <c r="AX323" s="13" t="s">
        <v>75</v>
      </c>
      <c r="AY323" s="251" t="s">
        <v>192</v>
      </c>
    </row>
    <row r="324" s="13" customFormat="1">
      <c r="A324" s="13"/>
      <c r="B324" s="240"/>
      <c r="C324" s="241"/>
      <c r="D324" s="242" t="s">
        <v>201</v>
      </c>
      <c r="E324" s="243" t="s">
        <v>1</v>
      </c>
      <c r="F324" s="244" t="s">
        <v>4091</v>
      </c>
      <c r="G324" s="241"/>
      <c r="H324" s="245">
        <v>1</v>
      </c>
      <c r="I324" s="246"/>
      <c r="J324" s="241"/>
      <c r="K324" s="241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201</v>
      </c>
      <c r="AU324" s="251" t="s">
        <v>85</v>
      </c>
      <c r="AV324" s="13" t="s">
        <v>85</v>
      </c>
      <c r="AW324" s="13" t="s">
        <v>32</v>
      </c>
      <c r="AX324" s="13" t="s">
        <v>75</v>
      </c>
      <c r="AY324" s="251" t="s">
        <v>192</v>
      </c>
    </row>
    <row r="325" s="14" customFormat="1">
      <c r="A325" s="14"/>
      <c r="B325" s="252"/>
      <c r="C325" s="253"/>
      <c r="D325" s="242" t="s">
        <v>201</v>
      </c>
      <c r="E325" s="254" t="s">
        <v>1</v>
      </c>
      <c r="F325" s="255" t="s">
        <v>204</v>
      </c>
      <c r="G325" s="253"/>
      <c r="H325" s="256">
        <v>4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201</v>
      </c>
      <c r="AU325" s="262" t="s">
        <v>85</v>
      </c>
      <c r="AV325" s="14" t="s">
        <v>199</v>
      </c>
      <c r="AW325" s="14" t="s">
        <v>32</v>
      </c>
      <c r="AX325" s="14" t="s">
        <v>83</v>
      </c>
      <c r="AY325" s="262" t="s">
        <v>192</v>
      </c>
    </row>
    <row r="326" s="2" customFormat="1" ht="24.15" customHeight="1">
      <c r="A326" s="39"/>
      <c r="B326" s="40"/>
      <c r="C326" s="227" t="s">
        <v>548</v>
      </c>
      <c r="D326" s="227" t="s">
        <v>194</v>
      </c>
      <c r="E326" s="228" t="s">
        <v>4125</v>
      </c>
      <c r="F326" s="229" t="s">
        <v>4126</v>
      </c>
      <c r="G326" s="230" t="s">
        <v>282</v>
      </c>
      <c r="H326" s="231">
        <v>15</v>
      </c>
      <c r="I326" s="232"/>
      <c r="J326" s="233">
        <f>ROUND(I326*H326,2)</f>
        <v>0</v>
      </c>
      <c r="K326" s="229" t="s">
        <v>198</v>
      </c>
      <c r="L326" s="45"/>
      <c r="M326" s="234" t="s">
        <v>1</v>
      </c>
      <c r="N326" s="235" t="s">
        <v>40</v>
      </c>
      <c r="O326" s="92"/>
      <c r="P326" s="236">
        <f>O326*H326</f>
        <v>0</v>
      </c>
      <c r="Q326" s="236">
        <v>0.00010000000000000001</v>
      </c>
      <c r="R326" s="236">
        <f>Q326*H326</f>
        <v>0.0015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199</v>
      </c>
      <c r="AT326" s="238" t="s">
        <v>194</v>
      </c>
      <c r="AU326" s="238" t="s">
        <v>85</v>
      </c>
      <c r="AY326" s="18" t="s">
        <v>192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199</v>
      </c>
      <c r="BM326" s="238" t="s">
        <v>4127</v>
      </c>
    </row>
    <row r="327" s="16" customFormat="1">
      <c r="A327" s="16"/>
      <c r="B327" s="274"/>
      <c r="C327" s="275"/>
      <c r="D327" s="242" t="s">
        <v>201</v>
      </c>
      <c r="E327" s="276" t="s">
        <v>1</v>
      </c>
      <c r="F327" s="277" t="s">
        <v>4087</v>
      </c>
      <c r="G327" s="275"/>
      <c r="H327" s="276" t="s">
        <v>1</v>
      </c>
      <c r="I327" s="278"/>
      <c r="J327" s="275"/>
      <c r="K327" s="275"/>
      <c r="L327" s="279"/>
      <c r="M327" s="280"/>
      <c r="N327" s="281"/>
      <c r="O327" s="281"/>
      <c r="P327" s="281"/>
      <c r="Q327" s="281"/>
      <c r="R327" s="281"/>
      <c r="S327" s="281"/>
      <c r="T327" s="28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83" t="s">
        <v>201</v>
      </c>
      <c r="AU327" s="283" t="s">
        <v>85</v>
      </c>
      <c r="AV327" s="16" t="s">
        <v>83</v>
      </c>
      <c r="AW327" s="16" t="s">
        <v>32</v>
      </c>
      <c r="AX327" s="16" t="s">
        <v>75</v>
      </c>
      <c r="AY327" s="283" t="s">
        <v>192</v>
      </c>
    </row>
    <row r="328" s="13" customFormat="1">
      <c r="A328" s="13"/>
      <c r="B328" s="240"/>
      <c r="C328" s="241"/>
      <c r="D328" s="242" t="s">
        <v>201</v>
      </c>
      <c r="E328" s="243" t="s">
        <v>1</v>
      </c>
      <c r="F328" s="244" t="s">
        <v>4128</v>
      </c>
      <c r="G328" s="241"/>
      <c r="H328" s="245">
        <v>15</v>
      </c>
      <c r="I328" s="246"/>
      <c r="J328" s="241"/>
      <c r="K328" s="241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201</v>
      </c>
      <c r="AU328" s="251" t="s">
        <v>85</v>
      </c>
      <c r="AV328" s="13" t="s">
        <v>85</v>
      </c>
      <c r="AW328" s="13" t="s">
        <v>32</v>
      </c>
      <c r="AX328" s="13" t="s">
        <v>83</v>
      </c>
      <c r="AY328" s="251" t="s">
        <v>192</v>
      </c>
    </row>
    <row r="329" s="2" customFormat="1" ht="24.15" customHeight="1">
      <c r="A329" s="39"/>
      <c r="B329" s="40"/>
      <c r="C329" s="227" t="s">
        <v>555</v>
      </c>
      <c r="D329" s="227" t="s">
        <v>194</v>
      </c>
      <c r="E329" s="228" t="s">
        <v>4129</v>
      </c>
      <c r="F329" s="229" t="s">
        <v>4130</v>
      </c>
      <c r="G329" s="230" t="s">
        <v>197</v>
      </c>
      <c r="H329" s="231">
        <v>2</v>
      </c>
      <c r="I329" s="232"/>
      <c r="J329" s="233">
        <f>ROUND(I329*H329,2)</f>
        <v>0</v>
      </c>
      <c r="K329" s="229" t="s">
        <v>198</v>
      </c>
      <c r="L329" s="45"/>
      <c r="M329" s="234" t="s">
        <v>1</v>
      </c>
      <c r="N329" s="235" t="s">
        <v>40</v>
      </c>
      <c r="O329" s="92"/>
      <c r="P329" s="236">
        <f>O329*H329</f>
        <v>0</v>
      </c>
      <c r="Q329" s="236">
        <v>0.0011999999999999999</v>
      </c>
      <c r="R329" s="236">
        <f>Q329*H329</f>
        <v>0.0023999999999999998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199</v>
      </c>
      <c r="AT329" s="238" t="s">
        <v>194</v>
      </c>
      <c r="AU329" s="238" t="s">
        <v>85</v>
      </c>
      <c r="AY329" s="18" t="s">
        <v>192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83</v>
      </c>
      <c r="BK329" s="239">
        <f>ROUND(I329*H329,2)</f>
        <v>0</v>
      </c>
      <c r="BL329" s="18" t="s">
        <v>199</v>
      </c>
      <c r="BM329" s="238" t="s">
        <v>4131</v>
      </c>
    </row>
    <row r="330" s="16" customFormat="1">
      <c r="A330" s="16"/>
      <c r="B330" s="274"/>
      <c r="C330" s="275"/>
      <c r="D330" s="242" t="s">
        <v>201</v>
      </c>
      <c r="E330" s="276" t="s">
        <v>1</v>
      </c>
      <c r="F330" s="277" t="s">
        <v>4087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3" t="s">
        <v>201</v>
      </c>
      <c r="AU330" s="283" t="s">
        <v>85</v>
      </c>
      <c r="AV330" s="16" t="s">
        <v>83</v>
      </c>
      <c r="AW330" s="16" t="s">
        <v>32</v>
      </c>
      <c r="AX330" s="16" t="s">
        <v>75</v>
      </c>
      <c r="AY330" s="283" t="s">
        <v>192</v>
      </c>
    </row>
    <row r="331" s="13" customFormat="1">
      <c r="A331" s="13"/>
      <c r="B331" s="240"/>
      <c r="C331" s="241"/>
      <c r="D331" s="242" t="s">
        <v>201</v>
      </c>
      <c r="E331" s="243" t="s">
        <v>1</v>
      </c>
      <c r="F331" s="244" t="s">
        <v>4132</v>
      </c>
      <c r="G331" s="241"/>
      <c r="H331" s="245">
        <v>2</v>
      </c>
      <c r="I331" s="246"/>
      <c r="J331" s="241"/>
      <c r="K331" s="241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201</v>
      </c>
      <c r="AU331" s="251" t="s">
        <v>85</v>
      </c>
      <c r="AV331" s="13" t="s">
        <v>85</v>
      </c>
      <c r="AW331" s="13" t="s">
        <v>32</v>
      </c>
      <c r="AX331" s="13" t="s">
        <v>83</v>
      </c>
      <c r="AY331" s="251" t="s">
        <v>192</v>
      </c>
    </row>
    <row r="332" s="2" customFormat="1" ht="33" customHeight="1">
      <c r="A332" s="39"/>
      <c r="B332" s="40"/>
      <c r="C332" s="227" t="s">
        <v>560</v>
      </c>
      <c r="D332" s="227" t="s">
        <v>194</v>
      </c>
      <c r="E332" s="228" t="s">
        <v>4133</v>
      </c>
      <c r="F332" s="229" t="s">
        <v>4134</v>
      </c>
      <c r="G332" s="230" t="s">
        <v>282</v>
      </c>
      <c r="H332" s="231">
        <v>27.699999999999999</v>
      </c>
      <c r="I332" s="232"/>
      <c r="J332" s="233">
        <f>ROUND(I332*H332,2)</f>
        <v>0</v>
      </c>
      <c r="K332" s="229" t="s">
        <v>198</v>
      </c>
      <c r="L332" s="45"/>
      <c r="M332" s="234" t="s">
        <v>1</v>
      </c>
      <c r="N332" s="235" t="s">
        <v>40</v>
      </c>
      <c r="O332" s="92"/>
      <c r="P332" s="236">
        <f>O332*H332</f>
        <v>0</v>
      </c>
      <c r="Q332" s="236">
        <v>0.15540000000000001</v>
      </c>
      <c r="R332" s="236">
        <f>Q332*H332</f>
        <v>4.3045800000000005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199</v>
      </c>
      <c r="AT332" s="238" t="s">
        <v>194</v>
      </c>
      <c r="AU332" s="238" t="s">
        <v>85</v>
      </c>
      <c r="AY332" s="18" t="s">
        <v>192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199</v>
      </c>
      <c r="BM332" s="238" t="s">
        <v>4135</v>
      </c>
    </row>
    <row r="333" s="16" customFormat="1">
      <c r="A333" s="16"/>
      <c r="B333" s="274"/>
      <c r="C333" s="275"/>
      <c r="D333" s="242" t="s">
        <v>201</v>
      </c>
      <c r="E333" s="276" t="s">
        <v>1</v>
      </c>
      <c r="F333" s="277" t="s">
        <v>3935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3" t="s">
        <v>201</v>
      </c>
      <c r="AU333" s="283" t="s">
        <v>85</v>
      </c>
      <c r="AV333" s="16" t="s">
        <v>83</v>
      </c>
      <c r="AW333" s="16" t="s">
        <v>32</v>
      </c>
      <c r="AX333" s="16" t="s">
        <v>75</v>
      </c>
      <c r="AY333" s="283" t="s">
        <v>192</v>
      </c>
    </row>
    <row r="334" s="13" customFormat="1">
      <c r="A334" s="13"/>
      <c r="B334" s="240"/>
      <c r="C334" s="241"/>
      <c r="D334" s="242" t="s">
        <v>201</v>
      </c>
      <c r="E334" s="243" t="s">
        <v>1</v>
      </c>
      <c r="F334" s="244" t="s">
        <v>4136</v>
      </c>
      <c r="G334" s="241"/>
      <c r="H334" s="245">
        <v>27.699999999999999</v>
      </c>
      <c r="I334" s="246"/>
      <c r="J334" s="241"/>
      <c r="K334" s="241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201</v>
      </c>
      <c r="AU334" s="251" t="s">
        <v>85</v>
      </c>
      <c r="AV334" s="13" t="s">
        <v>85</v>
      </c>
      <c r="AW334" s="13" t="s">
        <v>32</v>
      </c>
      <c r="AX334" s="13" t="s">
        <v>83</v>
      </c>
      <c r="AY334" s="251" t="s">
        <v>192</v>
      </c>
    </row>
    <row r="335" s="2" customFormat="1" ht="16.5" customHeight="1">
      <c r="A335" s="39"/>
      <c r="B335" s="40"/>
      <c r="C335" s="284" t="s">
        <v>578</v>
      </c>
      <c r="D335" s="284" t="s">
        <v>311</v>
      </c>
      <c r="E335" s="285" t="s">
        <v>4137</v>
      </c>
      <c r="F335" s="286" t="s">
        <v>4138</v>
      </c>
      <c r="G335" s="287" t="s">
        <v>282</v>
      </c>
      <c r="H335" s="288">
        <v>28.254000000000001</v>
      </c>
      <c r="I335" s="289"/>
      <c r="J335" s="290">
        <f>ROUND(I335*H335,2)</f>
        <v>0</v>
      </c>
      <c r="K335" s="286" t="s">
        <v>198</v>
      </c>
      <c r="L335" s="291"/>
      <c r="M335" s="292" t="s">
        <v>1</v>
      </c>
      <c r="N335" s="293" t="s">
        <v>40</v>
      </c>
      <c r="O335" s="92"/>
      <c r="P335" s="236">
        <f>O335*H335</f>
        <v>0</v>
      </c>
      <c r="Q335" s="236">
        <v>0.080000000000000002</v>
      </c>
      <c r="R335" s="236">
        <f>Q335*H335</f>
        <v>2.2603200000000001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244</v>
      </c>
      <c r="AT335" s="238" t="s">
        <v>311</v>
      </c>
      <c r="AU335" s="238" t="s">
        <v>85</v>
      </c>
      <c r="AY335" s="18" t="s">
        <v>192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83</v>
      </c>
      <c r="BK335" s="239">
        <f>ROUND(I335*H335,2)</f>
        <v>0</v>
      </c>
      <c r="BL335" s="18" t="s">
        <v>199</v>
      </c>
      <c r="BM335" s="238" t="s">
        <v>4139</v>
      </c>
    </row>
    <row r="336" s="13" customFormat="1">
      <c r="A336" s="13"/>
      <c r="B336" s="240"/>
      <c r="C336" s="241"/>
      <c r="D336" s="242" t="s">
        <v>201</v>
      </c>
      <c r="E336" s="243" t="s">
        <v>1</v>
      </c>
      <c r="F336" s="244" t="s">
        <v>4140</v>
      </c>
      <c r="G336" s="241"/>
      <c r="H336" s="245">
        <v>28.254000000000001</v>
      </c>
      <c r="I336" s="246"/>
      <c r="J336" s="241"/>
      <c r="K336" s="241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201</v>
      </c>
      <c r="AU336" s="251" t="s">
        <v>85</v>
      </c>
      <c r="AV336" s="13" t="s">
        <v>85</v>
      </c>
      <c r="AW336" s="13" t="s">
        <v>32</v>
      </c>
      <c r="AX336" s="13" t="s">
        <v>83</v>
      </c>
      <c r="AY336" s="251" t="s">
        <v>192</v>
      </c>
    </row>
    <row r="337" s="2" customFormat="1" ht="24.15" customHeight="1">
      <c r="A337" s="39"/>
      <c r="B337" s="40"/>
      <c r="C337" s="284" t="s">
        <v>583</v>
      </c>
      <c r="D337" s="284" t="s">
        <v>311</v>
      </c>
      <c r="E337" s="285" t="s">
        <v>4141</v>
      </c>
      <c r="F337" s="286" t="s">
        <v>4142</v>
      </c>
      <c r="G337" s="287" t="s">
        <v>282</v>
      </c>
      <c r="H337" s="288">
        <v>6</v>
      </c>
      <c r="I337" s="289"/>
      <c r="J337" s="290">
        <f>ROUND(I337*H337,2)</f>
        <v>0</v>
      </c>
      <c r="K337" s="286" t="s">
        <v>198</v>
      </c>
      <c r="L337" s="291"/>
      <c r="M337" s="292" t="s">
        <v>1</v>
      </c>
      <c r="N337" s="293" t="s">
        <v>40</v>
      </c>
      <c r="O337" s="92"/>
      <c r="P337" s="236">
        <f>O337*H337</f>
        <v>0</v>
      </c>
      <c r="Q337" s="236">
        <v>0.12</v>
      </c>
      <c r="R337" s="236">
        <f>Q337*H337</f>
        <v>0.71999999999999997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244</v>
      </c>
      <c r="AT337" s="238" t="s">
        <v>311</v>
      </c>
      <c r="AU337" s="238" t="s">
        <v>85</v>
      </c>
      <c r="AY337" s="18" t="s">
        <v>192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83</v>
      </c>
      <c r="BK337" s="239">
        <f>ROUND(I337*H337,2)</f>
        <v>0</v>
      </c>
      <c r="BL337" s="18" t="s">
        <v>199</v>
      </c>
      <c r="BM337" s="238" t="s">
        <v>4143</v>
      </c>
    </row>
    <row r="338" s="16" customFormat="1">
      <c r="A338" s="16"/>
      <c r="B338" s="274"/>
      <c r="C338" s="275"/>
      <c r="D338" s="242" t="s">
        <v>201</v>
      </c>
      <c r="E338" s="276" t="s">
        <v>1</v>
      </c>
      <c r="F338" s="277" t="s">
        <v>3935</v>
      </c>
      <c r="G338" s="275"/>
      <c r="H338" s="276" t="s">
        <v>1</v>
      </c>
      <c r="I338" s="278"/>
      <c r="J338" s="275"/>
      <c r="K338" s="275"/>
      <c r="L338" s="279"/>
      <c r="M338" s="280"/>
      <c r="N338" s="281"/>
      <c r="O338" s="281"/>
      <c r="P338" s="281"/>
      <c r="Q338" s="281"/>
      <c r="R338" s="281"/>
      <c r="S338" s="281"/>
      <c r="T338" s="282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3" t="s">
        <v>201</v>
      </c>
      <c r="AU338" s="283" t="s">
        <v>85</v>
      </c>
      <c r="AV338" s="16" t="s">
        <v>83</v>
      </c>
      <c r="AW338" s="16" t="s">
        <v>32</v>
      </c>
      <c r="AX338" s="16" t="s">
        <v>75</v>
      </c>
      <c r="AY338" s="283" t="s">
        <v>192</v>
      </c>
    </row>
    <row r="339" s="13" customFormat="1">
      <c r="A339" s="13"/>
      <c r="B339" s="240"/>
      <c r="C339" s="241"/>
      <c r="D339" s="242" t="s">
        <v>201</v>
      </c>
      <c r="E339" s="243" t="s">
        <v>1</v>
      </c>
      <c r="F339" s="244" t="s">
        <v>4144</v>
      </c>
      <c r="G339" s="241"/>
      <c r="H339" s="245">
        <v>6</v>
      </c>
      <c r="I339" s="246"/>
      <c r="J339" s="241"/>
      <c r="K339" s="241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201</v>
      </c>
      <c r="AU339" s="251" t="s">
        <v>85</v>
      </c>
      <c r="AV339" s="13" t="s">
        <v>85</v>
      </c>
      <c r="AW339" s="13" t="s">
        <v>32</v>
      </c>
      <c r="AX339" s="13" t="s">
        <v>83</v>
      </c>
      <c r="AY339" s="251" t="s">
        <v>192</v>
      </c>
    </row>
    <row r="340" s="2" customFormat="1" ht="33" customHeight="1">
      <c r="A340" s="39"/>
      <c r="B340" s="40"/>
      <c r="C340" s="227" t="s">
        <v>592</v>
      </c>
      <c r="D340" s="227" t="s">
        <v>194</v>
      </c>
      <c r="E340" s="228" t="s">
        <v>4145</v>
      </c>
      <c r="F340" s="229" t="s">
        <v>4146</v>
      </c>
      <c r="G340" s="230" t="s">
        <v>282</v>
      </c>
      <c r="H340" s="231">
        <v>22</v>
      </c>
      <c r="I340" s="232"/>
      <c r="J340" s="233">
        <f>ROUND(I340*H340,2)</f>
        <v>0</v>
      </c>
      <c r="K340" s="229" t="s">
        <v>198</v>
      </c>
      <c r="L340" s="45"/>
      <c r="M340" s="234" t="s">
        <v>1</v>
      </c>
      <c r="N340" s="235" t="s">
        <v>40</v>
      </c>
      <c r="O340" s="92"/>
      <c r="P340" s="236">
        <f>O340*H340</f>
        <v>0</v>
      </c>
      <c r="Q340" s="236">
        <v>0.1295</v>
      </c>
      <c r="R340" s="236">
        <f>Q340*H340</f>
        <v>2.8490000000000002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199</v>
      </c>
      <c r="AT340" s="238" t="s">
        <v>194</v>
      </c>
      <c r="AU340" s="238" t="s">
        <v>85</v>
      </c>
      <c r="AY340" s="18" t="s">
        <v>192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83</v>
      </c>
      <c r="BK340" s="239">
        <f>ROUND(I340*H340,2)</f>
        <v>0</v>
      </c>
      <c r="BL340" s="18" t="s">
        <v>199</v>
      </c>
      <c r="BM340" s="238" t="s">
        <v>4147</v>
      </c>
    </row>
    <row r="341" s="16" customFormat="1">
      <c r="A341" s="16"/>
      <c r="B341" s="274"/>
      <c r="C341" s="275"/>
      <c r="D341" s="242" t="s">
        <v>201</v>
      </c>
      <c r="E341" s="276" t="s">
        <v>1</v>
      </c>
      <c r="F341" s="277" t="s">
        <v>3935</v>
      </c>
      <c r="G341" s="275"/>
      <c r="H341" s="276" t="s">
        <v>1</v>
      </c>
      <c r="I341" s="278"/>
      <c r="J341" s="275"/>
      <c r="K341" s="275"/>
      <c r="L341" s="279"/>
      <c r="M341" s="280"/>
      <c r="N341" s="281"/>
      <c r="O341" s="281"/>
      <c r="P341" s="281"/>
      <c r="Q341" s="281"/>
      <c r="R341" s="281"/>
      <c r="S341" s="281"/>
      <c r="T341" s="28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3" t="s">
        <v>201</v>
      </c>
      <c r="AU341" s="283" t="s">
        <v>85</v>
      </c>
      <c r="AV341" s="16" t="s">
        <v>83</v>
      </c>
      <c r="AW341" s="16" t="s">
        <v>32</v>
      </c>
      <c r="AX341" s="16" t="s">
        <v>75</v>
      </c>
      <c r="AY341" s="283" t="s">
        <v>192</v>
      </c>
    </row>
    <row r="342" s="13" customFormat="1">
      <c r="A342" s="13"/>
      <c r="B342" s="240"/>
      <c r="C342" s="241"/>
      <c r="D342" s="242" t="s">
        <v>201</v>
      </c>
      <c r="E342" s="243" t="s">
        <v>1</v>
      </c>
      <c r="F342" s="244" t="s">
        <v>4148</v>
      </c>
      <c r="G342" s="241"/>
      <c r="H342" s="245">
        <v>22</v>
      </c>
      <c r="I342" s="246"/>
      <c r="J342" s="241"/>
      <c r="K342" s="241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201</v>
      </c>
      <c r="AU342" s="251" t="s">
        <v>85</v>
      </c>
      <c r="AV342" s="13" t="s">
        <v>85</v>
      </c>
      <c r="AW342" s="13" t="s">
        <v>32</v>
      </c>
      <c r="AX342" s="13" t="s">
        <v>83</v>
      </c>
      <c r="AY342" s="251" t="s">
        <v>192</v>
      </c>
    </row>
    <row r="343" s="2" customFormat="1" ht="16.5" customHeight="1">
      <c r="A343" s="39"/>
      <c r="B343" s="40"/>
      <c r="C343" s="284" t="s">
        <v>598</v>
      </c>
      <c r="D343" s="284" t="s">
        <v>311</v>
      </c>
      <c r="E343" s="285" t="s">
        <v>4149</v>
      </c>
      <c r="F343" s="286" t="s">
        <v>4150</v>
      </c>
      <c r="G343" s="287" t="s">
        <v>282</v>
      </c>
      <c r="H343" s="288">
        <v>22.440000000000001</v>
      </c>
      <c r="I343" s="289"/>
      <c r="J343" s="290">
        <f>ROUND(I343*H343,2)</f>
        <v>0</v>
      </c>
      <c r="K343" s="286" t="s">
        <v>198</v>
      </c>
      <c r="L343" s="291"/>
      <c r="M343" s="292" t="s">
        <v>1</v>
      </c>
      <c r="N343" s="293" t="s">
        <v>40</v>
      </c>
      <c r="O343" s="92"/>
      <c r="P343" s="236">
        <f>O343*H343</f>
        <v>0</v>
      </c>
      <c r="Q343" s="236">
        <v>0.044999999999999998</v>
      </c>
      <c r="R343" s="236">
        <f>Q343*H343</f>
        <v>1.0098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244</v>
      </c>
      <c r="AT343" s="238" t="s">
        <v>311</v>
      </c>
      <c r="AU343" s="238" t="s">
        <v>85</v>
      </c>
      <c r="AY343" s="18" t="s">
        <v>192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83</v>
      </c>
      <c r="BK343" s="239">
        <f>ROUND(I343*H343,2)</f>
        <v>0</v>
      </c>
      <c r="BL343" s="18" t="s">
        <v>199</v>
      </c>
      <c r="BM343" s="238" t="s">
        <v>4151</v>
      </c>
    </row>
    <row r="344" s="13" customFormat="1">
      <c r="A344" s="13"/>
      <c r="B344" s="240"/>
      <c r="C344" s="241"/>
      <c r="D344" s="242" t="s">
        <v>201</v>
      </c>
      <c r="E344" s="243" t="s">
        <v>1</v>
      </c>
      <c r="F344" s="244" t="s">
        <v>4152</v>
      </c>
      <c r="G344" s="241"/>
      <c r="H344" s="245">
        <v>22.440000000000001</v>
      </c>
      <c r="I344" s="246"/>
      <c r="J344" s="241"/>
      <c r="K344" s="241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201</v>
      </c>
      <c r="AU344" s="251" t="s">
        <v>85</v>
      </c>
      <c r="AV344" s="13" t="s">
        <v>85</v>
      </c>
      <c r="AW344" s="13" t="s">
        <v>32</v>
      </c>
      <c r="AX344" s="13" t="s">
        <v>83</v>
      </c>
      <c r="AY344" s="251" t="s">
        <v>192</v>
      </c>
    </row>
    <row r="345" s="2" customFormat="1" ht="24.15" customHeight="1">
      <c r="A345" s="39"/>
      <c r="B345" s="40"/>
      <c r="C345" s="227" t="s">
        <v>605</v>
      </c>
      <c r="D345" s="227" t="s">
        <v>194</v>
      </c>
      <c r="E345" s="228" t="s">
        <v>4153</v>
      </c>
      <c r="F345" s="229" t="s">
        <v>4154</v>
      </c>
      <c r="G345" s="230" t="s">
        <v>282</v>
      </c>
      <c r="H345" s="231">
        <v>26</v>
      </c>
      <c r="I345" s="232"/>
      <c r="J345" s="233">
        <f>ROUND(I345*H345,2)</f>
        <v>0</v>
      </c>
      <c r="K345" s="229" t="s">
        <v>198</v>
      </c>
      <c r="L345" s="45"/>
      <c r="M345" s="234" t="s">
        <v>1</v>
      </c>
      <c r="N345" s="235" t="s">
        <v>40</v>
      </c>
      <c r="O345" s="92"/>
      <c r="P345" s="236">
        <f>O345*H345</f>
        <v>0</v>
      </c>
      <c r="Q345" s="236">
        <v>0.10095</v>
      </c>
      <c r="R345" s="236">
        <f>Q345*H345</f>
        <v>2.6246999999999998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199</v>
      </c>
      <c r="AT345" s="238" t="s">
        <v>194</v>
      </c>
      <c r="AU345" s="238" t="s">
        <v>85</v>
      </c>
      <c r="AY345" s="18" t="s">
        <v>192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83</v>
      </c>
      <c r="BK345" s="239">
        <f>ROUND(I345*H345,2)</f>
        <v>0</v>
      </c>
      <c r="BL345" s="18" t="s">
        <v>199</v>
      </c>
      <c r="BM345" s="238" t="s">
        <v>4155</v>
      </c>
    </row>
    <row r="346" s="16" customFormat="1">
      <c r="A346" s="16"/>
      <c r="B346" s="274"/>
      <c r="C346" s="275"/>
      <c r="D346" s="242" t="s">
        <v>201</v>
      </c>
      <c r="E346" s="276" t="s">
        <v>1</v>
      </c>
      <c r="F346" s="277" t="s">
        <v>3935</v>
      </c>
      <c r="G346" s="275"/>
      <c r="H346" s="276" t="s">
        <v>1</v>
      </c>
      <c r="I346" s="278"/>
      <c r="J346" s="275"/>
      <c r="K346" s="275"/>
      <c r="L346" s="279"/>
      <c r="M346" s="280"/>
      <c r="N346" s="281"/>
      <c r="O346" s="281"/>
      <c r="P346" s="281"/>
      <c r="Q346" s="281"/>
      <c r="R346" s="281"/>
      <c r="S346" s="281"/>
      <c r="T346" s="282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3" t="s">
        <v>201</v>
      </c>
      <c r="AU346" s="283" t="s">
        <v>85</v>
      </c>
      <c r="AV346" s="16" t="s">
        <v>83</v>
      </c>
      <c r="AW346" s="16" t="s">
        <v>32</v>
      </c>
      <c r="AX346" s="16" t="s">
        <v>75</v>
      </c>
      <c r="AY346" s="283" t="s">
        <v>192</v>
      </c>
    </row>
    <row r="347" s="13" customFormat="1">
      <c r="A347" s="13"/>
      <c r="B347" s="240"/>
      <c r="C347" s="241"/>
      <c r="D347" s="242" t="s">
        <v>201</v>
      </c>
      <c r="E347" s="243" t="s">
        <v>1</v>
      </c>
      <c r="F347" s="244" t="s">
        <v>4156</v>
      </c>
      <c r="G347" s="241"/>
      <c r="H347" s="245">
        <v>26</v>
      </c>
      <c r="I347" s="246"/>
      <c r="J347" s="241"/>
      <c r="K347" s="241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201</v>
      </c>
      <c r="AU347" s="251" t="s">
        <v>85</v>
      </c>
      <c r="AV347" s="13" t="s">
        <v>85</v>
      </c>
      <c r="AW347" s="13" t="s">
        <v>32</v>
      </c>
      <c r="AX347" s="13" t="s">
        <v>83</v>
      </c>
      <c r="AY347" s="251" t="s">
        <v>192</v>
      </c>
    </row>
    <row r="348" s="2" customFormat="1" ht="16.5" customHeight="1">
      <c r="A348" s="39"/>
      <c r="B348" s="40"/>
      <c r="C348" s="284" t="s">
        <v>612</v>
      </c>
      <c r="D348" s="284" t="s">
        <v>311</v>
      </c>
      <c r="E348" s="285" t="s">
        <v>4157</v>
      </c>
      <c r="F348" s="286" t="s">
        <v>4158</v>
      </c>
      <c r="G348" s="287" t="s">
        <v>282</v>
      </c>
      <c r="H348" s="288">
        <v>26</v>
      </c>
      <c r="I348" s="289"/>
      <c r="J348" s="290">
        <f>ROUND(I348*H348,2)</f>
        <v>0</v>
      </c>
      <c r="K348" s="286" t="s">
        <v>198</v>
      </c>
      <c r="L348" s="291"/>
      <c r="M348" s="292" t="s">
        <v>1</v>
      </c>
      <c r="N348" s="293" t="s">
        <v>40</v>
      </c>
      <c r="O348" s="92"/>
      <c r="P348" s="236">
        <f>O348*H348</f>
        <v>0</v>
      </c>
      <c r="Q348" s="236">
        <v>0.028000000000000001</v>
      </c>
      <c r="R348" s="236">
        <f>Q348*H348</f>
        <v>0.72799999999999998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244</v>
      </c>
      <c r="AT348" s="238" t="s">
        <v>311</v>
      </c>
      <c r="AU348" s="238" t="s">
        <v>85</v>
      </c>
      <c r="AY348" s="18" t="s">
        <v>192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83</v>
      </c>
      <c r="BK348" s="239">
        <f>ROUND(I348*H348,2)</f>
        <v>0</v>
      </c>
      <c r="BL348" s="18" t="s">
        <v>199</v>
      </c>
      <c r="BM348" s="238" t="s">
        <v>4159</v>
      </c>
    </row>
    <row r="349" s="2" customFormat="1" ht="24.15" customHeight="1">
      <c r="A349" s="39"/>
      <c r="B349" s="40"/>
      <c r="C349" s="227" t="s">
        <v>617</v>
      </c>
      <c r="D349" s="227" t="s">
        <v>194</v>
      </c>
      <c r="E349" s="228" t="s">
        <v>4160</v>
      </c>
      <c r="F349" s="229" t="s">
        <v>4161</v>
      </c>
      <c r="G349" s="230" t="s">
        <v>282</v>
      </c>
      <c r="H349" s="231">
        <v>49.299999999999997</v>
      </c>
      <c r="I349" s="232"/>
      <c r="J349" s="233">
        <f>ROUND(I349*H349,2)</f>
        <v>0</v>
      </c>
      <c r="K349" s="229" t="s">
        <v>198</v>
      </c>
      <c r="L349" s="45"/>
      <c r="M349" s="234" t="s">
        <v>1</v>
      </c>
      <c r="N349" s="235" t="s">
        <v>40</v>
      </c>
      <c r="O349" s="92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199</v>
      </c>
      <c r="AT349" s="238" t="s">
        <v>194</v>
      </c>
      <c r="AU349" s="238" t="s">
        <v>85</v>
      </c>
      <c r="AY349" s="18" t="s">
        <v>192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83</v>
      </c>
      <c r="BK349" s="239">
        <f>ROUND(I349*H349,2)</f>
        <v>0</v>
      </c>
      <c r="BL349" s="18" t="s">
        <v>199</v>
      </c>
      <c r="BM349" s="238" t="s">
        <v>4162</v>
      </c>
    </row>
    <row r="350" s="16" customFormat="1">
      <c r="A350" s="16"/>
      <c r="B350" s="274"/>
      <c r="C350" s="275"/>
      <c r="D350" s="242" t="s">
        <v>201</v>
      </c>
      <c r="E350" s="276" t="s">
        <v>1</v>
      </c>
      <c r="F350" s="277" t="s">
        <v>3935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83" t="s">
        <v>201</v>
      </c>
      <c r="AU350" s="283" t="s">
        <v>85</v>
      </c>
      <c r="AV350" s="16" t="s">
        <v>83</v>
      </c>
      <c r="AW350" s="16" t="s">
        <v>32</v>
      </c>
      <c r="AX350" s="16" t="s">
        <v>75</v>
      </c>
      <c r="AY350" s="283" t="s">
        <v>192</v>
      </c>
    </row>
    <row r="351" s="13" customFormat="1">
      <c r="A351" s="13"/>
      <c r="B351" s="240"/>
      <c r="C351" s="241"/>
      <c r="D351" s="242" t="s">
        <v>201</v>
      </c>
      <c r="E351" s="243" t="s">
        <v>1</v>
      </c>
      <c r="F351" s="244" t="s">
        <v>4163</v>
      </c>
      <c r="G351" s="241"/>
      <c r="H351" s="245">
        <v>49.299999999999997</v>
      </c>
      <c r="I351" s="246"/>
      <c r="J351" s="241"/>
      <c r="K351" s="241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201</v>
      </c>
      <c r="AU351" s="251" t="s">
        <v>85</v>
      </c>
      <c r="AV351" s="13" t="s">
        <v>85</v>
      </c>
      <c r="AW351" s="13" t="s">
        <v>32</v>
      </c>
      <c r="AX351" s="13" t="s">
        <v>83</v>
      </c>
      <c r="AY351" s="251" t="s">
        <v>192</v>
      </c>
    </row>
    <row r="352" s="2" customFormat="1" ht="24.15" customHeight="1">
      <c r="A352" s="39"/>
      <c r="B352" s="40"/>
      <c r="C352" s="284" t="s">
        <v>623</v>
      </c>
      <c r="D352" s="284" t="s">
        <v>311</v>
      </c>
      <c r="E352" s="285" t="s">
        <v>4164</v>
      </c>
      <c r="F352" s="286" t="s">
        <v>4165</v>
      </c>
      <c r="G352" s="287" t="s">
        <v>282</v>
      </c>
      <c r="H352" s="288">
        <v>49.299999999999997</v>
      </c>
      <c r="I352" s="289"/>
      <c r="J352" s="290">
        <f>ROUND(I352*H352,2)</f>
        <v>0</v>
      </c>
      <c r="K352" s="286" t="s">
        <v>198</v>
      </c>
      <c r="L352" s="291"/>
      <c r="M352" s="292" t="s">
        <v>1</v>
      </c>
      <c r="N352" s="293" t="s">
        <v>40</v>
      </c>
      <c r="O352" s="92"/>
      <c r="P352" s="236">
        <f>O352*H352</f>
        <v>0</v>
      </c>
      <c r="Q352" s="236">
        <v>0.00050000000000000001</v>
      </c>
      <c r="R352" s="236">
        <f>Q352*H352</f>
        <v>0.024649999999999998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244</v>
      </c>
      <c r="AT352" s="238" t="s">
        <v>311</v>
      </c>
      <c r="AU352" s="238" t="s">
        <v>85</v>
      </c>
      <c r="AY352" s="18" t="s">
        <v>192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83</v>
      </c>
      <c r="BK352" s="239">
        <f>ROUND(I352*H352,2)</f>
        <v>0</v>
      </c>
      <c r="BL352" s="18" t="s">
        <v>199</v>
      </c>
      <c r="BM352" s="238" t="s">
        <v>4166</v>
      </c>
    </row>
    <row r="353" s="2" customFormat="1" ht="24.15" customHeight="1">
      <c r="A353" s="39"/>
      <c r="B353" s="40"/>
      <c r="C353" s="227" t="s">
        <v>628</v>
      </c>
      <c r="D353" s="227" t="s">
        <v>194</v>
      </c>
      <c r="E353" s="228" t="s">
        <v>4167</v>
      </c>
      <c r="F353" s="229" t="s">
        <v>4168</v>
      </c>
      <c r="G353" s="230" t="s">
        <v>207</v>
      </c>
      <c r="H353" s="231">
        <v>5.1559999999999997</v>
      </c>
      <c r="I353" s="232"/>
      <c r="J353" s="233">
        <f>ROUND(I353*H353,2)</f>
        <v>0</v>
      </c>
      <c r="K353" s="229" t="s">
        <v>198</v>
      </c>
      <c r="L353" s="45"/>
      <c r="M353" s="234" t="s">
        <v>1</v>
      </c>
      <c r="N353" s="235" t="s">
        <v>40</v>
      </c>
      <c r="O353" s="92"/>
      <c r="P353" s="236">
        <f>O353*H353</f>
        <v>0</v>
      </c>
      <c r="Q353" s="236">
        <v>2.2563399999999998</v>
      </c>
      <c r="R353" s="236">
        <f>Q353*H353</f>
        <v>11.633689039999998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199</v>
      </c>
      <c r="AT353" s="238" t="s">
        <v>194</v>
      </c>
      <c r="AU353" s="238" t="s">
        <v>85</v>
      </c>
      <c r="AY353" s="18" t="s">
        <v>192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83</v>
      </c>
      <c r="BK353" s="239">
        <f>ROUND(I353*H353,2)</f>
        <v>0</v>
      </c>
      <c r="BL353" s="18" t="s">
        <v>199</v>
      </c>
      <c r="BM353" s="238" t="s">
        <v>4169</v>
      </c>
    </row>
    <row r="354" s="16" customFormat="1">
      <c r="A354" s="16"/>
      <c r="B354" s="274"/>
      <c r="C354" s="275"/>
      <c r="D354" s="242" t="s">
        <v>201</v>
      </c>
      <c r="E354" s="276" t="s">
        <v>1</v>
      </c>
      <c r="F354" s="277" t="s">
        <v>3880</v>
      </c>
      <c r="G354" s="275"/>
      <c r="H354" s="276" t="s">
        <v>1</v>
      </c>
      <c r="I354" s="278"/>
      <c r="J354" s="275"/>
      <c r="K354" s="275"/>
      <c r="L354" s="279"/>
      <c r="M354" s="280"/>
      <c r="N354" s="281"/>
      <c r="O354" s="281"/>
      <c r="P354" s="281"/>
      <c r="Q354" s="281"/>
      <c r="R354" s="281"/>
      <c r="S354" s="281"/>
      <c r="T354" s="282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3" t="s">
        <v>201</v>
      </c>
      <c r="AU354" s="283" t="s">
        <v>85</v>
      </c>
      <c r="AV354" s="16" t="s">
        <v>83</v>
      </c>
      <c r="AW354" s="16" t="s">
        <v>32</v>
      </c>
      <c r="AX354" s="16" t="s">
        <v>75</v>
      </c>
      <c r="AY354" s="283" t="s">
        <v>192</v>
      </c>
    </row>
    <row r="355" s="13" customFormat="1">
      <c r="A355" s="13"/>
      <c r="B355" s="240"/>
      <c r="C355" s="241"/>
      <c r="D355" s="242" t="s">
        <v>201</v>
      </c>
      <c r="E355" s="243" t="s">
        <v>1</v>
      </c>
      <c r="F355" s="244" t="s">
        <v>4170</v>
      </c>
      <c r="G355" s="241"/>
      <c r="H355" s="245">
        <v>2.2160000000000002</v>
      </c>
      <c r="I355" s="246"/>
      <c r="J355" s="241"/>
      <c r="K355" s="241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201</v>
      </c>
      <c r="AU355" s="251" t="s">
        <v>85</v>
      </c>
      <c r="AV355" s="13" t="s">
        <v>85</v>
      </c>
      <c r="AW355" s="13" t="s">
        <v>32</v>
      </c>
      <c r="AX355" s="13" t="s">
        <v>75</v>
      </c>
      <c r="AY355" s="251" t="s">
        <v>192</v>
      </c>
    </row>
    <row r="356" s="13" customFormat="1">
      <c r="A356" s="13"/>
      <c r="B356" s="240"/>
      <c r="C356" s="241"/>
      <c r="D356" s="242" t="s">
        <v>201</v>
      </c>
      <c r="E356" s="243" t="s">
        <v>1</v>
      </c>
      <c r="F356" s="244" t="s">
        <v>4171</v>
      </c>
      <c r="G356" s="241"/>
      <c r="H356" s="245">
        <v>1.1000000000000001</v>
      </c>
      <c r="I356" s="246"/>
      <c r="J356" s="241"/>
      <c r="K356" s="241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201</v>
      </c>
      <c r="AU356" s="251" t="s">
        <v>85</v>
      </c>
      <c r="AV356" s="13" t="s">
        <v>85</v>
      </c>
      <c r="AW356" s="13" t="s">
        <v>32</v>
      </c>
      <c r="AX356" s="13" t="s">
        <v>75</v>
      </c>
      <c r="AY356" s="251" t="s">
        <v>192</v>
      </c>
    </row>
    <row r="357" s="13" customFormat="1">
      <c r="A357" s="13"/>
      <c r="B357" s="240"/>
      <c r="C357" s="241"/>
      <c r="D357" s="242" t="s">
        <v>201</v>
      </c>
      <c r="E357" s="243" t="s">
        <v>1</v>
      </c>
      <c r="F357" s="244" t="s">
        <v>4172</v>
      </c>
      <c r="G357" s="241"/>
      <c r="H357" s="245">
        <v>1.3</v>
      </c>
      <c r="I357" s="246"/>
      <c r="J357" s="241"/>
      <c r="K357" s="241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201</v>
      </c>
      <c r="AU357" s="251" t="s">
        <v>85</v>
      </c>
      <c r="AV357" s="13" t="s">
        <v>85</v>
      </c>
      <c r="AW357" s="13" t="s">
        <v>32</v>
      </c>
      <c r="AX357" s="13" t="s">
        <v>75</v>
      </c>
      <c r="AY357" s="251" t="s">
        <v>192</v>
      </c>
    </row>
    <row r="358" s="13" customFormat="1">
      <c r="A358" s="13"/>
      <c r="B358" s="240"/>
      <c r="C358" s="241"/>
      <c r="D358" s="242" t="s">
        <v>201</v>
      </c>
      <c r="E358" s="243" t="s">
        <v>1</v>
      </c>
      <c r="F358" s="244" t="s">
        <v>4173</v>
      </c>
      <c r="G358" s="241"/>
      <c r="H358" s="245">
        <v>0.54000000000000004</v>
      </c>
      <c r="I358" s="246"/>
      <c r="J358" s="241"/>
      <c r="K358" s="241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201</v>
      </c>
      <c r="AU358" s="251" t="s">
        <v>85</v>
      </c>
      <c r="AV358" s="13" t="s">
        <v>85</v>
      </c>
      <c r="AW358" s="13" t="s">
        <v>32</v>
      </c>
      <c r="AX358" s="13" t="s">
        <v>75</v>
      </c>
      <c r="AY358" s="251" t="s">
        <v>192</v>
      </c>
    </row>
    <row r="359" s="15" customFormat="1">
      <c r="A359" s="15"/>
      <c r="B359" s="263"/>
      <c r="C359" s="264"/>
      <c r="D359" s="242" t="s">
        <v>201</v>
      </c>
      <c r="E359" s="265" t="s">
        <v>1</v>
      </c>
      <c r="F359" s="266" t="s">
        <v>211</v>
      </c>
      <c r="G359" s="264"/>
      <c r="H359" s="267">
        <v>5.1559999999999997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3" t="s">
        <v>201</v>
      </c>
      <c r="AU359" s="273" t="s">
        <v>85</v>
      </c>
      <c r="AV359" s="15" t="s">
        <v>212</v>
      </c>
      <c r="AW359" s="15" t="s">
        <v>32</v>
      </c>
      <c r="AX359" s="15" t="s">
        <v>83</v>
      </c>
      <c r="AY359" s="273" t="s">
        <v>192</v>
      </c>
    </row>
    <row r="360" s="2" customFormat="1" ht="24.15" customHeight="1">
      <c r="A360" s="39"/>
      <c r="B360" s="40"/>
      <c r="C360" s="227" t="s">
        <v>636</v>
      </c>
      <c r="D360" s="227" t="s">
        <v>194</v>
      </c>
      <c r="E360" s="228" t="s">
        <v>4174</v>
      </c>
      <c r="F360" s="229" t="s">
        <v>4175</v>
      </c>
      <c r="G360" s="230" t="s">
        <v>282</v>
      </c>
      <c r="H360" s="231">
        <v>11</v>
      </c>
      <c r="I360" s="232"/>
      <c r="J360" s="233">
        <f>ROUND(I360*H360,2)</f>
        <v>0</v>
      </c>
      <c r="K360" s="229" t="s">
        <v>198</v>
      </c>
      <c r="L360" s="45"/>
      <c r="M360" s="234" t="s">
        <v>1</v>
      </c>
      <c r="N360" s="235" t="s">
        <v>40</v>
      </c>
      <c r="O360" s="92"/>
      <c r="P360" s="236">
        <f>O360*H360</f>
        <v>0</v>
      </c>
      <c r="Q360" s="236">
        <v>0.29221000000000003</v>
      </c>
      <c r="R360" s="236">
        <f>Q360*H360</f>
        <v>3.2143100000000002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199</v>
      </c>
      <c r="AT360" s="238" t="s">
        <v>194</v>
      </c>
      <c r="AU360" s="238" t="s">
        <v>85</v>
      </c>
      <c r="AY360" s="18" t="s">
        <v>192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83</v>
      </c>
      <c r="BK360" s="239">
        <f>ROUND(I360*H360,2)</f>
        <v>0</v>
      </c>
      <c r="BL360" s="18" t="s">
        <v>199</v>
      </c>
      <c r="BM360" s="238" t="s">
        <v>4176</v>
      </c>
    </row>
    <row r="361" s="16" customFormat="1">
      <c r="A361" s="16"/>
      <c r="B361" s="274"/>
      <c r="C361" s="275"/>
      <c r="D361" s="242" t="s">
        <v>201</v>
      </c>
      <c r="E361" s="276" t="s">
        <v>1</v>
      </c>
      <c r="F361" s="277" t="s">
        <v>3935</v>
      </c>
      <c r="G361" s="275"/>
      <c r="H361" s="276" t="s">
        <v>1</v>
      </c>
      <c r="I361" s="278"/>
      <c r="J361" s="275"/>
      <c r="K361" s="275"/>
      <c r="L361" s="279"/>
      <c r="M361" s="280"/>
      <c r="N361" s="281"/>
      <c r="O361" s="281"/>
      <c r="P361" s="281"/>
      <c r="Q361" s="281"/>
      <c r="R361" s="281"/>
      <c r="S361" s="281"/>
      <c r="T361" s="282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3" t="s">
        <v>201</v>
      </c>
      <c r="AU361" s="283" t="s">
        <v>85</v>
      </c>
      <c r="AV361" s="16" t="s">
        <v>83</v>
      </c>
      <c r="AW361" s="16" t="s">
        <v>32</v>
      </c>
      <c r="AX361" s="16" t="s">
        <v>75</v>
      </c>
      <c r="AY361" s="283" t="s">
        <v>192</v>
      </c>
    </row>
    <row r="362" s="13" customFormat="1">
      <c r="A362" s="13"/>
      <c r="B362" s="240"/>
      <c r="C362" s="241"/>
      <c r="D362" s="242" t="s">
        <v>201</v>
      </c>
      <c r="E362" s="243" t="s">
        <v>1</v>
      </c>
      <c r="F362" s="244" t="s">
        <v>264</v>
      </c>
      <c r="G362" s="241"/>
      <c r="H362" s="245">
        <v>11</v>
      </c>
      <c r="I362" s="246"/>
      <c r="J362" s="241"/>
      <c r="K362" s="241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201</v>
      </c>
      <c r="AU362" s="251" t="s">
        <v>85</v>
      </c>
      <c r="AV362" s="13" t="s">
        <v>85</v>
      </c>
      <c r="AW362" s="13" t="s">
        <v>32</v>
      </c>
      <c r="AX362" s="13" t="s">
        <v>83</v>
      </c>
      <c r="AY362" s="251" t="s">
        <v>192</v>
      </c>
    </row>
    <row r="363" s="2" customFormat="1" ht="24.15" customHeight="1">
      <c r="A363" s="39"/>
      <c r="B363" s="40"/>
      <c r="C363" s="284" t="s">
        <v>641</v>
      </c>
      <c r="D363" s="284" t="s">
        <v>311</v>
      </c>
      <c r="E363" s="285" t="s">
        <v>4177</v>
      </c>
      <c r="F363" s="286" t="s">
        <v>4178</v>
      </c>
      <c r="G363" s="287" t="s">
        <v>282</v>
      </c>
      <c r="H363" s="288">
        <v>11</v>
      </c>
      <c r="I363" s="289"/>
      <c r="J363" s="290">
        <f>ROUND(I363*H363,2)</f>
        <v>0</v>
      </c>
      <c r="K363" s="286" t="s">
        <v>198</v>
      </c>
      <c r="L363" s="291"/>
      <c r="M363" s="292" t="s">
        <v>1</v>
      </c>
      <c r="N363" s="293" t="s">
        <v>40</v>
      </c>
      <c r="O363" s="92"/>
      <c r="P363" s="236">
        <f>O363*H363</f>
        <v>0</v>
      </c>
      <c r="Q363" s="236">
        <v>0.071999999999999995</v>
      </c>
      <c r="R363" s="236">
        <f>Q363*H363</f>
        <v>0.79199999999999993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244</v>
      </c>
      <c r="AT363" s="238" t="s">
        <v>311</v>
      </c>
      <c r="AU363" s="238" t="s">
        <v>85</v>
      </c>
      <c r="AY363" s="18" t="s">
        <v>192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83</v>
      </c>
      <c r="BK363" s="239">
        <f>ROUND(I363*H363,2)</f>
        <v>0</v>
      </c>
      <c r="BL363" s="18" t="s">
        <v>199</v>
      </c>
      <c r="BM363" s="238" t="s">
        <v>4179</v>
      </c>
    </row>
    <row r="364" s="2" customFormat="1" ht="33" customHeight="1">
      <c r="A364" s="39"/>
      <c r="B364" s="40"/>
      <c r="C364" s="227" t="s">
        <v>646</v>
      </c>
      <c r="D364" s="227" t="s">
        <v>194</v>
      </c>
      <c r="E364" s="228" t="s">
        <v>4180</v>
      </c>
      <c r="F364" s="229" t="s">
        <v>4181</v>
      </c>
      <c r="G364" s="230" t="s">
        <v>300</v>
      </c>
      <c r="H364" s="231">
        <v>2</v>
      </c>
      <c r="I364" s="232"/>
      <c r="J364" s="233">
        <f>ROUND(I364*H364,2)</f>
        <v>0</v>
      </c>
      <c r="K364" s="229" t="s">
        <v>198</v>
      </c>
      <c r="L364" s="45"/>
      <c r="M364" s="234" t="s">
        <v>1</v>
      </c>
      <c r="N364" s="235" t="s">
        <v>40</v>
      </c>
      <c r="O364" s="92"/>
      <c r="P364" s="236">
        <f>O364*H364</f>
        <v>0</v>
      </c>
      <c r="Q364" s="236">
        <v>0.27205000000000001</v>
      </c>
      <c r="R364" s="236">
        <f>Q364*H364</f>
        <v>0.54410000000000003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199</v>
      </c>
      <c r="AT364" s="238" t="s">
        <v>194</v>
      </c>
      <c r="AU364" s="238" t="s">
        <v>85</v>
      </c>
      <c r="AY364" s="18" t="s">
        <v>192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199</v>
      </c>
      <c r="BM364" s="238" t="s">
        <v>4182</v>
      </c>
    </row>
    <row r="365" s="16" customFormat="1">
      <c r="A365" s="16"/>
      <c r="B365" s="274"/>
      <c r="C365" s="275"/>
      <c r="D365" s="242" t="s">
        <v>201</v>
      </c>
      <c r="E365" s="276" t="s">
        <v>1</v>
      </c>
      <c r="F365" s="277" t="s">
        <v>3935</v>
      </c>
      <c r="G365" s="275"/>
      <c r="H365" s="276" t="s">
        <v>1</v>
      </c>
      <c r="I365" s="278"/>
      <c r="J365" s="275"/>
      <c r="K365" s="275"/>
      <c r="L365" s="279"/>
      <c r="M365" s="280"/>
      <c r="N365" s="281"/>
      <c r="O365" s="281"/>
      <c r="P365" s="281"/>
      <c r="Q365" s="281"/>
      <c r="R365" s="281"/>
      <c r="S365" s="281"/>
      <c r="T365" s="282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83" t="s">
        <v>201</v>
      </c>
      <c r="AU365" s="283" t="s">
        <v>85</v>
      </c>
      <c r="AV365" s="16" t="s">
        <v>83</v>
      </c>
      <c r="AW365" s="16" t="s">
        <v>32</v>
      </c>
      <c r="AX365" s="16" t="s">
        <v>75</v>
      </c>
      <c r="AY365" s="283" t="s">
        <v>192</v>
      </c>
    </row>
    <row r="366" s="13" customFormat="1">
      <c r="A366" s="13"/>
      <c r="B366" s="240"/>
      <c r="C366" s="241"/>
      <c r="D366" s="242" t="s">
        <v>201</v>
      </c>
      <c r="E366" s="243" t="s">
        <v>1</v>
      </c>
      <c r="F366" s="244" t="s">
        <v>85</v>
      </c>
      <c r="G366" s="241"/>
      <c r="H366" s="245">
        <v>2</v>
      </c>
      <c r="I366" s="246"/>
      <c r="J366" s="241"/>
      <c r="K366" s="241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201</v>
      </c>
      <c r="AU366" s="251" t="s">
        <v>85</v>
      </c>
      <c r="AV366" s="13" t="s">
        <v>85</v>
      </c>
      <c r="AW366" s="13" t="s">
        <v>32</v>
      </c>
      <c r="AX366" s="13" t="s">
        <v>83</v>
      </c>
      <c r="AY366" s="251" t="s">
        <v>192</v>
      </c>
    </row>
    <row r="367" s="2" customFormat="1" ht="24.15" customHeight="1">
      <c r="A367" s="39"/>
      <c r="B367" s="40"/>
      <c r="C367" s="284" t="s">
        <v>651</v>
      </c>
      <c r="D367" s="284" t="s">
        <v>311</v>
      </c>
      <c r="E367" s="285" t="s">
        <v>4183</v>
      </c>
      <c r="F367" s="286" t="s">
        <v>4184</v>
      </c>
      <c r="G367" s="287" t="s">
        <v>300</v>
      </c>
      <c r="H367" s="288">
        <v>2</v>
      </c>
      <c r="I367" s="289"/>
      <c r="J367" s="290">
        <f>ROUND(I367*H367,2)</f>
        <v>0</v>
      </c>
      <c r="K367" s="286" t="s">
        <v>198</v>
      </c>
      <c r="L367" s="291"/>
      <c r="M367" s="292" t="s">
        <v>1</v>
      </c>
      <c r="N367" s="293" t="s">
        <v>40</v>
      </c>
      <c r="O367" s="92"/>
      <c r="P367" s="236">
        <f>O367*H367</f>
        <v>0</v>
      </c>
      <c r="Q367" s="236">
        <v>0.021999999999999999</v>
      </c>
      <c r="R367" s="236">
        <f>Q367*H367</f>
        <v>0.043999999999999997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244</v>
      </c>
      <c r="AT367" s="238" t="s">
        <v>311</v>
      </c>
      <c r="AU367" s="238" t="s">
        <v>85</v>
      </c>
      <c r="AY367" s="18" t="s">
        <v>192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83</v>
      </c>
      <c r="BK367" s="239">
        <f>ROUND(I367*H367,2)</f>
        <v>0</v>
      </c>
      <c r="BL367" s="18" t="s">
        <v>199</v>
      </c>
      <c r="BM367" s="238" t="s">
        <v>4185</v>
      </c>
    </row>
    <row r="368" s="2" customFormat="1" ht="24.15" customHeight="1">
      <c r="A368" s="39"/>
      <c r="B368" s="40"/>
      <c r="C368" s="227" t="s">
        <v>667</v>
      </c>
      <c r="D368" s="227" t="s">
        <v>194</v>
      </c>
      <c r="E368" s="228" t="s">
        <v>4186</v>
      </c>
      <c r="F368" s="229" t="s">
        <v>4187</v>
      </c>
      <c r="G368" s="230" t="s">
        <v>300</v>
      </c>
      <c r="H368" s="231">
        <v>4</v>
      </c>
      <c r="I368" s="232"/>
      <c r="J368" s="233">
        <f>ROUND(I368*H368,2)</f>
        <v>0</v>
      </c>
      <c r="K368" s="229" t="s">
        <v>198</v>
      </c>
      <c r="L368" s="45"/>
      <c r="M368" s="234" t="s">
        <v>1</v>
      </c>
      <c r="N368" s="235" t="s">
        <v>40</v>
      </c>
      <c r="O368" s="92"/>
      <c r="P368" s="236">
        <f>O368*H368</f>
        <v>0</v>
      </c>
      <c r="Q368" s="236">
        <v>0.27205000000000001</v>
      </c>
      <c r="R368" s="236">
        <f>Q368*H368</f>
        <v>1.0882000000000001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199</v>
      </c>
      <c r="AT368" s="238" t="s">
        <v>194</v>
      </c>
      <c r="AU368" s="238" t="s">
        <v>85</v>
      </c>
      <c r="AY368" s="18" t="s">
        <v>192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83</v>
      </c>
      <c r="BK368" s="239">
        <f>ROUND(I368*H368,2)</f>
        <v>0</v>
      </c>
      <c r="BL368" s="18" t="s">
        <v>199</v>
      </c>
      <c r="BM368" s="238" t="s">
        <v>4188</v>
      </c>
    </row>
    <row r="369" s="16" customFormat="1">
      <c r="A369" s="16"/>
      <c r="B369" s="274"/>
      <c r="C369" s="275"/>
      <c r="D369" s="242" t="s">
        <v>201</v>
      </c>
      <c r="E369" s="276" t="s">
        <v>1</v>
      </c>
      <c r="F369" s="277" t="s">
        <v>3935</v>
      </c>
      <c r="G369" s="275"/>
      <c r="H369" s="276" t="s">
        <v>1</v>
      </c>
      <c r="I369" s="278"/>
      <c r="J369" s="275"/>
      <c r="K369" s="275"/>
      <c r="L369" s="279"/>
      <c r="M369" s="280"/>
      <c r="N369" s="281"/>
      <c r="O369" s="281"/>
      <c r="P369" s="281"/>
      <c r="Q369" s="281"/>
      <c r="R369" s="281"/>
      <c r="S369" s="281"/>
      <c r="T369" s="282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83" t="s">
        <v>201</v>
      </c>
      <c r="AU369" s="283" t="s">
        <v>85</v>
      </c>
      <c r="AV369" s="16" t="s">
        <v>83</v>
      </c>
      <c r="AW369" s="16" t="s">
        <v>32</v>
      </c>
      <c r="AX369" s="16" t="s">
        <v>75</v>
      </c>
      <c r="AY369" s="283" t="s">
        <v>192</v>
      </c>
    </row>
    <row r="370" s="16" customFormat="1">
      <c r="A370" s="16"/>
      <c r="B370" s="274"/>
      <c r="C370" s="275"/>
      <c r="D370" s="242" t="s">
        <v>201</v>
      </c>
      <c r="E370" s="276" t="s">
        <v>1</v>
      </c>
      <c r="F370" s="277" t="s">
        <v>4189</v>
      </c>
      <c r="G370" s="275"/>
      <c r="H370" s="276" t="s">
        <v>1</v>
      </c>
      <c r="I370" s="278"/>
      <c r="J370" s="275"/>
      <c r="K370" s="275"/>
      <c r="L370" s="279"/>
      <c r="M370" s="280"/>
      <c r="N370" s="281"/>
      <c r="O370" s="281"/>
      <c r="P370" s="281"/>
      <c r="Q370" s="281"/>
      <c r="R370" s="281"/>
      <c r="S370" s="281"/>
      <c r="T370" s="282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3" t="s">
        <v>201</v>
      </c>
      <c r="AU370" s="283" t="s">
        <v>85</v>
      </c>
      <c r="AV370" s="16" t="s">
        <v>83</v>
      </c>
      <c r="AW370" s="16" t="s">
        <v>32</v>
      </c>
      <c r="AX370" s="16" t="s">
        <v>75</v>
      </c>
      <c r="AY370" s="283" t="s">
        <v>192</v>
      </c>
    </row>
    <row r="371" s="13" customFormat="1">
      <c r="A371" s="13"/>
      <c r="B371" s="240"/>
      <c r="C371" s="241"/>
      <c r="D371" s="242" t="s">
        <v>201</v>
      </c>
      <c r="E371" s="243" t="s">
        <v>1</v>
      </c>
      <c r="F371" s="244" t="s">
        <v>4190</v>
      </c>
      <c r="G371" s="241"/>
      <c r="H371" s="245">
        <v>1</v>
      </c>
      <c r="I371" s="246"/>
      <c r="J371" s="241"/>
      <c r="K371" s="241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201</v>
      </c>
      <c r="AU371" s="251" t="s">
        <v>85</v>
      </c>
      <c r="AV371" s="13" t="s">
        <v>85</v>
      </c>
      <c r="AW371" s="13" t="s">
        <v>32</v>
      </c>
      <c r="AX371" s="13" t="s">
        <v>75</v>
      </c>
      <c r="AY371" s="251" t="s">
        <v>192</v>
      </c>
    </row>
    <row r="372" s="13" customFormat="1">
      <c r="A372" s="13"/>
      <c r="B372" s="240"/>
      <c r="C372" s="241"/>
      <c r="D372" s="242" t="s">
        <v>201</v>
      </c>
      <c r="E372" s="243" t="s">
        <v>1</v>
      </c>
      <c r="F372" s="244" t="s">
        <v>4191</v>
      </c>
      <c r="G372" s="241"/>
      <c r="H372" s="245">
        <v>3</v>
      </c>
      <c r="I372" s="246"/>
      <c r="J372" s="241"/>
      <c r="K372" s="241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201</v>
      </c>
      <c r="AU372" s="251" t="s">
        <v>85</v>
      </c>
      <c r="AV372" s="13" t="s">
        <v>85</v>
      </c>
      <c r="AW372" s="13" t="s">
        <v>32</v>
      </c>
      <c r="AX372" s="13" t="s">
        <v>75</v>
      </c>
      <c r="AY372" s="251" t="s">
        <v>192</v>
      </c>
    </row>
    <row r="373" s="14" customFormat="1">
      <c r="A373" s="14"/>
      <c r="B373" s="252"/>
      <c r="C373" s="253"/>
      <c r="D373" s="242" t="s">
        <v>201</v>
      </c>
      <c r="E373" s="254" t="s">
        <v>1</v>
      </c>
      <c r="F373" s="255" t="s">
        <v>204</v>
      </c>
      <c r="G373" s="253"/>
      <c r="H373" s="256">
        <v>4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201</v>
      </c>
      <c r="AU373" s="262" t="s">
        <v>85</v>
      </c>
      <c r="AV373" s="14" t="s">
        <v>199</v>
      </c>
      <c r="AW373" s="14" t="s">
        <v>32</v>
      </c>
      <c r="AX373" s="14" t="s">
        <v>83</v>
      </c>
      <c r="AY373" s="262" t="s">
        <v>192</v>
      </c>
    </row>
    <row r="374" s="2" customFormat="1" ht="21.75" customHeight="1">
      <c r="A374" s="39"/>
      <c r="B374" s="40"/>
      <c r="C374" s="284" t="s">
        <v>676</v>
      </c>
      <c r="D374" s="284" t="s">
        <v>311</v>
      </c>
      <c r="E374" s="285" t="s">
        <v>4192</v>
      </c>
      <c r="F374" s="286" t="s">
        <v>4193</v>
      </c>
      <c r="G374" s="287" t="s">
        <v>300</v>
      </c>
      <c r="H374" s="288">
        <v>4</v>
      </c>
      <c r="I374" s="289"/>
      <c r="J374" s="290">
        <f>ROUND(I374*H374,2)</f>
        <v>0</v>
      </c>
      <c r="K374" s="286" t="s">
        <v>198</v>
      </c>
      <c r="L374" s="291"/>
      <c r="M374" s="292" t="s">
        <v>1</v>
      </c>
      <c r="N374" s="293" t="s">
        <v>40</v>
      </c>
      <c r="O374" s="92"/>
      <c r="P374" s="236">
        <f>O374*H374</f>
        <v>0</v>
      </c>
      <c r="Q374" s="236">
        <v>0.0046499999999999996</v>
      </c>
      <c r="R374" s="236">
        <f>Q374*H374</f>
        <v>0.018599999999999998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244</v>
      </c>
      <c r="AT374" s="238" t="s">
        <v>311</v>
      </c>
      <c r="AU374" s="238" t="s">
        <v>85</v>
      </c>
      <c r="AY374" s="18" t="s">
        <v>192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83</v>
      </c>
      <c r="BK374" s="239">
        <f>ROUND(I374*H374,2)</f>
        <v>0</v>
      </c>
      <c r="BL374" s="18" t="s">
        <v>199</v>
      </c>
      <c r="BM374" s="238" t="s">
        <v>4194</v>
      </c>
    </row>
    <row r="375" s="16" customFormat="1">
      <c r="A375" s="16"/>
      <c r="B375" s="274"/>
      <c r="C375" s="275"/>
      <c r="D375" s="242" t="s">
        <v>201</v>
      </c>
      <c r="E375" s="276" t="s">
        <v>1</v>
      </c>
      <c r="F375" s="277" t="s">
        <v>3935</v>
      </c>
      <c r="G375" s="275"/>
      <c r="H375" s="276" t="s">
        <v>1</v>
      </c>
      <c r="I375" s="278"/>
      <c r="J375" s="275"/>
      <c r="K375" s="275"/>
      <c r="L375" s="279"/>
      <c r="M375" s="280"/>
      <c r="N375" s="281"/>
      <c r="O375" s="281"/>
      <c r="P375" s="281"/>
      <c r="Q375" s="281"/>
      <c r="R375" s="281"/>
      <c r="S375" s="281"/>
      <c r="T375" s="28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3" t="s">
        <v>201</v>
      </c>
      <c r="AU375" s="283" t="s">
        <v>85</v>
      </c>
      <c r="AV375" s="16" t="s">
        <v>83</v>
      </c>
      <c r="AW375" s="16" t="s">
        <v>32</v>
      </c>
      <c r="AX375" s="16" t="s">
        <v>75</v>
      </c>
      <c r="AY375" s="283" t="s">
        <v>192</v>
      </c>
    </row>
    <row r="376" s="16" customFormat="1">
      <c r="A376" s="16"/>
      <c r="B376" s="274"/>
      <c r="C376" s="275"/>
      <c r="D376" s="242" t="s">
        <v>201</v>
      </c>
      <c r="E376" s="276" t="s">
        <v>1</v>
      </c>
      <c r="F376" s="277" t="s">
        <v>4189</v>
      </c>
      <c r="G376" s="275"/>
      <c r="H376" s="276" t="s">
        <v>1</v>
      </c>
      <c r="I376" s="278"/>
      <c r="J376" s="275"/>
      <c r="K376" s="275"/>
      <c r="L376" s="279"/>
      <c r="M376" s="280"/>
      <c r="N376" s="281"/>
      <c r="O376" s="281"/>
      <c r="P376" s="281"/>
      <c r="Q376" s="281"/>
      <c r="R376" s="281"/>
      <c r="S376" s="281"/>
      <c r="T376" s="282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83" t="s">
        <v>201</v>
      </c>
      <c r="AU376" s="283" t="s">
        <v>85</v>
      </c>
      <c r="AV376" s="16" t="s">
        <v>83</v>
      </c>
      <c r="AW376" s="16" t="s">
        <v>32</v>
      </c>
      <c r="AX376" s="16" t="s">
        <v>75</v>
      </c>
      <c r="AY376" s="283" t="s">
        <v>192</v>
      </c>
    </row>
    <row r="377" s="13" customFormat="1">
      <c r="A377" s="13"/>
      <c r="B377" s="240"/>
      <c r="C377" s="241"/>
      <c r="D377" s="242" t="s">
        <v>201</v>
      </c>
      <c r="E377" s="243" t="s">
        <v>1</v>
      </c>
      <c r="F377" s="244" t="s">
        <v>4190</v>
      </c>
      <c r="G377" s="241"/>
      <c r="H377" s="245">
        <v>1</v>
      </c>
      <c r="I377" s="246"/>
      <c r="J377" s="241"/>
      <c r="K377" s="241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201</v>
      </c>
      <c r="AU377" s="251" t="s">
        <v>85</v>
      </c>
      <c r="AV377" s="13" t="s">
        <v>85</v>
      </c>
      <c r="AW377" s="13" t="s">
        <v>32</v>
      </c>
      <c r="AX377" s="13" t="s">
        <v>75</v>
      </c>
      <c r="AY377" s="251" t="s">
        <v>192</v>
      </c>
    </row>
    <row r="378" s="13" customFormat="1">
      <c r="A378" s="13"/>
      <c r="B378" s="240"/>
      <c r="C378" s="241"/>
      <c r="D378" s="242" t="s">
        <v>201</v>
      </c>
      <c r="E378" s="243" t="s">
        <v>1</v>
      </c>
      <c r="F378" s="244" t="s">
        <v>4191</v>
      </c>
      <c r="G378" s="241"/>
      <c r="H378" s="245">
        <v>3</v>
      </c>
      <c r="I378" s="246"/>
      <c r="J378" s="241"/>
      <c r="K378" s="241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201</v>
      </c>
      <c r="AU378" s="251" t="s">
        <v>85</v>
      </c>
      <c r="AV378" s="13" t="s">
        <v>85</v>
      </c>
      <c r="AW378" s="13" t="s">
        <v>32</v>
      </c>
      <c r="AX378" s="13" t="s">
        <v>75</v>
      </c>
      <c r="AY378" s="251" t="s">
        <v>192</v>
      </c>
    </row>
    <row r="379" s="14" customFormat="1">
      <c r="A379" s="14"/>
      <c r="B379" s="252"/>
      <c r="C379" s="253"/>
      <c r="D379" s="242" t="s">
        <v>201</v>
      </c>
      <c r="E379" s="254" t="s">
        <v>1</v>
      </c>
      <c r="F379" s="255" t="s">
        <v>204</v>
      </c>
      <c r="G379" s="253"/>
      <c r="H379" s="256">
        <v>4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201</v>
      </c>
      <c r="AU379" s="262" t="s">
        <v>85</v>
      </c>
      <c r="AV379" s="14" t="s">
        <v>199</v>
      </c>
      <c r="AW379" s="14" t="s">
        <v>32</v>
      </c>
      <c r="AX379" s="14" t="s">
        <v>83</v>
      </c>
      <c r="AY379" s="262" t="s">
        <v>192</v>
      </c>
    </row>
    <row r="380" s="2" customFormat="1" ht="24.15" customHeight="1">
      <c r="A380" s="39"/>
      <c r="B380" s="40"/>
      <c r="C380" s="227" t="s">
        <v>682</v>
      </c>
      <c r="D380" s="227" t="s">
        <v>194</v>
      </c>
      <c r="E380" s="228" t="s">
        <v>4195</v>
      </c>
      <c r="F380" s="229" t="s">
        <v>4196</v>
      </c>
      <c r="G380" s="230" t="s">
        <v>300</v>
      </c>
      <c r="H380" s="231">
        <v>42</v>
      </c>
      <c r="I380" s="232"/>
      <c r="J380" s="233">
        <f>ROUND(I380*H380,2)</f>
        <v>0</v>
      </c>
      <c r="K380" s="229" t="s">
        <v>198</v>
      </c>
      <c r="L380" s="45"/>
      <c r="M380" s="234" t="s">
        <v>1</v>
      </c>
      <c r="N380" s="235" t="s">
        <v>40</v>
      </c>
      <c r="O380" s="92"/>
      <c r="P380" s="236">
        <f>O380*H380</f>
        <v>0</v>
      </c>
      <c r="Q380" s="236">
        <v>1.0000000000000001E-05</v>
      </c>
      <c r="R380" s="236">
        <f>Q380*H380</f>
        <v>0.00042000000000000002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199</v>
      </c>
      <c r="AT380" s="238" t="s">
        <v>194</v>
      </c>
      <c r="AU380" s="238" t="s">
        <v>85</v>
      </c>
      <c r="AY380" s="18" t="s">
        <v>192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83</v>
      </c>
      <c r="BK380" s="239">
        <f>ROUND(I380*H380,2)</f>
        <v>0</v>
      </c>
      <c r="BL380" s="18" t="s">
        <v>199</v>
      </c>
      <c r="BM380" s="238" t="s">
        <v>4197</v>
      </c>
    </row>
    <row r="381" s="16" customFormat="1">
      <c r="A381" s="16"/>
      <c r="B381" s="274"/>
      <c r="C381" s="275"/>
      <c r="D381" s="242" t="s">
        <v>201</v>
      </c>
      <c r="E381" s="276" t="s">
        <v>1</v>
      </c>
      <c r="F381" s="277" t="s">
        <v>4198</v>
      </c>
      <c r="G381" s="275"/>
      <c r="H381" s="276" t="s">
        <v>1</v>
      </c>
      <c r="I381" s="278"/>
      <c r="J381" s="275"/>
      <c r="K381" s="275"/>
      <c r="L381" s="279"/>
      <c r="M381" s="280"/>
      <c r="N381" s="281"/>
      <c r="O381" s="281"/>
      <c r="P381" s="281"/>
      <c r="Q381" s="281"/>
      <c r="R381" s="281"/>
      <c r="S381" s="281"/>
      <c r="T381" s="282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3" t="s">
        <v>201</v>
      </c>
      <c r="AU381" s="283" t="s">
        <v>85</v>
      </c>
      <c r="AV381" s="16" t="s">
        <v>83</v>
      </c>
      <c r="AW381" s="16" t="s">
        <v>32</v>
      </c>
      <c r="AX381" s="16" t="s">
        <v>75</v>
      </c>
      <c r="AY381" s="283" t="s">
        <v>192</v>
      </c>
    </row>
    <row r="382" s="13" customFormat="1">
      <c r="A382" s="13"/>
      <c r="B382" s="240"/>
      <c r="C382" s="241"/>
      <c r="D382" s="242" t="s">
        <v>201</v>
      </c>
      <c r="E382" s="243" t="s">
        <v>1</v>
      </c>
      <c r="F382" s="244" t="s">
        <v>4199</v>
      </c>
      <c r="G382" s="241"/>
      <c r="H382" s="245">
        <v>4</v>
      </c>
      <c r="I382" s="246"/>
      <c r="J382" s="241"/>
      <c r="K382" s="241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201</v>
      </c>
      <c r="AU382" s="251" t="s">
        <v>85</v>
      </c>
      <c r="AV382" s="13" t="s">
        <v>85</v>
      </c>
      <c r="AW382" s="13" t="s">
        <v>32</v>
      </c>
      <c r="AX382" s="13" t="s">
        <v>75</v>
      </c>
      <c r="AY382" s="251" t="s">
        <v>192</v>
      </c>
    </row>
    <row r="383" s="13" customFormat="1">
      <c r="A383" s="13"/>
      <c r="B383" s="240"/>
      <c r="C383" s="241"/>
      <c r="D383" s="242" t="s">
        <v>201</v>
      </c>
      <c r="E383" s="243" t="s">
        <v>1</v>
      </c>
      <c r="F383" s="244" t="s">
        <v>4200</v>
      </c>
      <c r="G383" s="241"/>
      <c r="H383" s="245">
        <v>10</v>
      </c>
      <c r="I383" s="246"/>
      <c r="J383" s="241"/>
      <c r="K383" s="241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201</v>
      </c>
      <c r="AU383" s="251" t="s">
        <v>85</v>
      </c>
      <c r="AV383" s="13" t="s">
        <v>85</v>
      </c>
      <c r="AW383" s="13" t="s">
        <v>32</v>
      </c>
      <c r="AX383" s="13" t="s">
        <v>75</v>
      </c>
      <c r="AY383" s="251" t="s">
        <v>192</v>
      </c>
    </row>
    <row r="384" s="14" customFormat="1">
      <c r="A384" s="14"/>
      <c r="B384" s="252"/>
      <c r="C384" s="253"/>
      <c r="D384" s="242" t="s">
        <v>201</v>
      </c>
      <c r="E384" s="254" t="s">
        <v>1</v>
      </c>
      <c r="F384" s="255" t="s">
        <v>204</v>
      </c>
      <c r="G384" s="253"/>
      <c r="H384" s="256">
        <v>14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201</v>
      </c>
      <c r="AU384" s="262" t="s">
        <v>85</v>
      </c>
      <c r="AV384" s="14" t="s">
        <v>199</v>
      </c>
      <c r="AW384" s="14" t="s">
        <v>32</v>
      </c>
      <c r="AX384" s="14" t="s">
        <v>75</v>
      </c>
      <c r="AY384" s="262" t="s">
        <v>192</v>
      </c>
    </row>
    <row r="385" s="13" customFormat="1">
      <c r="A385" s="13"/>
      <c r="B385" s="240"/>
      <c r="C385" s="241"/>
      <c r="D385" s="242" t="s">
        <v>201</v>
      </c>
      <c r="E385" s="243" t="s">
        <v>1</v>
      </c>
      <c r="F385" s="244" t="s">
        <v>4201</v>
      </c>
      <c r="G385" s="241"/>
      <c r="H385" s="245">
        <v>42</v>
      </c>
      <c r="I385" s="246"/>
      <c r="J385" s="241"/>
      <c r="K385" s="241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201</v>
      </c>
      <c r="AU385" s="251" t="s">
        <v>85</v>
      </c>
      <c r="AV385" s="13" t="s">
        <v>85</v>
      </c>
      <c r="AW385" s="13" t="s">
        <v>32</v>
      </c>
      <c r="AX385" s="13" t="s">
        <v>83</v>
      </c>
      <c r="AY385" s="251" t="s">
        <v>192</v>
      </c>
    </row>
    <row r="386" s="2" customFormat="1" ht="24.15" customHeight="1">
      <c r="A386" s="39"/>
      <c r="B386" s="40"/>
      <c r="C386" s="227" t="s">
        <v>686</v>
      </c>
      <c r="D386" s="227" t="s">
        <v>194</v>
      </c>
      <c r="E386" s="228" t="s">
        <v>4202</v>
      </c>
      <c r="F386" s="229" t="s">
        <v>4203</v>
      </c>
      <c r="G386" s="230" t="s">
        <v>300</v>
      </c>
      <c r="H386" s="231">
        <v>65</v>
      </c>
      <c r="I386" s="232"/>
      <c r="J386" s="233">
        <f>ROUND(I386*H386,2)</f>
        <v>0</v>
      </c>
      <c r="K386" s="229" t="s">
        <v>198</v>
      </c>
      <c r="L386" s="45"/>
      <c r="M386" s="234" t="s">
        <v>1</v>
      </c>
      <c r="N386" s="235" t="s">
        <v>40</v>
      </c>
      <c r="O386" s="92"/>
      <c r="P386" s="236">
        <f>O386*H386</f>
        <v>0</v>
      </c>
      <c r="Q386" s="236">
        <v>1.0000000000000001E-05</v>
      </c>
      <c r="R386" s="236">
        <f>Q386*H386</f>
        <v>0.00065000000000000008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199</v>
      </c>
      <c r="AT386" s="238" t="s">
        <v>194</v>
      </c>
      <c r="AU386" s="238" t="s">
        <v>85</v>
      </c>
      <c r="AY386" s="18" t="s">
        <v>192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83</v>
      </c>
      <c r="BK386" s="239">
        <f>ROUND(I386*H386,2)</f>
        <v>0</v>
      </c>
      <c r="BL386" s="18" t="s">
        <v>199</v>
      </c>
      <c r="BM386" s="238" t="s">
        <v>4204</v>
      </c>
    </row>
    <row r="387" s="16" customFormat="1">
      <c r="A387" s="16"/>
      <c r="B387" s="274"/>
      <c r="C387" s="275"/>
      <c r="D387" s="242" t="s">
        <v>201</v>
      </c>
      <c r="E387" s="276" t="s">
        <v>1</v>
      </c>
      <c r="F387" s="277" t="s">
        <v>3935</v>
      </c>
      <c r="G387" s="275"/>
      <c r="H387" s="276" t="s">
        <v>1</v>
      </c>
      <c r="I387" s="278"/>
      <c r="J387" s="275"/>
      <c r="K387" s="275"/>
      <c r="L387" s="279"/>
      <c r="M387" s="280"/>
      <c r="N387" s="281"/>
      <c r="O387" s="281"/>
      <c r="P387" s="281"/>
      <c r="Q387" s="281"/>
      <c r="R387" s="281"/>
      <c r="S387" s="281"/>
      <c r="T387" s="282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3" t="s">
        <v>201</v>
      </c>
      <c r="AU387" s="283" t="s">
        <v>85</v>
      </c>
      <c r="AV387" s="16" t="s">
        <v>83</v>
      </c>
      <c r="AW387" s="16" t="s">
        <v>32</v>
      </c>
      <c r="AX387" s="16" t="s">
        <v>75</v>
      </c>
      <c r="AY387" s="283" t="s">
        <v>192</v>
      </c>
    </row>
    <row r="388" s="16" customFormat="1">
      <c r="A388" s="16"/>
      <c r="B388" s="274"/>
      <c r="C388" s="275"/>
      <c r="D388" s="242" t="s">
        <v>201</v>
      </c>
      <c r="E388" s="276" t="s">
        <v>1</v>
      </c>
      <c r="F388" s="277" t="s">
        <v>4205</v>
      </c>
      <c r="G388" s="275"/>
      <c r="H388" s="276" t="s">
        <v>1</v>
      </c>
      <c r="I388" s="278"/>
      <c r="J388" s="275"/>
      <c r="K388" s="275"/>
      <c r="L388" s="279"/>
      <c r="M388" s="280"/>
      <c r="N388" s="281"/>
      <c r="O388" s="281"/>
      <c r="P388" s="281"/>
      <c r="Q388" s="281"/>
      <c r="R388" s="281"/>
      <c r="S388" s="281"/>
      <c r="T388" s="282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3" t="s">
        <v>201</v>
      </c>
      <c r="AU388" s="283" t="s">
        <v>85</v>
      </c>
      <c r="AV388" s="16" t="s">
        <v>83</v>
      </c>
      <c r="AW388" s="16" t="s">
        <v>32</v>
      </c>
      <c r="AX388" s="16" t="s">
        <v>75</v>
      </c>
      <c r="AY388" s="283" t="s">
        <v>192</v>
      </c>
    </row>
    <row r="389" s="13" customFormat="1">
      <c r="A389" s="13"/>
      <c r="B389" s="240"/>
      <c r="C389" s="241"/>
      <c r="D389" s="242" t="s">
        <v>201</v>
      </c>
      <c r="E389" s="243" t="s">
        <v>1</v>
      </c>
      <c r="F389" s="244" t="s">
        <v>4206</v>
      </c>
      <c r="G389" s="241"/>
      <c r="H389" s="245">
        <v>65</v>
      </c>
      <c r="I389" s="246"/>
      <c r="J389" s="241"/>
      <c r="K389" s="241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201</v>
      </c>
      <c r="AU389" s="251" t="s">
        <v>85</v>
      </c>
      <c r="AV389" s="13" t="s">
        <v>85</v>
      </c>
      <c r="AW389" s="13" t="s">
        <v>32</v>
      </c>
      <c r="AX389" s="13" t="s">
        <v>83</v>
      </c>
      <c r="AY389" s="251" t="s">
        <v>192</v>
      </c>
    </row>
    <row r="390" s="2" customFormat="1" ht="24.15" customHeight="1">
      <c r="A390" s="39"/>
      <c r="B390" s="40"/>
      <c r="C390" s="227" t="s">
        <v>692</v>
      </c>
      <c r="D390" s="227" t="s">
        <v>194</v>
      </c>
      <c r="E390" s="228" t="s">
        <v>4207</v>
      </c>
      <c r="F390" s="229" t="s">
        <v>4208</v>
      </c>
      <c r="G390" s="230" t="s">
        <v>300</v>
      </c>
      <c r="H390" s="231">
        <v>32</v>
      </c>
      <c r="I390" s="232"/>
      <c r="J390" s="233">
        <f>ROUND(I390*H390,2)</f>
        <v>0</v>
      </c>
      <c r="K390" s="229" t="s">
        <v>198</v>
      </c>
      <c r="L390" s="45"/>
      <c r="M390" s="234" t="s">
        <v>1</v>
      </c>
      <c r="N390" s="235" t="s">
        <v>40</v>
      </c>
      <c r="O390" s="92"/>
      <c r="P390" s="236">
        <f>O390*H390</f>
        <v>0</v>
      </c>
      <c r="Q390" s="236">
        <v>2.0000000000000002E-05</v>
      </c>
      <c r="R390" s="236">
        <f>Q390*H390</f>
        <v>0.00064000000000000005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199</v>
      </c>
      <c r="AT390" s="238" t="s">
        <v>194</v>
      </c>
      <c r="AU390" s="238" t="s">
        <v>85</v>
      </c>
      <c r="AY390" s="18" t="s">
        <v>192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83</v>
      </c>
      <c r="BK390" s="239">
        <f>ROUND(I390*H390,2)</f>
        <v>0</v>
      </c>
      <c r="BL390" s="18" t="s">
        <v>199</v>
      </c>
      <c r="BM390" s="238" t="s">
        <v>4209</v>
      </c>
    </row>
    <row r="391" s="13" customFormat="1">
      <c r="A391" s="13"/>
      <c r="B391" s="240"/>
      <c r="C391" s="241"/>
      <c r="D391" s="242" t="s">
        <v>201</v>
      </c>
      <c r="E391" s="243" t="s">
        <v>1</v>
      </c>
      <c r="F391" s="244" t="s">
        <v>4210</v>
      </c>
      <c r="G391" s="241"/>
      <c r="H391" s="245">
        <v>8</v>
      </c>
      <c r="I391" s="246"/>
      <c r="J391" s="241"/>
      <c r="K391" s="241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201</v>
      </c>
      <c r="AU391" s="251" t="s">
        <v>85</v>
      </c>
      <c r="AV391" s="13" t="s">
        <v>85</v>
      </c>
      <c r="AW391" s="13" t="s">
        <v>32</v>
      </c>
      <c r="AX391" s="13" t="s">
        <v>75</v>
      </c>
      <c r="AY391" s="251" t="s">
        <v>192</v>
      </c>
    </row>
    <row r="392" s="13" customFormat="1">
      <c r="A392" s="13"/>
      <c r="B392" s="240"/>
      <c r="C392" s="241"/>
      <c r="D392" s="242" t="s">
        <v>201</v>
      </c>
      <c r="E392" s="243" t="s">
        <v>1</v>
      </c>
      <c r="F392" s="244" t="s">
        <v>4211</v>
      </c>
      <c r="G392" s="241"/>
      <c r="H392" s="245">
        <v>16</v>
      </c>
      <c r="I392" s="246"/>
      <c r="J392" s="241"/>
      <c r="K392" s="241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201</v>
      </c>
      <c r="AU392" s="251" t="s">
        <v>85</v>
      </c>
      <c r="AV392" s="13" t="s">
        <v>85</v>
      </c>
      <c r="AW392" s="13" t="s">
        <v>32</v>
      </c>
      <c r="AX392" s="13" t="s">
        <v>75</v>
      </c>
      <c r="AY392" s="251" t="s">
        <v>192</v>
      </c>
    </row>
    <row r="393" s="13" customFormat="1">
      <c r="A393" s="13"/>
      <c r="B393" s="240"/>
      <c r="C393" s="241"/>
      <c r="D393" s="242" t="s">
        <v>201</v>
      </c>
      <c r="E393" s="243" t="s">
        <v>1</v>
      </c>
      <c r="F393" s="244" t="s">
        <v>4212</v>
      </c>
      <c r="G393" s="241"/>
      <c r="H393" s="245">
        <v>8</v>
      </c>
      <c r="I393" s="246"/>
      <c r="J393" s="241"/>
      <c r="K393" s="241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201</v>
      </c>
      <c r="AU393" s="251" t="s">
        <v>85</v>
      </c>
      <c r="AV393" s="13" t="s">
        <v>85</v>
      </c>
      <c r="AW393" s="13" t="s">
        <v>32</v>
      </c>
      <c r="AX393" s="13" t="s">
        <v>75</v>
      </c>
      <c r="AY393" s="251" t="s">
        <v>192</v>
      </c>
    </row>
    <row r="394" s="14" customFormat="1">
      <c r="A394" s="14"/>
      <c r="B394" s="252"/>
      <c r="C394" s="253"/>
      <c r="D394" s="242" t="s">
        <v>201</v>
      </c>
      <c r="E394" s="254" t="s">
        <v>1</v>
      </c>
      <c r="F394" s="255" t="s">
        <v>204</v>
      </c>
      <c r="G394" s="253"/>
      <c r="H394" s="256">
        <v>32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201</v>
      </c>
      <c r="AU394" s="262" t="s">
        <v>85</v>
      </c>
      <c r="AV394" s="14" t="s">
        <v>199</v>
      </c>
      <c r="AW394" s="14" t="s">
        <v>32</v>
      </c>
      <c r="AX394" s="14" t="s">
        <v>83</v>
      </c>
      <c r="AY394" s="262" t="s">
        <v>192</v>
      </c>
    </row>
    <row r="395" s="2" customFormat="1" ht="21.75" customHeight="1">
      <c r="A395" s="39"/>
      <c r="B395" s="40"/>
      <c r="C395" s="227" t="s">
        <v>696</v>
      </c>
      <c r="D395" s="227" t="s">
        <v>194</v>
      </c>
      <c r="E395" s="228" t="s">
        <v>4213</v>
      </c>
      <c r="F395" s="229" t="s">
        <v>4214</v>
      </c>
      <c r="G395" s="230" t="s">
        <v>300</v>
      </c>
      <c r="H395" s="231">
        <v>42</v>
      </c>
      <c r="I395" s="232"/>
      <c r="J395" s="233">
        <f>ROUND(I395*H395,2)</f>
        <v>0</v>
      </c>
      <c r="K395" s="229" t="s">
        <v>198</v>
      </c>
      <c r="L395" s="45"/>
      <c r="M395" s="234" t="s">
        <v>1</v>
      </c>
      <c r="N395" s="235" t="s">
        <v>40</v>
      </c>
      <c r="O395" s="92"/>
      <c r="P395" s="236">
        <f>O395*H395</f>
        <v>0</v>
      </c>
      <c r="Q395" s="236">
        <v>3.0000000000000001E-05</v>
      </c>
      <c r="R395" s="236">
        <f>Q395*H395</f>
        <v>0.0012600000000000001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199</v>
      </c>
      <c r="AT395" s="238" t="s">
        <v>194</v>
      </c>
      <c r="AU395" s="238" t="s">
        <v>85</v>
      </c>
      <c r="AY395" s="18" t="s">
        <v>192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83</v>
      </c>
      <c r="BK395" s="239">
        <f>ROUND(I395*H395,2)</f>
        <v>0</v>
      </c>
      <c r="BL395" s="18" t="s">
        <v>199</v>
      </c>
      <c r="BM395" s="238" t="s">
        <v>4215</v>
      </c>
    </row>
    <row r="396" s="16" customFormat="1">
      <c r="A396" s="16"/>
      <c r="B396" s="274"/>
      <c r="C396" s="275"/>
      <c r="D396" s="242" t="s">
        <v>201</v>
      </c>
      <c r="E396" s="276" t="s">
        <v>1</v>
      </c>
      <c r="F396" s="277" t="s">
        <v>4198</v>
      </c>
      <c r="G396" s="275"/>
      <c r="H396" s="276" t="s">
        <v>1</v>
      </c>
      <c r="I396" s="278"/>
      <c r="J396" s="275"/>
      <c r="K396" s="275"/>
      <c r="L396" s="279"/>
      <c r="M396" s="280"/>
      <c r="N396" s="281"/>
      <c r="O396" s="281"/>
      <c r="P396" s="281"/>
      <c r="Q396" s="281"/>
      <c r="R396" s="281"/>
      <c r="S396" s="281"/>
      <c r="T396" s="282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83" t="s">
        <v>201</v>
      </c>
      <c r="AU396" s="283" t="s">
        <v>85</v>
      </c>
      <c r="AV396" s="16" t="s">
        <v>83</v>
      </c>
      <c r="AW396" s="16" t="s">
        <v>32</v>
      </c>
      <c r="AX396" s="16" t="s">
        <v>75</v>
      </c>
      <c r="AY396" s="283" t="s">
        <v>192</v>
      </c>
    </row>
    <row r="397" s="13" customFormat="1">
      <c r="A397" s="13"/>
      <c r="B397" s="240"/>
      <c r="C397" s="241"/>
      <c r="D397" s="242" t="s">
        <v>201</v>
      </c>
      <c r="E397" s="243" t="s">
        <v>1</v>
      </c>
      <c r="F397" s="244" t="s">
        <v>4199</v>
      </c>
      <c r="G397" s="241"/>
      <c r="H397" s="245">
        <v>4</v>
      </c>
      <c r="I397" s="246"/>
      <c r="J397" s="241"/>
      <c r="K397" s="241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201</v>
      </c>
      <c r="AU397" s="251" t="s">
        <v>85</v>
      </c>
      <c r="AV397" s="13" t="s">
        <v>85</v>
      </c>
      <c r="AW397" s="13" t="s">
        <v>32</v>
      </c>
      <c r="AX397" s="13" t="s">
        <v>75</v>
      </c>
      <c r="AY397" s="251" t="s">
        <v>192</v>
      </c>
    </row>
    <row r="398" s="13" customFormat="1">
      <c r="A398" s="13"/>
      <c r="B398" s="240"/>
      <c r="C398" s="241"/>
      <c r="D398" s="242" t="s">
        <v>201</v>
      </c>
      <c r="E398" s="243" t="s">
        <v>1</v>
      </c>
      <c r="F398" s="244" t="s">
        <v>4200</v>
      </c>
      <c r="G398" s="241"/>
      <c r="H398" s="245">
        <v>10</v>
      </c>
      <c r="I398" s="246"/>
      <c r="J398" s="241"/>
      <c r="K398" s="241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201</v>
      </c>
      <c r="AU398" s="251" t="s">
        <v>85</v>
      </c>
      <c r="AV398" s="13" t="s">
        <v>85</v>
      </c>
      <c r="AW398" s="13" t="s">
        <v>32</v>
      </c>
      <c r="AX398" s="13" t="s">
        <v>75</v>
      </c>
      <c r="AY398" s="251" t="s">
        <v>192</v>
      </c>
    </row>
    <row r="399" s="14" customFormat="1">
      <c r="A399" s="14"/>
      <c r="B399" s="252"/>
      <c r="C399" s="253"/>
      <c r="D399" s="242" t="s">
        <v>201</v>
      </c>
      <c r="E399" s="254" t="s">
        <v>1</v>
      </c>
      <c r="F399" s="255" t="s">
        <v>204</v>
      </c>
      <c r="G399" s="253"/>
      <c r="H399" s="256">
        <v>14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201</v>
      </c>
      <c r="AU399" s="262" t="s">
        <v>85</v>
      </c>
      <c r="AV399" s="14" t="s">
        <v>199</v>
      </c>
      <c r="AW399" s="14" t="s">
        <v>32</v>
      </c>
      <c r="AX399" s="14" t="s">
        <v>75</v>
      </c>
      <c r="AY399" s="262" t="s">
        <v>192</v>
      </c>
    </row>
    <row r="400" s="13" customFormat="1">
      <c r="A400" s="13"/>
      <c r="B400" s="240"/>
      <c r="C400" s="241"/>
      <c r="D400" s="242" t="s">
        <v>201</v>
      </c>
      <c r="E400" s="243" t="s">
        <v>1</v>
      </c>
      <c r="F400" s="244" t="s">
        <v>4201</v>
      </c>
      <c r="G400" s="241"/>
      <c r="H400" s="245">
        <v>42</v>
      </c>
      <c r="I400" s="246"/>
      <c r="J400" s="241"/>
      <c r="K400" s="241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201</v>
      </c>
      <c r="AU400" s="251" t="s">
        <v>85</v>
      </c>
      <c r="AV400" s="13" t="s">
        <v>85</v>
      </c>
      <c r="AW400" s="13" t="s">
        <v>32</v>
      </c>
      <c r="AX400" s="13" t="s">
        <v>83</v>
      </c>
      <c r="AY400" s="251" t="s">
        <v>192</v>
      </c>
    </row>
    <row r="401" s="2" customFormat="1" ht="21.75" customHeight="1">
      <c r="A401" s="39"/>
      <c r="B401" s="40"/>
      <c r="C401" s="227" t="s">
        <v>706</v>
      </c>
      <c r="D401" s="227" t="s">
        <v>194</v>
      </c>
      <c r="E401" s="228" t="s">
        <v>4216</v>
      </c>
      <c r="F401" s="229" t="s">
        <v>4217</v>
      </c>
      <c r="G401" s="230" t="s">
        <v>300</v>
      </c>
      <c r="H401" s="231">
        <v>65</v>
      </c>
      <c r="I401" s="232"/>
      <c r="J401" s="233">
        <f>ROUND(I401*H401,2)</f>
        <v>0</v>
      </c>
      <c r="K401" s="229" t="s">
        <v>198</v>
      </c>
      <c r="L401" s="45"/>
      <c r="M401" s="234" t="s">
        <v>1</v>
      </c>
      <c r="N401" s="235" t="s">
        <v>40</v>
      </c>
      <c r="O401" s="92"/>
      <c r="P401" s="236">
        <f>O401*H401</f>
        <v>0</v>
      </c>
      <c r="Q401" s="236">
        <v>0.00023000000000000001</v>
      </c>
      <c r="R401" s="236">
        <f>Q401*H401</f>
        <v>0.01495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199</v>
      </c>
      <c r="AT401" s="238" t="s">
        <v>194</v>
      </c>
      <c r="AU401" s="238" t="s">
        <v>85</v>
      </c>
      <c r="AY401" s="18" t="s">
        <v>192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83</v>
      </c>
      <c r="BK401" s="239">
        <f>ROUND(I401*H401,2)</f>
        <v>0</v>
      </c>
      <c r="BL401" s="18" t="s">
        <v>199</v>
      </c>
      <c r="BM401" s="238" t="s">
        <v>4218</v>
      </c>
    </row>
    <row r="402" s="16" customFormat="1">
      <c r="A402" s="16"/>
      <c r="B402" s="274"/>
      <c r="C402" s="275"/>
      <c r="D402" s="242" t="s">
        <v>201</v>
      </c>
      <c r="E402" s="276" t="s">
        <v>1</v>
      </c>
      <c r="F402" s="277" t="s">
        <v>3935</v>
      </c>
      <c r="G402" s="275"/>
      <c r="H402" s="276" t="s">
        <v>1</v>
      </c>
      <c r="I402" s="278"/>
      <c r="J402" s="275"/>
      <c r="K402" s="275"/>
      <c r="L402" s="279"/>
      <c r="M402" s="280"/>
      <c r="N402" s="281"/>
      <c r="O402" s="281"/>
      <c r="P402" s="281"/>
      <c r="Q402" s="281"/>
      <c r="R402" s="281"/>
      <c r="S402" s="281"/>
      <c r="T402" s="282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3" t="s">
        <v>201</v>
      </c>
      <c r="AU402" s="283" t="s">
        <v>85</v>
      </c>
      <c r="AV402" s="16" t="s">
        <v>83</v>
      </c>
      <c r="AW402" s="16" t="s">
        <v>32</v>
      </c>
      <c r="AX402" s="16" t="s">
        <v>75</v>
      </c>
      <c r="AY402" s="283" t="s">
        <v>192</v>
      </c>
    </row>
    <row r="403" s="16" customFormat="1">
      <c r="A403" s="16"/>
      <c r="B403" s="274"/>
      <c r="C403" s="275"/>
      <c r="D403" s="242" t="s">
        <v>201</v>
      </c>
      <c r="E403" s="276" t="s">
        <v>1</v>
      </c>
      <c r="F403" s="277" t="s">
        <v>4205</v>
      </c>
      <c r="G403" s="275"/>
      <c r="H403" s="276" t="s">
        <v>1</v>
      </c>
      <c r="I403" s="278"/>
      <c r="J403" s="275"/>
      <c r="K403" s="275"/>
      <c r="L403" s="279"/>
      <c r="M403" s="280"/>
      <c r="N403" s="281"/>
      <c r="O403" s="281"/>
      <c r="P403" s="281"/>
      <c r="Q403" s="281"/>
      <c r="R403" s="281"/>
      <c r="S403" s="281"/>
      <c r="T403" s="282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83" t="s">
        <v>201</v>
      </c>
      <c r="AU403" s="283" t="s">
        <v>85</v>
      </c>
      <c r="AV403" s="16" t="s">
        <v>83</v>
      </c>
      <c r="AW403" s="16" t="s">
        <v>32</v>
      </c>
      <c r="AX403" s="16" t="s">
        <v>75</v>
      </c>
      <c r="AY403" s="283" t="s">
        <v>192</v>
      </c>
    </row>
    <row r="404" s="13" customFormat="1">
      <c r="A404" s="13"/>
      <c r="B404" s="240"/>
      <c r="C404" s="241"/>
      <c r="D404" s="242" t="s">
        <v>201</v>
      </c>
      <c r="E404" s="243" t="s">
        <v>1</v>
      </c>
      <c r="F404" s="244" t="s">
        <v>4206</v>
      </c>
      <c r="G404" s="241"/>
      <c r="H404" s="245">
        <v>65</v>
      </c>
      <c r="I404" s="246"/>
      <c r="J404" s="241"/>
      <c r="K404" s="241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201</v>
      </c>
      <c r="AU404" s="251" t="s">
        <v>85</v>
      </c>
      <c r="AV404" s="13" t="s">
        <v>85</v>
      </c>
      <c r="AW404" s="13" t="s">
        <v>32</v>
      </c>
      <c r="AX404" s="13" t="s">
        <v>83</v>
      </c>
      <c r="AY404" s="251" t="s">
        <v>192</v>
      </c>
    </row>
    <row r="405" s="2" customFormat="1" ht="21.75" customHeight="1">
      <c r="A405" s="39"/>
      <c r="B405" s="40"/>
      <c r="C405" s="227" t="s">
        <v>719</v>
      </c>
      <c r="D405" s="227" t="s">
        <v>194</v>
      </c>
      <c r="E405" s="228" t="s">
        <v>4219</v>
      </c>
      <c r="F405" s="229" t="s">
        <v>4220</v>
      </c>
      <c r="G405" s="230" t="s">
        <v>300</v>
      </c>
      <c r="H405" s="231">
        <v>32</v>
      </c>
      <c r="I405" s="232"/>
      <c r="J405" s="233">
        <f>ROUND(I405*H405,2)</f>
        <v>0</v>
      </c>
      <c r="K405" s="229" t="s">
        <v>198</v>
      </c>
      <c r="L405" s="45"/>
      <c r="M405" s="234" t="s">
        <v>1</v>
      </c>
      <c r="N405" s="235" t="s">
        <v>40</v>
      </c>
      <c r="O405" s="92"/>
      <c r="P405" s="236">
        <f>O405*H405</f>
        <v>0</v>
      </c>
      <c r="Q405" s="236">
        <v>0.00027999999999999998</v>
      </c>
      <c r="R405" s="236">
        <f>Q405*H405</f>
        <v>0.0089599999999999992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199</v>
      </c>
      <c r="AT405" s="238" t="s">
        <v>194</v>
      </c>
      <c r="AU405" s="238" t="s">
        <v>85</v>
      </c>
      <c r="AY405" s="18" t="s">
        <v>192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83</v>
      </c>
      <c r="BK405" s="239">
        <f>ROUND(I405*H405,2)</f>
        <v>0</v>
      </c>
      <c r="BL405" s="18" t="s">
        <v>199</v>
      </c>
      <c r="BM405" s="238" t="s">
        <v>4221</v>
      </c>
    </row>
    <row r="406" s="13" customFormat="1">
      <c r="A406" s="13"/>
      <c r="B406" s="240"/>
      <c r="C406" s="241"/>
      <c r="D406" s="242" t="s">
        <v>201</v>
      </c>
      <c r="E406" s="243" t="s">
        <v>1</v>
      </c>
      <c r="F406" s="244" t="s">
        <v>4210</v>
      </c>
      <c r="G406" s="241"/>
      <c r="H406" s="245">
        <v>8</v>
      </c>
      <c r="I406" s="246"/>
      <c r="J406" s="241"/>
      <c r="K406" s="241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201</v>
      </c>
      <c r="AU406" s="251" t="s">
        <v>85</v>
      </c>
      <c r="AV406" s="13" t="s">
        <v>85</v>
      </c>
      <c r="AW406" s="13" t="s">
        <v>32</v>
      </c>
      <c r="AX406" s="13" t="s">
        <v>75</v>
      </c>
      <c r="AY406" s="251" t="s">
        <v>192</v>
      </c>
    </row>
    <row r="407" s="13" customFormat="1">
      <c r="A407" s="13"/>
      <c r="B407" s="240"/>
      <c r="C407" s="241"/>
      <c r="D407" s="242" t="s">
        <v>201</v>
      </c>
      <c r="E407" s="243" t="s">
        <v>1</v>
      </c>
      <c r="F407" s="244" t="s">
        <v>4211</v>
      </c>
      <c r="G407" s="241"/>
      <c r="H407" s="245">
        <v>16</v>
      </c>
      <c r="I407" s="246"/>
      <c r="J407" s="241"/>
      <c r="K407" s="241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201</v>
      </c>
      <c r="AU407" s="251" t="s">
        <v>85</v>
      </c>
      <c r="AV407" s="13" t="s">
        <v>85</v>
      </c>
      <c r="AW407" s="13" t="s">
        <v>32</v>
      </c>
      <c r="AX407" s="13" t="s">
        <v>75</v>
      </c>
      <c r="AY407" s="251" t="s">
        <v>192</v>
      </c>
    </row>
    <row r="408" s="13" customFormat="1">
      <c r="A408" s="13"/>
      <c r="B408" s="240"/>
      <c r="C408" s="241"/>
      <c r="D408" s="242" t="s">
        <v>201</v>
      </c>
      <c r="E408" s="243" t="s">
        <v>1</v>
      </c>
      <c r="F408" s="244" t="s">
        <v>4212</v>
      </c>
      <c r="G408" s="241"/>
      <c r="H408" s="245">
        <v>8</v>
      </c>
      <c r="I408" s="246"/>
      <c r="J408" s="241"/>
      <c r="K408" s="241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201</v>
      </c>
      <c r="AU408" s="251" t="s">
        <v>85</v>
      </c>
      <c r="AV408" s="13" t="s">
        <v>85</v>
      </c>
      <c r="AW408" s="13" t="s">
        <v>32</v>
      </c>
      <c r="AX408" s="13" t="s">
        <v>75</v>
      </c>
      <c r="AY408" s="251" t="s">
        <v>192</v>
      </c>
    </row>
    <row r="409" s="14" customFormat="1">
      <c r="A409" s="14"/>
      <c r="B409" s="252"/>
      <c r="C409" s="253"/>
      <c r="D409" s="242" t="s">
        <v>201</v>
      </c>
      <c r="E409" s="254" t="s">
        <v>1</v>
      </c>
      <c r="F409" s="255" t="s">
        <v>204</v>
      </c>
      <c r="G409" s="253"/>
      <c r="H409" s="256">
        <v>32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201</v>
      </c>
      <c r="AU409" s="262" t="s">
        <v>85</v>
      </c>
      <c r="AV409" s="14" t="s">
        <v>199</v>
      </c>
      <c r="AW409" s="14" t="s">
        <v>32</v>
      </c>
      <c r="AX409" s="14" t="s">
        <v>83</v>
      </c>
      <c r="AY409" s="262" t="s">
        <v>192</v>
      </c>
    </row>
    <row r="410" s="2" customFormat="1" ht="24.15" customHeight="1">
      <c r="A410" s="39"/>
      <c r="B410" s="40"/>
      <c r="C410" s="227" t="s">
        <v>728</v>
      </c>
      <c r="D410" s="227" t="s">
        <v>194</v>
      </c>
      <c r="E410" s="228" t="s">
        <v>4222</v>
      </c>
      <c r="F410" s="229" t="s">
        <v>4223</v>
      </c>
      <c r="G410" s="230" t="s">
        <v>300</v>
      </c>
      <c r="H410" s="231">
        <v>2</v>
      </c>
      <c r="I410" s="232"/>
      <c r="J410" s="233">
        <f>ROUND(I410*H410,2)</f>
        <v>0</v>
      </c>
      <c r="K410" s="229" t="s">
        <v>198</v>
      </c>
      <c r="L410" s="45"/>
      <c r="M410" s="234" t="s">
        <v>1</v>
      </c>
      <c r="N410" s="235" t="s">
        <v>40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0.082000000000000003</v>
      </c>
      <c r="T410" s="237">
        <f>S410*H410</f>
        <v>0.16400000000000001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199</v>
      </c>
      <c r="AT410" s="238" t="s">
        <v>194</v>
      </c>
      <c r="AU410" s="238" t="s">
        <v>85</v>
      </c>
      <c r="AY410" s="18" t="s">
        <v>192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83</v>
      </c>
      <c r="BK410" s="239">
        <f>ROUND(I410*H410,2)</f>
        <v>0</v>
      </c>
      <c r="BL410" s="18" t="s">
        <v>199</v>
      </c>
      <c r="BM410" s="238" t="s">
        <v>4224</v>
      </c>
    </row>
    <row r="411" s="16" customFormat="1">
      <c r="A411" s="16"/>
      <c r="B411" s="274"/>
      <c r="C411" s="275"/>
      <c r="D411" s="242" t="s">
        <v>201</v>
      </c>
      <c r="E411" s="276" t="s">
        <v>1</v>
      </c>
      <c r="F411" s="277" t="s">
        <v>4087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83" t="s">
        <v>201</v>
      </c>
      <c r="AU411" s="283" t="s">
        <v>85</v>
      </c>
      <c r="AV411" s="16" t="s">
        <v>83</v>
      </c>
      <c r="AW411" s="16" t="s">
        <v>32</v>
      </c>
      <c r="AX411" s="16" t="s">
        <v>75</v>
      </c>
      <c r="AY411" s="283" t="s">
        <v>192</v>
      </c>
    </row>
    <row r="412" s="13" customFormat="1">
      <c r="A412" s="13"/>
      <c r="B412" s="240"/>
      <c r="C412" s="241"/>
      <c r="D412" s="242" t="s">
        <v>201</v>
      </c>
      <c r="E412" s="243" t="s">
        <v>1</v>
      </c>
      <c r="F412" s="244" t="s">
        <v>4225</v>
      </c>
      <c r="G412" s="241"/>
      <c r="H412" s="245">
        <v>1</v>
      </c>
      <c r="I412" s="246"/>
      <c r="J412" s="241"/>
      <c r="K412" s="241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201</v>
      </c>
      <c r="AU412" s="251" t="s">
        <v>85</v>
      </c>
      <c r="AV412" s="13" t="s">
        <v>85</v>
      </c>
      <c r="AW412" s="13" t="s">
        <v>32</v>
      </c>
      <c r="AX412" s="13" t="s">
        <v>75</v>
      </c>
      <c r="AY412" s="251" t="s">
        <v>192</v>
      </c>
    </row>
    <row r="413" s="13" customFormat="1">
      <c r="A413" s="13"/>
      <c r="B413" s="240"/>
      <c r="C413" s="241"/>
      <c r="D413" s="242" t="s">
        <v>201</v>
      </c>
      <c r="E413" s="243" t="s">
        <v>1</v>
      </c>
      <c r="F413" s="244" t="s">
        <v>4226</v>
      </c>
      <c r="G413" s="241"/>
      <c r="H413" s="245">
        <v>1</v>
      </c>
      <c r="I413" s="246"/>
      <c r="J413" s="241"/>
      <c r="K413" s="241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201</v>
      </c>
      <c r="AU413" s="251" t="s">
        <v>85</v>
      </c>
      <c r="AV413" s="13" t="s">
        <v>85</v>
      </c>
      <c r="AW413" s="13" t="s">
        <v>32</v>
      </c>
      <c r="AX413" s="13" t="s">
        <v>75</v>
      </c>
      <c r="AY413" s="251" t="s">
        <v>192</v>
      </c>
    </row>
    <row r="414" s="14" customFormat="1">
      <c r="A414" s="14"/>
      <c r="B414" s="252"/>
      <c r="C414" s="253"/>
      <c r="D414" s="242" t="s">
        <v>201</v>
      </c>
      <c r="E414" s="254" t="s">
        <v>1</v>
      </c>
      <c r="F414" s="255" t="s">
        <v>204</v>
      </c>
      <c r="G414" s="253"/>
      <c r="H414" s="256">
        <v>2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201</v>
      </c>
      <c r="AU414" s="262" t="s">
        <v>85</v>
      </c>
      <c r="AV414" s="14" t="s">
        <v>199</v>
      </c>
      <c r="AW414" s="14" t="s">
        <v>32</v>
      </c>
      <c r="AX414" s="14" t="s">
        <v>83</v>
      </c>
      <c r="AY414" s="262" t="s">
        <v>192</v>
      </c>
    </row>
    <row r="415" s="12" customFormat="1" ht="22.8" customHeight="1">
      <c r="A415" s="12"/>
      <c r="B415" s="211"/>
      <c r="C415" s="212"/>
      <c r="D415" s="213" t="s">
        <v>74</v>
      </c>
      <c r="E415" s="225" t="s">
        <v>1172</v>
      </c>
      <c r="F415" s="225" t="s">
        <v>1173</v>
      </c>
      <c r="G415" s="212"/>
      <c r="H415" s="212"/>
      <c r="I415" s="215"/>
      <c r="J415" s="226">
        <f>BK415</f>
        <v>0</v>
      </c>
      <c r="K415" s="212"/>
      <c r="L415" s="217"/>
      <c r="M415" s="218"/>
      <c r="N415" s="219"/>
      <c r="O415" s="219"/>
      <c r="P415" s="220">
        <f>SUM(P416:P417)</f>
        <v>0</v>
      </c>
      <c r="Q415" s="219"/>
      <c r="R415" s="220">
        <f>SUM(R416:R417)</f>
        <v>0</v>
      </c>
      <c r="S415" s="219"/>
      <c r="T415" s="221">
        <f>SUM(T416:T417)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2" t="s">
        <v>83</v>
      </c>
      <c r="AT415" s="223" t="s">
        <v>74</v>
      </c>
      <c r="AU415" s="223" t="s">
        <v>83</v>
      </c>
      <c r="AY415" s="222" t="s">
        <v>192</v>
      </c>
      <c r="BK415" s="224">
        <f>SUM(BK416:BK417)</f>
        <v>0</v>
      </c>
    </row>
    <row r="416" s="2" customFormat="1" ht="24.15" customHeight="1">
      <c r="A416" s="39"/>
      <c r="B416" s="40"/>
      <c r="C416" s="227" t="s">
        <v>732</v>
      </c>
      <c r="D416" s="227" t="s">
        <v>194</v>
      </c>
      <c r="E416" s="228" t="s">
        <v>4227</v>
      </c>
      <c r="F416" s="229" t="s">
        <v>4228</v>
      </c>
      <c r="G416" s="230" t="s">
        <v>247</v>
      </c>
      <c r="H416" s="231">
        <v>488</v>
      </c>
      <c r="I416" s="232"/>
      <c r="J416" s="233">
        <f>ROUND(I416*H416,2)</f>
        <v>0</v>
      </c>
      <c r="K416" s="229" t="s">
        <v>198</v>
      </c>
      <c r="L416" s="45"/>
      <c r="M416" s="234" t="s">
        <v>1</v>
      </c>
      <c r="N416" s="235" t="s">
        <v>40</v>
      </c>
      <c r="O416" s="92"/>
      <c r="P416" s="236">
        <f>O416*H416</f>
        <v>0</v>
      </c>
      <c r="Q416" s="236">
        <v>0</v>
      </c>
      <c r="R416" s="236">
        <f>Q416*H416</f>
        <v>0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199</v>
      </c>
      <c r="AT416" s="238" t="s">
        <v>194</v>
      </c>
      <c r="AU416" s="238" t="s">
        <v>85</v>
      </c>
      <c r="AY416" s="18" t="s">
        <v>192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83</v>
      </c>
      <c r="BK416" s="239">
        <f>ROUND(I416*H416,2)</f>
        <v>0</v>
      </c>
      <c r="BL416" s="18" t="s">
        <v>199</v>
      </c>
      <c r="BM416" s="238" t="s">
        <v>4229</v>
      </c>
    </row>
    <row r="417" s="2" customFormat="1" ht="33" customHeight="1">
      <c r="A417" s="39"/>
      <c r="B417" s="40"/>
      <c r="C417" s="227" t="s">
        <v>752</v>
      </c>
      <c r="D417" s="227" t="s">
        <v>194</v>
      </c>
      <c r="E417" s="228" t="s">
        <v>4230</v>
      </c>
      <c r="F417" s="229" t="s">
        <v>4231</v>
      </c>
      <c r="G417" s="230" t="s">
        <v>247</v>
      </c>
      <c r="H417" s="231">
        <v>123</v>
      </c>
      <c r="I417" s="232"/>
      <c r="J417" s="233">
        <f>ROUND(I417*H417,2)</f>
        <v>0</v>
      </c>
      <c r="K417" s="229" t="s">
        <v>198</v>
      </c>
      <c r="L417" s="45"/>
      <c r="M417" s="234" t="s">
        <v>1</v>
      </c>
      <c r="N417" s="235" t="s">
        <v>40</v>
      </c>
      <c r="O417" s="92"/>
      <c r="P417" s="236">
        <f>O417*H417</f>
        <v>0</v>
      </c>
      <c r="Q417" s="236">
        <v>0</v>
      </c>
      <c r="R417" s="236">
        <f>Q417*H417</f>
        <v>0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199</v>
      </c>
      <c r="AT417" s="238" t="s">
        <v>194</v>
      </c>
      <c r="AU417" s="238" t="s">
        <v>85</v>
      </c>
      <c r="AY417" s="18" t="s">
        <v>192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83</v>
      </c>
      <c r="BK417" s="239">
        <f>ROUND(I417*H417,2)</f>
        <v>0</v>
      </c>
      <c r="BL417" s="18" t="s">
        <v>199</v>
      </c>
      <c r="BM417" s="238" t="s">
        <v>4232</v>
      </c>
    </row>
    <row r="418" s="12" customFormat="1" ht="25.92" customHeight="1">
      <c r="A418" s="12"/>
      <c r="B418" s="211"/>
      <c r="C418" s="212"/>
      <c r="D418" s="213" t="s">
        <v>74</v>
      </c>
      <c r="E418" s="214" t="s">
        <v>1178</v>
      </c>
      <c r="F418" s="214" t="s">
        <v>1179</v>
      </c>
      <c r="G418" s="212"/>
      <c r="H418" s="212"/>
      <c r="I418" s="215"/>
      <c r="J418" s="216">
        <f>BK418</f>
        <v>0</v>
      </c>
      <c r="K418" s="212"/>
      <c r="L418" s="217"/>
      <c r="M418" s="218"/>
      <c r="N418" s="219"/>
      <c r="O418" s="219"/>
      <c r="P418" s="220">
        <f>P419+P435+P441+P534</f>
        <v>0</v>
      </c>
      <c r="Q418" s="219"/>
      <c r="R418" s="220">
        <f>R419+R435+R441+R534</f>
        <v>2.3959357200000007</v>
      </c>
      <c r="S418" s="219"/>
      <c r="T418" s="221">
        <f>T419+T435+T441+T534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22" t="s">
        <v>85</v>
      </c>
      <c r="AT418" s="223" t="s">
        <v>74</v>
      </c>
      <c r="AU418" s="223" t="s">
        <v>75</v>
      </c>
      <c r="AY418" s="222" t="s">
        <v>192</v>
      </c>
      <c r="BK418" s="224">
        <f>BK419+BK435+BK441+BK534</f>
        <v>0</v>
      </c>
    </row>
    <row r="419" s="12" customFormat="1" ht="22.8" customHeight="1">
      <c r="A419" s="12"/>
      <c r="B419" s="211"/>
      <c r="C419" s="212"/>
      <c r="D419" s="213" t="s">
        <v>74</v>
      </c>
      <c r="E419" s="225" t="s">
        <v>1667</v>
      </c>
      <c r="F419" s="225" t="s">
        <v>1668</v>
      </c>
      <c r="G419" s="212"/>
      <c r="H419" s="212"/>
      <c r="I419" s="215"/>
      <c r="J419" s="226">
        <f>BK419</f>
        <v>0</v>
      </c>
      <c r="K419" s="212"/>
      <c r="L419" s="217"/>
      <c r="M419" s="218"/>
      <c r="N419" s="219"/>
      <c r="O419" s="219"/>
      <c r="P419" s="220">
        <f>SUM(P420:P434)</f>
        <v>0</v>
      </c>
      <c r="Q419" s="219"/>
      <c r="R419" s="220">
        <f>SUM(R420:R434)</f>
        <v>0.30894000000000005</v>
      </c>
      <c r="S419" s="219"/>
      <c r="T419" s="221">
        <f>SUM(T420:T434)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2" t="s">
        <v>85</v>
      </c>
      <c r="AT419" s="223" t="s">
        <v>74</v>
      </c>
      <c r="AU419" s="223" t="s">
        <v>83</v>
      </c>
      <c r="AY419" s="222" t="s">
        <v>192</v>
      </c>
      <c r="BK419" s="224">
        <f>SUM(BK420:BK434)</f>
        <v>0</v>
      </c>
    </row>
    <row r="420" s="2" customFormat="1" ht="21.75" customHeight="1">
      <c r="A420" s="39"/>
      <c r="B420" s="40"/>
      <c r="C420" s="227" t="s">
        <v>761</v>
      </c>
      <c r="D420" s="227" t="s">
        <v>194</v>
      </c>
      <c r="E420" s="228" t="s">
        <v>4233</v>
      </c>
      <c r="F420" s="229" t="s">
        <v>4234</v>
      </c>
      <c r="G420" s="230" t="s">
        <v>300</v>
      </c>
      <c r="H420" s="231">
        <v>17</v>
      </c>
      <c r="I420" s="232"/>
      <c r="J420" s="233">
        <f>ROUND(I420*H420,2)</f>
        <v>0</v>
      </c>
      <c r="K420" s="229" t="s">
        <v>198</v>
      </c>
      <c r="L420" s="45"/>
      <c r="M420" s="234" t="s">
        <v>1</v>
      </c>
      <c r="N420" s="235" t="s">
        <v>40</v>
      </c>
      <c r="O420" s="92"/>
      <c r="P420" s="236">
        <f>O420*H420</f>
        <v>0</v>
      </c>
      <c r="Q420" s="236">
        <v>0.0026700000000000001</v>
      </c>
      <c r="R420" s="236">
        <f>Q420*H420</f>
        <v>0.04539</v>
      </c>
      <c r="S420" s="236">
        <v>0</v>
      </c>
      <c r="T420" s="23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297</v>
      </c>
      <c r="AT420" s="238" t="s">
        <v>194</v>
      </c>
      <c r="AU420" s="238" t="s">
        <v>85</v>
      </c>
      <c r="AY420" s="18" t="s">
        <v>192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83</v>
      </c>
      <c r="BK420" s="239">
        <f>ROUND(I420*H420,2)</f>
        <v>0</v>
      </c>
      <c r="BL420" s="18" t="s">
        <v>297</v>
      </c>
      <c r="BM420" s="238" t="s">
        <v>4235</v>
      </c>
    </row>
    <row r="421" s="16" customFormat="1">
      <c r="A421" s="16"/>
      <c r="B421" s="274"/>
      <c r="C421" s="275"/>
      <c r="D421" s="242" t="s">
        <v>201</v>
      </c>
      <c r="E421" s="276" t="s">
        <v>1</v>
      </c>
      <c r="F421" s="277" t="s">
        <v>4236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3" t="s">
        <v>201</v>
      </c>
      <c r="AU421" s="283" t="s">
        <v>85</v>
      </c>
      <c r="AV421" s="16" t="s">
        <v>83</v>
      </c>
      <c r="AW421" s="16" t="s">
        <v>32</v>
      </c>
      <c r="AX421" s="16" t="s">
        <v>75</v>
      </c>
      <c r="AY421" s="283" t="s">
        <v>192</v>
      </c>
    </row>
    <row r="422" s="16" customFormat="1">
      <c r="A422" s="16"/>
      <c r="B422" s="274"/>
      <c r="C422" s="275"/>
      <c r="D422" s="242" t="s">
        <v>201</v>
      </c>
      <c r="E422" s="276" t="s">
        <v>1</v>
      </c>
      <c r="F422" s="277" t="s">
        <v>4237</v>
      </c>
      <c r="G422" s="275"/>
      <c r="H422" s="276" t="s">
        <v>1</v>
      </c>
      <c r="I422" s="278"/>
      <c r="J422" s="275"/>
      <c r="K422" s="275"/>
      <c r="L422" s="279"/>
      <c r="M422" s="280"/>
      <c r="N422" s="281"/>
      <c r="O422" s="281"/>
      <c r="P422" s="281"/>
      <c r="Q422" s="281"/>
      <c r="R422" s="281"/>
      <c r="S422" s="281"/>
      <c r="T422" s="282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83" t="s">
        <v>201</v>
      </c>
      <c r="AU422" s="283" t="s">
        <v>85</v>
      </c>
      <c r="AV422" s="16" t="s">
        <v>83</v>
      </c>
      <c r="AW422" s="16" t="s">
        <v>32</v>
      </c>
      <c r="AX422" s="16" t="s">
        <v>75</v>
      </c>
      <c r="AY422" s="283" t="s">
        <v>192</v>
      </c>
    </row>
    <row r="423" s="13" customFormat="1">
      <c r="A423" s="13"/>
      <c r="B423" s="240"/>
      <c r="C423" s="241"/>
      <c r="D423" s="242" t="s">
        <v>201</v>
      </c>
      <c r="E423" s="243" t="s">
        <v>1</v>
      </c>
      <c r="F423" s="244" t="s">
        <v>4238</v>
      </c>
      <c r="G423" s="241"/>
      <c r="H423" s="245">
        <v>17</v>
      </c>
      <c r="I423" s="246"/>
      <c r="J423" s="241"/>
      <c r="K423" s="241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201</v>
      </c>
      <c r="AU423" s="251" t="s">
        <v>85</v>
      </c>
      <c r="AV423" s="13" t="s">
        <v>85</v>
      </c>
      <c r="AW423" s="13" t="s">
        <v>32</v>
      </c>
      <c r="AX423" s="13" t="s">
        <v>83</v>
      </c>
      <c r="AY423" s="251" t="s">
        <v>192</v>
      </c>
    </row>
    <row r="424" s="2" customFormat="1" ht="24.15" customHeight="1">
      <c r="A424" s="39"/>
      <c r="B424" s="40"/>
      <c r="C424" s="284" t="s">
        <v>819</v>
      </c>
      <c r="D424" s="284" t="s">
        <v>311</v>
      </c>
      <c r="E424" s="285" t="s">
        <v>3783</v>
      </c>
      <c r="F424" s="286" t="s">
        <v>3784</v>
      </c>
      <c r="G424" s="287" t="s">
        <v>300</v>
      </c>
      <c r="H424" s="288">
        <v>17</v>
      </c>
      <c r="I424" s="289"/>
      <c r="J424" s="290">
        <f>ROUND(I424*H424,2)</f>
        <v>0</v>
      </c>
      <c r="K424" s="286" t="s">
        <v>198</v>
      </c>
      <c r="L424" s="291"/>
      <c r="M424" s="292" t="s">
        <v>1</v>
      </c>
      <c r="N424" s="293" t="s">
        <v>40</v>
      </c>
      <c r="O424" s="92"/>
      <c r="P424" s="236">
        <f>O424*H424</f>
        <v>0</v>
      </c>
      <c r="Q424" s="236">
        <v>0.0015</v>
      </c>
      <c r="R424" s="236">
        <f>Q424*H424</f>
        <v>0.025500000000000002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394</v>
      </c>
      <c r="AT424" s="238" t="s">
        <v>311</v>
      </c>
      <c r="AU424" s="238" t="s">
        <v>85</v>
      </c>
      <c r="AY424" s="18" t="s">
        <v>192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83</v>
      </c>
      <c r="BK424" s="239">
        <f>ROUND(I424*H424,2)</f>
        <v>0</v>
      </c>
      <c r="BL424" s="18" t="s">
        <v>297</v>
      </c>
      <c r="BM424" s="238" t="s">
        <v>4239</v>
      </c>
    </row>
    <row r="425" s="2" customFormat="1" ht="24.15" customHeight="1">
      <c r="A425" s="39"/>
      <c r="B425" s="40"/>
      <c r="C425" s="227" t="s">
        <v>824</v>
      </c>
      <c r="D425" s="227" t="s">
        <v>194</v>
      </c>
      <c r="E425" s="228" t="s">
        <v>4240</v>
      </c>
      <c r="F425" s="229" t="s">
        <v>4241</v>
      </c>
      <c r="G425" s="230" t="s">
        <v>282</v>
      </c>
      <c r="H425" s="231">
        <v>27</v>
      </c>
      <c r="I425" s="232"/>
      <c r="J425" s="233">
        <f>ROUND(I425*H425,2)</f>
        <v>0</v>
      </c>
      <c r="K425" s="229" t="s">
        <v>198</v>
      </c>
      <c r="L425" s="45"/>
      <c r="M425" s="234" t="s">
        <v>1</v>
      </c>
      <c r="N425" s="235" t="s">
        <v>40</v>
      </c>
      <c r="O425" s="92"/>
      <c r="P425" s="236">
        <f>O425*H425</f>
        <v>0</v>
      </c>
      <c r="Q425" s="236">
        <v>0.0033899999999999998</v>
      </c>
      <c r="R425" s="236">
        <f>Q425*H425</f>
        <v>0.09153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297</v>
      </c>
      <c r="AT425" s="238" t="s">
        <v>194</v>
      </c>
      <c r="AU425" s="238" t="s">
        <v>85</v>
      </c>
      <c r="AY425" s="18" t="s">
        <v>192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83</v>
      </c>
      <c r="BK425" s="239">
        <f>ROUND(I425*H425,2)</f>
        <v>0</v>
      </c>
      <c r="BL425" s="18" t="s">
        <v>297</v>
      </c>
      <c r="BM425" s="238" t="s">
        <v>4242</v>
      </c>
    </row>
    <row r="426" s="16" customFormat="1">
      <c r="A426" s="16"/>
      <c r="B426" s="274"/>
      <c r="C426" s="275"/>
      <c r="D426" s="242" t="s">
        <v>201</v>
      </c>
      <c r="E426" s="276" t="s">
        <v>1</v>
      </c>
      <c r="F426" s="277" t="s">
        <v>4243</v>
      </c>
      <c r="G426" s="275"/>
      <c r="H426" s="276" t="s">
        <v>1</v>
      </c>
      <c r="I426" s="278"/>
      <c r="J426" s="275"/>
      <c r="K426" s="275"/>
      <c r="L426" s="279"/>
      <c r="M426" s="280"/>
      <c r="N426" s="281"/>
      <c r="O426" s="281"/>
      <c r="P426" s="281"/>
      <c r="Q426" s="281"/>
      <c r="R426" s="281"/>
      <c r="S426" s="281"/>
      <c r="T426" s="282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83" t="s">
        <v>201</v>
      </c>
      <c r="AU426" s="283" t="s">
        <v>85</v>
      </c>
      <c r="AV426" s="16" t="s">
        <v>83</v>
      </c>
      <c r="AW426" s="16" t="s">
        <v>32</v>
      </c>
      <c r="AX426" s="16" t="s">
        <v>75</v>
      </c>
      <c r="AY426" s="283" t="s">
        <v>192</v>
      </c>
    </row>
    <row r="427" s="13" customFormat="1">
      <c r="A427" s="13"/>
      <c r="B427" s="240"/>
      <c r="C427" s="241"/>
      <c r="D427" s="242" t="s">
        <v>201</v>
      </c>
      <c r="E427" s="243" t="s">
        <v>1</v>
      </c>
      <c r="F427" s="244" t="s">
        <v>4244</v>
      </c>
      <c r="G427" s="241"/>
      <c r="H427" s="245">
        <v>23.5</v>
      </c>
      <c r="I427" s="246"/>
      <c r="J427" s="241"/>
      <c r="K427" s="241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201</v>
      </c>
      <c r="AU427" s="251" t="s">
        <v>85</v>
      </c>
      <c r="AV427" s="13" t="s">
        <v>85</v>
      </c>
      <c r="AW427" s="13" t="s">
        <v>32</v>
      </c>
      <c r="AX427" s="13" t="s">
        <v>75</v>
      </c>
      <c r="AY427" s="251" t="s">
        <v>192</v>
      </c>
    </row>
    <row r="428" s="13" customFormat="1">
      <c r="A428" s="13"/>
      <c r="B428" s="240"/>
      <c r="C428" s="241"/>
      <c r="D428" s="242" t="s">
        <v>201</v>
      </c>
      <c r="E428" s="243" t="s">
        <v>1</v>
      </c>
      <c r="F428" s="244" t="s">
        <v>4245</v>
      </c>
      <c r="G428" s="241"/>
      <c r="H428" s="245">
        <v>3.5</v>
      </c>
      <c r="I428" s="246"/>
      <c r="J428" s="241"/>
      <c r="K428" s="241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201</v>
      </c>
      <c r="AU428" s="251" t="s">
        <v>85</v>
      </c>
      <c r="AV428" s="13" t="s">
        <v>85</v>
      </c>
      <c r="AW428" s="13" t="s">
        <v>32</v>
      </c>
      <c r="AX428" s="13" t="s">
        <v>75</v>
      </c>
      <c r="AY428" s="251" t="s">
        <v>192</v>
      </c>
    </row>
    <row r="429" s="14" customFormat="1">
      <c r="A429" s="14"/>
      <c r="B429" s="252"/>
      <c r="C429" s="253"/>
      <c r="D429" s="242" t="s">
        <v>201</v>
      </c>
      <c r="E429" s="254" t="s">
        <v>1</v>
      </c>
      <c r="F429" s="255" t="s">
        <v>204</v>
      </c>
      <c r="G429" s="253"/>
      <c r="H429" s="256">
        <v>27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2" t="s">
        <v>201</v>
      </c>
      <c r="AU429" s="262" t="s">
        <v>85</v>
      </c>
      <c r="AV429" s="14" t="s">
        <v>199</v>
      </c>
      <c r="AW429" s="14" t="s">
        <v>32</v>
      </c>
      <c r="AX429" s="14" t="s">
        <v>83</v>
      </c>
      <c r="AY429" s="262" t="s">
        <v>192</v>
      </c>
    </row>
    <row r="430" s="2" customFormat="1" ht="24.15" customHeight="1">
      <c r="A430" s="39"/>
      <c r="B430" s="40"/>
      <c r="C430" s="284" t="s">
        <v>848</v>
      </c>
      <c r="D430" s="284" t="s">
        <v>311</v>
      </c>
      <c r="E430" s="285" t="s">
        <v>3797</v>
      </c>
      <c r="F430" s="286" t="s">
        <v>3798</v>
      </c>
      <c r="G430" s="287" t="s">
        <v>207</v>
      </c>
      <c r="H430" s="288">
        <v>0.33300000000000002</v>
      </c>
      <c r="I430" s="289"/>
      <c r="J430" s="290">
        <f>ROUND(I430*H430,2)</f>
        <v>0</v>
      </c>
      <c r="K430" s="286" t="s">
        <v>198</v>
      </c>
      <c r="L430" s="291"/>
      <c r="M430" s="292" t="s">
        <v>1</v>
      </c>
      <c r="N430" s="293" t="s">
        <v>40</v>
      </c>
      <c r="O430" s="92"/>
      <c r="P430" s="236">
        <f>O430*H430</f>
        <v>0</v>
      </c>
      <c r="Q430" s="236">
        <v>0.44</v>
      </c>
      <c r="R430" s="236">
        <f>Q430*H430</f>
        <v>0.14652000000000001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394</v>
      </c>
      <c r="AT430" s="238" t="s">
        <v>311</v>
      </c>
      <c r="AU430" s="238" t="s">
        <v>85</v>
      </c>
      <c r="AY430" s="18" t="s">
        <v>192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83</v>
      </c>
      <c r="BK430" s="239">
        <f>ROUND(I430*H430,2)</f>
        <v>0</v>
      </c>
      <c r="BL430" s="18" t="s">
        <v>297</v>
      </c>
      <c r="BM430" s="238" t="s">
        <v>4246</v>
      </c>
    </row>
    <row r="431" s="16" customFormat="1">
      <c r="A431" s="16"/>
      <c r="B431" s="274"/>
      <c r="C431" s="275"/>
      <c r="D431" s="242" t="s">
        <v>201</v>
      </c>
      <c r="E431" s="276" t="s">
        <v>1</v>
      </c>
      <c r="F431" s="277" t="s">
        <v>4243</v>
      </c>
      <c r="G431" s="275"/>
      <c r="H431" s="276" t="s">
        <v>1</v>
      </c>
      <c r="I431" s="278"/>
      <c r="J431" s="275"/>
      <c r="K431" s="275"/>
      <c r="L431" s="279"/>
      <c r="M431" s="280"/>
      <c r="N431" s="281"/>
      <c r="O431" s="281"/>
      <c r="P431" s="281"/>
      <c r="Q431" s="281"/>
      <c r="R431" s="281"/>
      <c r="S431" s="281"/>
      <c r="T431" s="282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83" t="s">
        <v>201</v>
      </c>
      <c r="AU431" s="283" t="s">
        <v>85</v>
      </c>
      <c r="AV431" s="16" t="s">
        <v>83</v>
      </c>
      <c r="AW431" s="16" t="s">
        <v>32</v>
      </c>
      <c r="AX431" s="16" t="s">
        <v>75</v>
      </c>
      <c r="AY431" s="283" t="s">
        <v>192</v>
      </c>
    </row>
    <row r="432" s="16" customFormat="1">
      <c r="A432" s="16"/>
      <c r="B432" s="274"/>
      <c r="C432" s="275"/>
      <c r="D432" s="242" t="s">
        <v>201</v>
      </c>
      <c r="E432" s="276" t="s">
        <v>1</v>
      </c>
      <c r="F432" s="277" t="s">
        <v>4247</v>
      </c>
      <c r="G432" s="275"/>
      <c r="H432" s="276" t="s">
        <v>1</v>
      </c>
      <c r="I432" s="278"/>
      <c r="J432" s="275"/>
      <c r="K432" s="275"/>
      <c r="L432" s="279"/>
      <c r="M432" s="280"/>
      <c r="N432" s="281"/>
      <c r="O432" s="281"/>
      <c r="P432" s="281"/>
      <c r="Q432" s="281"/>
      <c r="R432" s="281"/>
      <c r="S432" s="281"/>
      <c r="T432" s="282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83" t="s">
        <v>201</v>
      </c>
      <c r="AU432" s="283" t="s">
        <v>85</v>
      </c>
      <c r="AV432" s="16" t="s">
        <v>83</v>
      </c>
      <c r="AW432" s="16" t="s">
        <v>32</v>
      </c>
      <c r="AX432" s="16" t="s">
        <v>75</v>
      </c>
      <c r="AY432" s="283" t="s">
        <v>192</v>
      </c>
    </row>
    <row r="433" s="13" customFormat="1">
      <c r="A433" s="13"/>
      <c r="B433" s="240"/>
      <c r="C433" s="241"/>
      <c r="D433" s="242" t="s">
        <v>201</v>
      </c>
      <c r="E433" s="243" t="s">
        <v>1</v>
      </c>
      <c r="F433" s="244" t="s">
        <v>4248</v>
      </c>
      <c r="G433" s="241"/>
      <c r="H433" s="245">
        <v>0.33300000000000002</v>
      </c>
      <c r="I433" s="246"/>
      <c r="J433" s="241"/>
      <c r="K433" s="241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201</v>
      </c>
      <c r="AU433" s="251" t="s">
        <v>85</v>
      </c>
      <c r="AV433" s="13" t="s">
        <v>85</v>
      </c>
      <c r="AW433" s="13" t="s">
        <v>32</v>
      </c>
      <c r="AX433" s="13" t="s">
        <v>83</v>
      </c>
      <c r="AY433" s="251" t="s">
        <v>192</v>
      </c>
    </row>
    <row r="434" s="2" customFormat="1" ht="24.15" customHeight="1">
      <c r="A434" s="39"/>
      <c r="B434" s="40"/>
      <c r="C434" s="227" t="s">
        <v>876</v>
      </c>
      <c r="D434" s="227" t="s">
        <v>194</v>
      </c>
      <c r="E434" s="228" t="s">
        <v>3822</v>
      </c>
      <c r="F434" s="229" t="s">
        <v>3823</v>
      </c>
      <c r="G434" s="230" t="s">
        <v>247</v>
      </c>
      <c r="H434" s="231">
        <v>0.29999999999999999</v>
      </c>
      <c r="I434" s="232"/>
      <c r="J434" s="233">
        <f>ROUND(I434*H434,2)</f>
        <v>0</v>
      </c>
      <c r="K434" s="229" t="s">
        <v>198</v>
      </c>
      <c r="L434" s="45"/>
      <c r="M434" s="234" t="s">
        <v>1</v>
      </c>
      <c r="N434" s="235" t="s">
        <v>40</v>
      </c>
      <c r="O434" s="92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297</v>
      </c>
      <c r="AT434" s="238" t="s">
        <v>194</v>
      </c>
      <c r="AU434" s="238" t="s">
        <v>85</v>
      </c>
      <c r="AY434" s="18" t="s">
        <v>192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83</v>
      </c>
      <c r="BK434" s="239">
        <f>ROUND(I434*H434,2)</f>
        <v>0</v>
      </c>
      <c r="BL434" s="18" t="s">
        <v>297</v>
      </c>
      <c r="BM434" s="238" t="s">
        <v>4249</v>
      </c>
    </row>
    <row r="435" s="12" customFormat="1" ht="22.8" customHeight="1">
      <c r="A435" s="12"/>
      <c r="B435" s="211"/>
      <c r="C435" s="212"/>
      <c r="D435" s="213" t="s">
        <v>74</v>
      </c>
      <c r="E435" s="225" t="s">
        <v>1772</v>
      </c>
      <c r="F435" s="225" t="s">
        <v>1773</v>
      </c>
      <c r="G435" s="212"/>
      <c r="H435" s="212"/>
      <c r="I435" s="215"/>
      <c r="J435" s="226">
        <f>BK435</f>
        <v>0</v>
      </c>
      <c r="K435" s="212"/>
      <c r="L435" s="217"/>
      <c r="M435" s="218"/>
      <c r="N435" s="219"/>
      <c r="O435" s="219"/>
      <c r="P435" s="220">
        <f>SUM(P436:P440)</f>
        <v>0</v>
      </c>
      <c r="Q435" s="219"/>
      <c r="R435" s="220">
        <f>SUM(R436:R440)</f>
        <v>0.017340000000000001</v>
      </c>
      <c r="S435" s="219"/>
      <c r="T435" s="221">
        <f>SUM(T436:T440)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2" t="s">
        <v>85</v>
      </c>
      <c r="AT435" s="223" t="s">
        <v>74</v>
      </c>
      <c r="AU435" s="223" t="s">
        <v>83</v>
      </c>
      <c r="AY435" s="222" t="s">
        <v>192</v>
      </c>
      <c r="BK435" s="224">
        <f>SUM(BK436:BK440)</f>
        <v>0</v>
      </c>
    </row>
    <row r="436" s="2" customFormat="1" ht="24.15" customHeight="1">
      <c r="A436" s="39"/>
      <c r="B436" s="40"/>
      <c r="C436" s="227" t="s">
        <v>882</v>
      </c>
      <c r="D436" s="227" t="s">
        <v>194</v>
      </c>
      <c r="E436" s="228" t="s">
        <v>4250</v>
      </c>
      <c r="F436" s="229" t="s">
        <v>4251</v>
      </c>
      <c r="G436" s="230" t="s">
        <v>300</v>
      </c>
      <c r="H436" s="231">
        <v>17</v>
      </c>
      <c r="I436" s="232"/>
      <c r="J436" s="233">
        <f>ROUND(I436*H436,2)</f>
        <v>0</v>
      </c>
      <c r="K436" s="229" t="s">
        <v>301</v>
      </c>
      <c r="L436" s="45"/>
      <c r="M436" s="234" t="s">
        <v>1</v>
      </c>
      <c r="N436" s="235" t="s">
        <v>40</v>
      </c>
      <c r="O436" s="92"/>
      <c r="P436" s="236">
        <f>O436*H436</f>
        <v>0</v>
      </c>
      <c r="Q436" s="236">
        <v>0.0010200000000000001</v>
      </c>
      <c r="R436" s="236">
        <f>Q436*H436</f>
        <v>0.017340000000000001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297</v>
      </c>
      <c r="AT436" s="238" t="s">
        <v>194</v>
      </c>
      <c r="AU436" s="238" t="s">
        <v>85</v>
      </c>
      <c r="AY436" s="18" t="s">
        <v>192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83</v>
      </c>
      <c r="BK436" s="239">
        <f>ROUND(I436*H436,2)</f>
        <v>0</v>
      </c>
      <c r="BL436" s="18" t="s">
        <v>297</v>
      </c>
      <c r="BM436" s="238" t="s">
        <v>4252</v>
      </c>
    </row>
    <row r="437" s="16" customFormat="1">
      <c r="A437" s="16"/>
      <c r="B437" s="274"/>
      <c r="C437" s="275"/>
      <c r="D437" s="242" t="s">
        <v>201</v>
      </c>
      <c r="E437" s="276" t="s">
        <v>1</v>
      </c>
      <c r="F437" s="277" t="s">
        <v>4243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83" t="s">
        <v>201</v>
      </c>
      <c r="AU437" s="283" t="s">
        <v>85</v>
      </c>
      <c r="AV437" s="16" t="s">
        <v>83</v>
      </c>
      <c r="AW437" s="16" t="s">
        <v>32</v>
      </c>
      <c r="AX437" s="16" t="s">
        <v>75</v>
      </c>
      <c r="AY437" s="283" t="s">
        <v>192</v>
      </c>
    </row>
    <row r="438" s="16" customFormat="1">
      <c r="A438" s="16"/>
      <c r="B438" s="274"/>
      <c r="C438" s="275"/>
      <c r="D438" s="242" t="s">
        <v>201</v>
      </c>
      <c r="E438" s="276" t="s">
        <v>1</v>
      </c>
      <c r="F438" s="277" t="s">
        <v>4247</v>
      </c>
      <c r="G438" s="275"/>
      <c r="H438" s="276" t="s">
        <v>1</v>
      </c>
      <c r="I438" s="278"/>
      <c r="J438" s="275"/>
      <c r="K438" s="275"/>
      <c r="L438" s="279"/>
      <c r="M438" s="280"/>
      <c r="N438" s="281"/>
      <c r="O438" s="281"/>
      <c r="P438" s="281"/>
      <c r="Q438" s="281"/>
      <c r="R438" s="281"/>
      <c r="S438" s="281"/>
      <c r="T438" s="282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83" t="s">
        <v>201</v>
      </c>
      <c r="AU438" s="283" t="s">
        <v>85</v>
      </c>
      <c r="AV438" s="16" t="s">
        <v>83</v>
      </c>
      <c r="AW438" s="16" t="s">
        <v>32</v>
      </c>
      <c r="AX438" s="16" t="s">
        <v>75</v>
      </c>
      <c r="AY438" s="283" t="s">
        <v>192</v>
      </c>
    </row>
    <row r="439" s="13" customFormat="1">
      <c r="A439" s="13"/>
      <c r="B439" s="240"/>
      <c r="C439" s="241"/>
      <c r="D439" s="242" t="s">
        <v>201</v>
      </c>
      <c r="E439" s="243" t="s">
        <v>1</v>
      </c>
      <c r="F439" s="244" t="s">
        <v>4253</v>
      </c>
      <c r="G439" s="241"/>
      <c r="H439" s="245">
        <v>17</v>
      </c>
      <c r="I439" s="246"/>
      <c r="J439" s="241"/>
      <c r="K439" s="241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201</v>
      </c>
      <c r="AU439" s="251" t="s">
        <v>85</v>
      </c>
      <c r="AV439" s="13" t="s">
        <v>85</v>
      </c>
      <c r="AW439" s="13" t="s">
        <v>32</v>
      </c>
      <c r="AX439" s="13" t="s">
        <v>83</v>
      </c>
      <c r="AY439" s="251" t="s">
        <v>192</v>
      </c>
    </row>
    <row r="440" s="2" customFormat="1" ht="24.15" customHeight="1">
      <c r="A440" s="39"/>
      <c r="B440" s="40"/>
      <c r="C440" s="227" t="s">
        <v>887</v>
      </c>
      <c r="D440" s="227" t="s">
        <v>194</v>
      </c>
      <c r="E440" s="228" t="s">
        <v>4254</v>
      </c>
      <c r="F440" s="229" t="s">
        <v>4255</v>
      </c>
      <c r="G440" s="230" t="s">
        <v>247</v>
      </c>
      <c r="H440" s="231">
        <v>0.017000000000000001</v>
      </c>
      <c r="I440" s="232"/>
      <c r="J440" s="233">
        <f>ROUND(I440*H440,2)</f>
        <v>0</v>
      </c>
      <c r="K440" s="229" t="s">
        <v>198</v>
      </c>
      <c r="L440" s="45"/>
      <c r="M440" s="234" t="s">
        <v>1</v>
      </c>
      <c r="N440" s="235" t="s">
        <v>40</v>
      </c>
      <c r="O440" s="92"/>
      <c r="P440" s="236">
        <f>O440*H440</f>
        <v>0</v>
      </c>
      <c r="Q440" s="236">
        <v>0</v>
      </c>
      <c r="R440" s="236">
        <f>Q440*H440</f>
        <v>0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297</v>
      </c>
      <c r="AT440" s="238" t="s">
        <v>194</v>
      </c>
      <c r="AU440" s="238" t="s">
        <v>85</v>
      </c>
      <c r="AY440" s="18" t="s">
        <v>192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83</v>
      </c>
      <c r="BK440" s="239">
        <f>ROUND(I440*H440,2)</f>
        <v>0</v>
      </c>
      <c r="BL440" s="18" t="s">
        <v>297</v>
      </c>
      <c r="BM440" s="238" t="s">
        <v>4256</v>
      </c>
    </row>
    <row r="441" s="12" customFormat="1" ht="22.8" customHeight="1">
      <c r="A441" s="12"/>
      <c r="B441" s="211"/>
      <c r="C441" s="212"/>
      <c r="D441" s="213" t="s">
        <v>74</v>
      </c>
      <c r="E441" s="225" t="s">
        <v>2064</v>
      </c>
      <c r="F441" s="225" t="s">
        <v>2065</v>
      </c>
      <c r="G441" s="212"/>
      <c r="H441" s="212"/>
      <c r="I441" s="215"/>
      <c r="J441" s="226">
        <f>BK441</f>
        <v>0</v>
      </c>
      <c r="K441" s="212"/>
      <c r="L441" s="217"/>
      <c r="M441" s="218"/>
      <c r="N441" s="219"/>
      <c r="O441" s="219"/>
      <c r="P441" s="220">
        <f>SUM(P442:P533)</f>
        <v>0</v>
      </c>
      <c r="Q441" s="219"/>
      <c r="R441" s="220">
        <f>SUM(R442:R533)</f>
        <v>2.0577613200000004</v>
      </c>
      <c r="S441" s="219"/>
      <c r="T441" s="221">
        <f>SUM(T442:T533)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2" t="s">
        <v>85</v>
      </c>
      <c r="AT441" s="223" t="s">
        <v>74</v>
      </c>
      <c r="AU441" s="223" t="s">
        <v>83</v>
      </c>
      <c r="AY441" s="222" t="s">
        <v>192</v>
      </c>
      <c r="BK441" s="224">
        <f>SUM(BK442:BK533)</f>
        <v>0</v>
      </c>
    </row>
    <row r="442" s="2" customFormat="1" ht="24.15" customHeight="1">
      <c r="A442" s="39"/>
      <c r="B442" s="40"/>
      <c r="C442" s="227" t="s">
        <v>892</v>
      </c>
      <c r="D442" s="227" t="s">
        <v>194</v>
      </c>
      <c r="E442" s="228" t="s">
        <v>3749</v>
      </c>
      <c r="F442" s="229" t="s">
        <v>4257</v>
      </c>
      <c r="G442" s="230" t="s">
        <v>2198</v>
      </c>
      <c r="H442" s="231">
        <v>1558</v>
      </c>
      <c r="I442" s="232"/>
      <c r="J442" s="233">
        <f>ROUND(I442*H442,2)</f>
        <v>0</v>
      </c>
      <c r="K442" s="229" t="s">
        <v>301</v>
      </c>
      <c r="L442" s="45"/>
      <c r="M442" s="234" t="s">
        <v>1</v>
      </c>
      <c r="N442" s="235" t="s">
        <v>40</v>
      </c>
      <c r="O442" s="92"/>
      <c r="P442" s="236">
        <f>O442*H442</f>
        <v>0</v>
      </c>
      <c r="Q442" s="236">
        <v>0.00013999999999999999</v>
      </c>
      <c r="R442" s="236">
        <f>Q442*H442</f>
        <v>0.21811999999999998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199</v>
      </c>
      <c r="AT442" s="238" t="s">
        <v>194</v>
      </c>
      <c r="AU442" s="238" t="s">
        <v>85</v>
      </c>
      <c r="AY442" s="18" t="s">
        <v>192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83</v>
      </c>
      <c r="BK442" s="239">
        <f>ROUND(I442*H442,2)</f>
        <v>0</v>
      </c>
      <c r="BL442" s="18" t="s">
        <v>199</v>
      </c>
      <c r="BM442" s="238" t="s">
        <v>4258</v>
      </c>
    </row>
    <row r="443" s="16" customFormat="1">
      <c r="A443" s="16"/>
      <c r="B443" s="274"/>
      <c r="C443" s="275"/>
      <c r="D443" s="242" t="s">
        <v>201</v>
      </c>
      <c r="E443" s="276" t="s">
        <v>1</v>
      </c>
      <c r="F443" s="277" t="s">
        <v>4243</v>
      </c>
      <c r="G443" s="275"/>
      <c r="H443" s="276" t="s">
        <v>1</v>
      </c>
      <c r="I443" s="278"/>
      <c r="J443" s="275"/>
      <c r="K443" s="275"/>
      <c r="L443" s="279"/>
      <c r="M443" s="280"/>
      <c r="N443" s="281"/>
      <c r="O443" s="281"/>
      <c r="P443" s="281"/>
      <c r="Q443" s="281"/>
      <c r="R443" s="281"/>
      <c r="S443" s="281"/>
      <c r="T443" s="282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3" t="s">
        <v>201</v>
      </c>
      <c r="AU443" s="283" t="s">
        <v>85</v>
      </c>
      <c r="AV443" s="16" t="s">
        <v>83</v>
      </c>
      <c r="AW443" s="16" t="s">
        <v>32</v>
      </c>
      <c r="AX443" s="16" t="s">
        <v>75</v>
      </c>
      <c r="AY443" s="283" t="s">
        <v>192</v>
      </c>
    </row>
    <row r="444" s="13" customFormat="1">
      <c r="A444" s="13"/>
      <c r="B444" s="240"/>
      <c r="C444" s="241"/>
      <c r="D444" s="242" t="s">
        <v>201</v>
      </c>
      <c r="E444" s="243" t="s">
        <v>1</v>
      </c>
      <c r="F444" s="244" t="s">
        <v>4259</v>
      </c>
      <c r="G444" s="241"/>
      <c r="H444" s="245">
        <v>1558</v>
      </c>
      <c r="I444" s="246"/>
      <c r="J444" s="241"/>
      <c r="K444" s="241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201</v>
      </c>
      <c r="AU444" s="251" t="s">
        <v>85</v>
      </c>
      <c r="AV444" s="13" t="s">
        <v>85</v>
      </c>
      <c r="AW444" s="13" t="s">
        <v>32</v>
      </c>
      <c r="AX444" s="13" t="s">
        <v>83</v>
      </c>
      <c r="AY444" s="251" t="s">
        <v>192</v>
      </c>
    </row>
    <row r="445" s="2" customFormat="1" ht="16.5" customHeight="1">
      <c r="A445" s="39"/>
      <c r="B445" s="40"/>
      <c r="C445" s="227" t="s">
        <v>898</v>
      </c>
      <c r="D445" s="227" t="s">
        <v>194</v>
      </c>
      <c r="E445" s="228" t="s">
        <v>4260</v>
      </c>
      <c r="F445" s="229" t="s">
        <v>4261</v>
      </c>
      <c r="G445" s="230" t="s">
        <v>282</v>
      </c>
      <c r="H445" s="231">
        <v>13.289999999999999</v>
      </c>
      <c r="I445" s="232"/>
      <c r="J445" s="233">
        <f>ROUND(I445*H445,2)</f>
        <v>0</v>
      </c>
      <c r="K445" s="229" t="s">
        <v>198</v>
      </c>
      <c r="L445" s="45"/>
      <c r="M445" s="234" t="s">
        <v>1</v>
      </c>
      <c r="N445" s="235" t="s">
        <v>40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297</v>
      </c>
      <c r="AT445" s="238" t="s">
        <v>194</v>
      </c>
      <c r="AU445" s="238" t="s">
        <v>85</v>
      </c>
      <c r="AY445" s="18" t="s">
        <v>192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83</v>
      </c>
      <c r="BK445" s="239">
        <f>ROUND(I445*H445,2)</f>
        <v>0</v>
      </c>
      <c r="BL445" s="18" t="s">
        <v>297</v>
      </c>
      <c r="BM445" s="238" t="s">
        <v>4262</v>
      </c>
    </row>
    <row r="446" s="16" customFormat="1">
      <c r="A446" s="16"/>
      <c r="B446" s="274"/>
      <c r="C446" s="275"/>
      <c r="D446" s="242" t="s">
        <v>201</v>
      </c>
      <c r="E446" s="276" t="s">
        <v>1</v>
      </c>
      <c r="F446" s="277" t="s">
        <v>4198</v>
      </c>
      <c r="G446" s="275"/>
      <c r="H446" s="276" t="s">
        <v>1</v>
      </c>
      <c r="I446" s="278"/>
      <c r="J446" s="275"/>
      <c r="K446" s="275"/>
      <c r="L446" s="279"/>
      <c r="M446" s="280"/>
      <c r="N446" s="281"/>
      <c r="O446" s="281"/>
      <c r="P446" s="281"/>
      <c r="Q446" s="281"/>
      <c r="R446" s="281"/>
      <c r="S446" s="281"/>
      <c r="T446" s="282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83" t="s">
        <v>201</v>
      </c>
      <c r="AU446" s="283" t="s">
        <v>85</v>
      </c>
      <c r="AV446" s="16" t="s">
        <v>83</v>
      </c>
      <c r="AW446" s="16" t="s">
        <v>32</v>
      </c>
      <c r="AX446" s="16" t="s">
        <v>75</v>
      </c>
      <c r="AY446" s="283" t="s">
        <v>192</v>
      </c>
    </row>
    <row r="447" s="13" customFormat="1">
      <c r="A447" s="13"/>
      <c r="B447" s="240"/>
      <c r="C447" s="241"/>
      <c r="D447" s="242" t="s">
        <v>201</v>
      </c>
      <c r="E447" s="243" t="s">
        <v>1</v>
      </c>
      <c r="F447" s="244" t="s">
        <v>4263</v>
      </c>
      <c r="G447" s="241"/>
      <c r="H447" s="245">
        <v>4.4299999999999997</v>
      </c>
      <c r="I447" s="246"/>
      <c r="J447" s="241"/>
      <c r="K447" s="241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201</v>
      </c>
      <c r="AU447" s="251" t="s">
        <v>85</v>
      </c>
      <c r="AV447" s="13" t="s">
        <v>85</v>
      </c>
      <c r="AW447" s="13" t="s">
        <v>32</v>
      </c>
      <c r="AX447" s="13" t="s">
        <v>75</v>
      </c>
      <c r="AY447" s="251" t="s">
        <v>192</v>
      </c>
    </row>
    <row r="448" s="13" customFormat="1">
      <c r="A448" s="13"/>
      <c r="B448" s="240"/>
      <c r="C448" s="241"/>
      <c r="D448" s="242" t="s">
        <v>201</v>
      </c>
      <c r="E448" s="243" t="s">
        <v>1</v>
      </c>
      <c r="F448" s="244" t="s">
        <v>4264</v>
      </c>
      <c r="G448" s="241"/>
      <c r="H448" s="245">
        <v>8.8599999999999994</v>
      </c>
      <c r="I448" s="246"/>
      <c r="J448" s="241"/>
      <c r="K448" s="241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201</v>
      </c>
      <c r="AU448" s="251" t="s">
        <v>85</v>
      </c>
      <c r="AV448" s="13" t="s">
        <v>85</v>
      </c>
      <c r="AW448" s="13" t="s">
        <v>32</v>
      </c>
      <c r="AX448" s="13" t="s">
        <v>75</v>
      </c>
      <c r="AY448" s="251" t="s">
        <v>192</v>
      </c>
    </row>
    <row r="449" s="14" customFormat="1">
      <c r="A449" s="14"/>
      <c r="B449" s="252"/>
      <c r="C449" s="253"/>
      <c r="D449" s="242" t="s">
        <v>201</v>
      </c>
      <c r="E449" s="254" t="s">
        <v>1</v>
      </c>
      <c r="F449" s="255" t="s">
        <v>204</v>
      </c>
      <c r="G449" s="253"/>
      <c r="H449" s="256">
        <v>13.289999999999999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201</v>
      </c>
      <c r="AU449" s="262" t="s">
        <v>85</v>
      </c>
      <c r="AV449" s="14" t="s">
        <v>199</v>
      </c>
      <c r="AW449" s="14" t="s">
        <v>32</v>
      </c>
      <c r="AX449" s="14" t="s">
        <v>83</v>
      </c>
      <c r="AY449" s="262" t="s">
        <v>192</v>
      </c>
    </row>
    <row r="450" s="2" customFormat="1" ht="16.5" customHeight="1">
      <c r="A450" s="39"/>
      <c r="B450" s="40"/>
      <c r="C450" s="284" t="s">
        <v>915</v>
      </c>
      <c r="D450" s="284" t="s">
        <v>311</v>
      </c>
      <c r="E450" s="285" t="s">
        <v>4265</v>
      </c>
      <c r="F450" s="286" t="s">
        <v>4266</v>
      </c>
      <c r="G450" s="287" t="s">
        <v>282</v>
      </c>
      <c r="H450" s="288">
        <v>13.289999999999999</v>
      </c>
      <c r="I450" s="289"/>
      <c r="J450" s="290">
        <f>ROUND(I450*H450,2)</f>
        <v>0</v>
      </c>
      <c r="K450" s="286" t="s">
        <v>198</v>
      </c>
      <c r="L450" s="291"/>
      <c r="M450" s="292" t="s">
        <v>1</v>
      </c>
      <c r="N450" s="293" t="s">
        <v>40</v>
      </c>
      <c r="O450" s="92"/>
      <c r="P450" s="236">
        <f>O450*H450</f>
        <v>0</v>
      </c>
      <c r="Q450" s="236">
        <v>0.0010499999999999999</v>
      </c>
      <c r="R450" s="236">
        <f>Q450*H450</f>
        <v>0.013954499999999998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394</v>
      </c>
      <c r="AT450" s="238" t="s">
        <v>311</v>
      </c>
      <c r="AU450" s="238" t="s">
        <v>85</v>
      </c>
      <c r="AY450" s="18" t="s">
        <v>192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83</v>
      </c>
      <c r="BK450" s="239">
        <f>ROUND(I450*H450,2)</f>
        <v>0</v>
      </c>
      <c r="BL450" s="18" t="s">
        <v>297</v>
      </c>
      <c r="BM450" s="238" t="s">
        <v>4267</v>
      </c>
    </row>
    <row r="451" s="16" customFormat="1">
      <c r="A451" s="16"/>
      <c r="B451" s="274"/>
      <c r="C451" s="275"/>
      <c r="D451" s="242" t="s">
        <v>201</v>
      </c>
      <c r="E451" s="276" t="s">
        <v>1</v>
      </c>
      <c r="F451" s="277" t="s">
        <v>4198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83" t="s">
        <v>201</v>
      </c>
      <c r="AU451" s="283" t="s">
        <v>85</v>
      </c>
      <c r="AV451" s="16" t="s">
        <v>83</v>
      </c>
      <c r="AW451" s="16" t="s">
        <v>32</v>
      </c>
      <c r="AX451" s="16" t="s">
        <v>75</v>
      </c>
      <c r="AY451" s="283" t="s">
        <v>192</v>
      </c>
    </row>
    <row r="452" s="13" customFormat="1">
      <c r="A452" s="13"/>
      <c r="B452" s="240"/>
      <c r="C452" s="241"/>
      <c r="D452" s="242" t="s">
        <v>201</v>
      </c>
      <c r="E452" s="243" t="s">
        <v>1</v>
      </c>
      <c r="F452" s="244" t="s">
        <v>4263</v>
      </c>
      <c r="G452" s="241"/>
      <c r="H452" s="245">
        <v>4.4299999999999997</v>
      </c>
      <c r="I452" s="246"/>
      <c r="J452" s="241"/>
      <c r="K452" s="241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201</v>
      </c>
      <c r="AU452" s="251" t="s">
        <v>85</v>
      </c>
      <c r="AV452" s="13" t="s">
        <v>85</v>
      </c>
      <c r="AW452" s="13" t="s">
        <v>32</v>
      </c>
      <c r="AX452" s="13" t="s">
        <v>75</v>
      </c>
      <c r="AY452" s="251" t="s">
        <v>192</v>
      </c>
    </row>
    <row r="453" s="13" customFormat="1">
      <c r="A453" s="13"/>
      <c r="B453" s="240"/>
      <c r="C453" s="241"/>
      <c r="D453" s="242" t="s">
        <v>201</v>
      </c>
      <c r="E453" s="243" t="s">
        <v>1</v>
      </c>
      <c r="F453" s="244" t="s">
        <v>4264</v>
      </c>
      <c r="G453" s="241"/>
      <c r="H453" s="245">
        <v>8.8599999999999994</v>
      </c>
      <c r="I453" s="246"/>
      <c r="J453" s="241"/>
      <c r="K453" s="241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201</v>
      </c>
      <c r="AU453" s="251" t="s">
        <v>85</v>
      </c>
      <c r="AV453" s="13" t="s">
        <v>85</v>
      </c>
      <c r="AW453" s="13" t="s">
        <v>32</v>
      </c>
      <c r="AX453" s="13" t="s">
        <v>75</v>
      </c>
      <c r="AY453" s="251" t="s">
        <v>192</v>
      </c>
    </row>
    <row r="454" s="14" customFormat="1">
      <c r="A454" s="14"/>
      <c r="B454" s="252"/>
      <c r="C454" s="253"/>
      <c r="D454" s="242" t="s">
        <v>201</v>
      </c>
      <c r="E454" s="254" t="s">
        <v>1</v>
      </c>
      <c r="F454" s="255" t="s">
        <v>204</v>
      </c>
      <c r="G454" s="253"/>
      <c r="H454" s="256">
        <v>13.289999999999999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2" t="s">
        <v>201</v>
      </c>
      <c r="AU454" s="262" t="s">
        <v>85</v>
      </c>
      <c r="AV454" s="14" t="s">
        <v>199</v>
      </c>
      <c r="AW454" s="14" t="s">
        <v>32</v>
      </c>
      <c r="AX454" s="14" t="s">
        <v>83</v>
      </c>
      <c r="AY454" s="262" t="s">
        <v>192</v>
      </c>
    </row>
    <row r="455" s="2" customFormat="1" ht="16.5" customHeight="1">
      <c r="A455" s="39"/>
      <c r="B455" s="40"/>
      <c r="C455" s="284" t="s">
        <v>921</v>
      </c>
      <c r="D455" s="284" t="s">
        <v>311</v>
      </c>
      <c r="E455" s="285" t="s">
        <v>4268</v>
      </c>
      <c r="F455" s="286" t="s">
        <v>4269</v>
      </c>
      <c r="G455" s="287" t="s">
        <v>300</v>
      </c>
      <c r="H455" s="288">
        <v>14</v>
      </c>
      <c r="I455" s="289"/>
      <c r="J455" s="290">
        <f>ROUND(I455*H455,2)</f>
        <v>0</v>
      </c>
      <c r="K455" s="286" t="s">
        <v>198</v>
      </c>
      <c r="L455" s="291"/>
      <c r="M455" s="292" t="s">
        <v>1</v>
      </c>
      <c r="N455" s="293" t="s">
        <v>40</v>
      </c>
      <c r="O455" s="92"/>
      <c r="P455" s="236">
        <f>O455*H455</f>
        <v>0</v>
      </c>
      <c r="Q455" s="236">
        <v>0.00080000000000000004</v>
      </c>
      <c r="R455" s="236">
        <f>Q455*H455</f>
        <v>0.0112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394</v>
      </c>
      <c r="AT455" s="238" t="s">
        <v>311</v>
      </c>
      <c r="AU455" s="238" t="s">
        <v>85</v>
      </c>
      <c r="AY455" s="18" t="s">
        <v>192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83</v>
      </c>
      <c r="BK455" s="239">
        <f>ROUND(I455*H455,2)</f>
        <v>0</v>
      </c>
      <c r="BL455" s="18" t="s">
        <v>297</v>
      </c>
      <c r="BM455" s="238" t="s">
        <v>4270</v>
      </c>
    </row>
    <row r="456" s="16" customFormat="1">
      <c r="A456" s="16"/>
      <c r="B456" s="274"/>
      <c r="C456" s="275"/>
      <c r="D456" s="242" t="s">
        <v>201</v>
      </c>
      <c r="E456" s="276" t="s">
        <v>1</v>
      </c>
      <c r="F456" s="277" t="s">
        <v>4198</v>
      </c>
      <c r="G456" s="275"/>
      <c r="H456" s="276" t="s">
        <v>1</v>
      </c>
      <c r="I456" s="278"/>
      <c r="J456" s="275"/>
      <c r="K456" s="275"/>
      <c r="L456" s="279"/>
      <c r="M456" s="280"/>
      <c r="N456" s="281"/>
      <c r="O456" s="281"/>
      <c r="P456" s="281"/>
      <c r="Q456" s="281"/>
      <c r="R456" s="281"/>
      <c r="S456" s="281"/>
      <c r="T456" s="282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3" t="s">
        <v>201</v>
      </c>
      <c r="AU456" s="283" t="s">
        <v>85</v>
      </c>
      <c r="AV456" s="16" t="s">
        <v>83</v>
      </c>
      <c r="AW456" s="16" t="s">
        <v>32</v>
      </c>
      <c r="AX456" s="16" t="s">
        <v>75</v>
      </c>
      <c r="AY456" s="283" t="s">
        <v>192</v>
      </c>
    </row>
    <row r="457" s="13" customFormat="1">
      <c r="A457" s="13"/>
      <c r="B457" s="240"/>
      <c r="C457" s="241"/>
      <c r="D457" s="242" t="s">
        <v>201</v>
      </c>
      <c r="E457" s="243" t="s">
        <v>1</v>
      </c>
      <c r="F457" s="244" t="s">
        <v>4199</v>
      </c>
      <c r="G457" s="241"/>
      <c r="H457" s="245">
        <v>4</v>
      </c>
      <c r="I457" s="246"/>
      <c r="J457" s="241"/>
      <c r="K457" s="241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201</v>
      </c>
      <c r="AU457" s="251" t="s">
        <v>85</v>
      </c>
      <c r="AV457" s="13" t="s">
        <v>85</v>
      </c>
      <c r="AW457" s="13" t="s">
        <v>32</v>
      </c>
      <c r="AX457" s="13" t="s">
        <v>75</v>
      </c>
      <c r="AY457" s="251" t="s">
        <v>192</v>
      </c>
    </row>
    <row r="458" s="13" customFormat="1">
      <c r="A458" s="13"/>
      <c r="B458" s="240"/>
      <c r="C458" s="241"/>
      <c r="D458" s="242" t="s">
        <v>201</v>
      </c>
      <c r="E458" s="243" t="s">
        <v>1</v>
      </c>
      <c r="F458" s="244" t="s">
        <v>4200</v>
      </c>
      <c r="G458" s="241"/>
      <c r="H458" s="245">
        <v>10</v>
      </c>
      <c r="I458" s="246"/>
      <c r="J458" s="241"/>
      <c r="K458" s="241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201</v>
      </c>
      <c r="AU458" s="251" t="s">
        <v>85</v>
      </c>
      <c r="AV458" s="13" t="s">
        <v>85</v>
      </c>
      <c r="AW458" s="13" t="s">
        <v>32</v>
      </c>
      <c r="AX458" s="13" t="s">
        <v>75</v>
      </c>
      <c r="AY458" s="251" t="s">
        <v>192</v>
      </c>
    </row>
    <row r="459" s="14" customFormat="1">
      <c r="A459" s="14"/>
      <c r="B459" s="252"/>
      <c r="C459" s="253"/>
      <c r="D459" s="242" t="s">
        <v>201</v>
      </c>
      <c r="E459" s="254" t="s">
        <v>1</v>
      </c>
      <c r="F459" s="255" t="s">
        <v>204</v>
      </c>
      <c r="G459" s="253"/>
      <c r="H459" s="256">
        <v>14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201</v>
      </c>
      <c r="AU459" s="262" t="s">
        <v>85</v>
      </c>
      <c r="AV459" s="14" t="s">
        <v>199</v>
      </c>
      <c r="AW459" s="14" t="s">
        <v>32</v>
      </c>
      <c r="AX459" s="14" t="s">
        <v>83</v>
      </c>
      <c r="AY459" s="262" t="s">
        <v>192</v>
      </c>
    </row>
    <row r="460" s="2" customFormat="1" ht="16.5" customHeight="1">
      <c r="A460" s="39"/>
      <c r="B460" s="40"/>
      <c r="C460" s="284" t="s">
        <v>926</v>
      </c>
      <c r="D460" s="284" t="s">
        <v>311</v>
      </c>
      <c r="E460" s="285" t="s">
        <v>4271</v>
      </c>
      <c r="F460" s="286" t="s">
        <v>4272</v>
      </c>
      <c r="G460" s="287" t="s">
        <v>300</v>
      </c>
      <c r="H460" s="288">
        <v>6</v>
      </c>
      <c r="I460" s="289"/>
      <c r="J460" s="290">
        <f>ROUND(I460*H460,2)</f>
        <v>0</v>
      </c>
      <c r="K460" s="286" t="s">
        <v>198</v>
      </c>
      <c r="L460" s="291"/>
      <c r="M460" s="292" t="s">
        <v>1</v>
      </c>
      <c r="N460" s="293" t="s">
        <v>40</v>
      </c>
      <c r="O460" s="92"/>
      <c r="P460" s="236">
        <f>O460*H460</f>
        <v>0</v>
      </c>
      <c r="Q460" s="236">
        <v>1.0000000000000001E-05</v>
      </c>
      <c r="R460" s="236">
        <f>Q460*H460</f>
        <v>6.0000000000000008E-05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394</v>
      </c>
      <c r="AT460" s="238" t="s">
        <v>311</v>
      </c>
      <c r="AU460" s="238" t="s">
        <v>85</v>
      </c>
      <c r="AY460" s="18" t="s">
        <v>192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83</v>
      </c>
      <c r="BK460" s="239">
        <f>ROUND(I460*H460,2)</f>
        <v>0</v>
      </c>
      <c r="BL460" s="18" t="s">
        <v>297</v>
      </c>
      <c r="BM460" s="238" t="s">
        <v>4273</v>
      </c>
    </row>
    <row r="461" s="16" customFormat="1">
      <c r="A461" s="16"/>
      <c r="B461" s="274"/>
      <c r="C461" s="275"/>
      <c r="D461" s="242" t="s">
        <v>201</v>
      </c>
      <c r="E461" s="276" t="s">
        <v>1</v>
      </c>
      <c r="F461" s="277" t="s">
        <v>4198</v>
      </c>
      <c r="G461" s="275"/>
      <c r="H461" s="276" t="s">
        <v>1</v>
      </c>
      <c r="I461" s="278"/>
      <c r="J461" s="275"/>
      <c r="K461" s="275"/>
      <c r="L461" s="279"/>
      <c r="M461" s="280"/>
      <c r="N461" s="281"/>
      <c r="O461" s="281"/>
      <c r="P461" s="281"/>
      <c r="Q461" s="281"/>
      <c r="R461" s="281"/>
      <c r="S461" s="281"/>
      <c r="T461" s="28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3" t="s">
        <v>201</v>
      </c>
      <c r="AU461" s="283" t="s">
        <v>85</v>
      </c>
      <c r="AV461" s="16" t="s">
        <v>83</v>
      </c>
      <c r="AW461" s="16" t="s">
        <v>32</v>
      </c>
      <c r="AX461" s="16" t="s">
        <v>75</v>
      </c>
      <c r="AY461" s="283" t="s">
        <v>192</v>
      </c>
    </row>
    <row r="462" s="13" customFormat="1">
      <c r="A462" s="13"/>
      <c r="B462" s="240"/>
      <c r="C462" s="241"/>
      <c r="D462" s="242" t="s">
        <v>201</v>
      </c>
      <c r="E462" s="243" t="s">
        <v>1</v>
      </c>
      <c r="F462" s="244" t="s">
        <v>4274</v>
      </c>
      <c r="G462" s="241"/>
      <c r="H462" s="245">
        <v>2</v>
      </c>
      <c r="I462" s="246"/>
      <c r="J462" s="241"/>
      <c r="K462" s="241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201</v>
      </c>
      <c r="AU462" s="251" t="s">
        <v>85</v>
      </c>
      <c r="AV462" s="13" t="s">
        <v>85</v>
      </c>
      <c r="AW462" s="13" t="s">
        <v>32</v>
      </c>
      <c r="AX462" s="13" t="s">
        <v>75</v>
      </c>
      <c r="AY462" s="251" t="s">
        <v>192</v>
      </c>
    </row>
    <row r="463" s="13" customFormat="1">
      <c r="A463" s="13"/>
      <c r="B463" s="240"/>
      <c r="C463" s="241"/>
      <c r="D463" s="242" t="s">
        <v>201</v>
      </c>
      <c r="E463" s="243" t="s">
        <v>1</v>
      </c>
      <c r="F463" s="244" t="s">
        <v>4275</v>
      </c>
      <c r="G463" s="241"/>
      <c r="H463" s="245">
        <v>4</v>
      </c>
      <c r="I463" s="246"/>
      <c r="J463" s="241"/>
      <c r="K463" s="241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201</v>
      </c>
      <c r="AU463" s="251" t="s">
        <v>85</v>
      </c>
      <c r="AV463" s="13" t="s">
        <v>85</v>
      </c>
      <c r="AW463" s="13" t="s">
        <v>32</v>
      </c>
      <c r="AX463" s="13" t="s">
        <v>75</v>
      </c>
      <c r="AY463" s="251" t="s">
        <v>192</v>
      </c>
    </row>
    <row r="464" s="14" customFormat="1">
      <c r="A464" s="14"/>
      <c r="B464" s="252"/>
      <c r="C464" s="253"/>
      <c r="D464" s="242" t="s">
        <v>201</v>
      </c>
      <c r="E464" s="254" t="s">
        <v>1</v>
      </c>
      <c r="F464" s="255" t="s">
        <v>204</v>
      </c>
      <c r="G464" s="253"/>
      <c r="H464" s="256">
        <v>6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201</v>
      </c>
      <c r="AU464" s="262" t="s">
        <v>85</v>
      </c>
      <c r="AV464" s="14" t="s">
        <v>199</v>
      </c>
      <c r="AW464" s="14" t="s">
        <v>32</v>
      </c>
      <c r="AX464" s="14" t="s">
        <v>83</v>
      </c>
      <c r="AY464" s="262" t="s">
        <v>192</v>
      </c>
    </row>
    <row r="465" s="2" customFormat="1" ht="16.5" customHeight="1">
      <c r="A465" s="39"/>
      <c r="B465" s="40"/>
      <c r="C465" s="227" t="s">
        <v>934</v>
      </c>
      <c r="D465" s="227" t="s">
        <v>194</v>
      </c>
      <c r="E465" s="228" t="s">
        <v>4276</v>
      </c>
      <c r="F465" s="229" t="s">
        <v>4277</v>
      </c>
      <c r="G465" s="230" t="s">
        <v>282</v>
      </c>
      <c r="H465" s="231">
        <v>21.280000000000001</v>
      </c>
      <c r="I465" s="232"/>
      <c r="J465" s="233">
        <f>ROUND(I465*H465,2)</f>
        <v>0</v>
      </c>
      <c r="K465" s="229" t="s">
        <v>198</v>
      </c>
      <c r="L465" s="45"/>
      <c r="M465" s="234" t="s">
        <v>1</v>
      </c>
      <c r="N465" s="235" t="s">
        <v>40</v>
      </c>
      <c r="O465" s="92"/>
      <c r="P465" s="236">
        <f>O465*H465</f>
        <v>0</v>
      </c>
      <c r="Q465" s="236">
        <v>0.00017000000000000001</v>
      </c>
      <c r="R465" s="236">
        <f>Q465*H465</f>
        <v>0.0036176000000000003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297</v>
      </c>
      <c r="AT465" s="238" t="s">
        <v>194</v>
      </c>
      <c r="AU465" s="238" t="s">
        <v>85</v>
      </c>
      <c r="AY465" s="18" t="s">
        <v>192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83</v>
      </c>
      <c r="BK465" s="239">
        <f>ROUND(I465*H465,2)</f>
        <v>0</v>
      </c>
      <c r="BL465" s="18" t="s">
        <v>297</v>
      </c>
      <c r="BM465" s="238" t="s">
        <v>4278</v>
      </c>
    </row>
    <row r="466" s="16" customFormat="1">
      <c r="A466" s="16"/>
      <c r="B466" s="274"/>
      <c r="C466" s="275"/>
      <c r="D466" s="242" t="s">
        <v>201</v>
      </c>
      <c r="E466" s="276" t="s">
        <v>1</v>
      </c>
      <c r="F466" s="277" t="s">
        <v>4243</v>
      </c>
      <c r="G466" s="275"/>
      <c r="H466" s="276" t="s">
        <v>1</v>
      </c>
      <c r="I466" s="278"/>
      <c r="J466" s="275"/>
      <c r="K466" s="275"/>
      <c r="L466" s="279"/>
      <c r="M466" s="280"/>
      <c r="N466" s="281"/>
      <c r="O466" s="281"/>
      <c r="P466" s="281"/>
      <c r="Q466" s="281"/>
      <c r="R466" s="281"/>
      <c r="S466" s="281"/>
      <c r="T466" s="282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83" t="s">
        <v>201</v>
      </c>
      <c r="AU466" s="283" t="s">
        <v>85</v>
      </c>
      <c r="AV466" s="16" t="s">
        <v>83</v>
      </c>
      <c r="AW466" s="16" t="s">
        <v>32</v>
      </c>
      <c r="AX466" s="16" t="s">
        <v>75</v>
      </c>
      <c r="AY466" s="283" t="s">
        <v>192</v>
      </c>
    </row>
    <row r="467" s="13" customFormat="1">
      <c r="A467" s="13"/>
      <c r="B467" s="240"/>
      <c r="C467" s="241"/>
      <c r="D467" s="242" t="s">
        <v>201</v>
      </c>
      <c r="E467" s="243" t="s">
        <v>1</v>
      </c>
      <c r="F467" s="244" t="s">
        <v>4279</v>
      </c>
      <c r="G467" s="241"/>
      <c r="H467" s="245">
        <v>21.280000000000001</v>
      </c>
      <c r="I467" s="246"/>
      <c r="J467" s="241"/>
      <c r="K467" s="241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201</v>
      </c>
      <c r="AU467" s="251" t="s">
        <v>85</v>
      </c>
      <c r="AV467" s="13" t="s">
        <v>85</v>
      </c>
      <c r="AW467" s="13" t="s">
        <v>32</v>
      </c>
      <c r="AX467" s="13" t="s">
        <v>83</v>
      </c>
      <c r="AY467" s="251" t="s">
        <v>192</v>
      </c>
    </row>
    <row r="468" s="2" customFormat="1" ht="16.5" customHeight="1">
      <c r="A468" s="39"/>
      <c r="B468" s="40"/>
      <c r="C468" s="284" t="s">
        <v>937</v>
      </c>
      <c r="D468" s="284" t="s">
        <v>311</v>
      </c>
      <c r="E468" s="285" t="s">
        <v>4280</v>
      </c>
      <c r="F468" s="286" t="s">
        <v>4281</v>
      </c>
      <c r="G468" s="287" t="s">
        <v>282</v>
      </c>
      <c r="H468" s="288">
        <v>22.344000000000001</v>
      </c>
      <c r="I468" s="289"/>
      <c r="J468" s="290">
        <f>ROUND(I468*H468,2)</f>
        <v>0</v>
      </c>
      <c r="K468" s="286" t="s">
        <v>198</v>
      </c>
      <c r="L468" s="291"/>
      <c r="M468" s="292" t="s">
        <v>1</v>
      </c>
      <c r="N468" s="293" t="s">
        <v>40</v>
      </c>
      <c r="O468" s="92"/>
      <c r="P468" s="236">
        <f>O468*H468</f>
        <v>0</v>
      </c>
      <c r="Q468" s="236">
        <v>0.0030000000000000001</v>
      </c>
      <c r="R468" s="236">
        <f>Q468*H468</f>
        <v>0.067032000000000008</v>
      </c>
      <c r="S468" s="236">
        <v>0</v>
      </c>
      <c r="T468" s="23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8" t="s">
        <v>394</v>
      </c>
      <c r="AT468" s="238" t="s">
        <v>311</v>
      </c>
      <c r="AU468" s="238" t="s">
        <v>85</v>
      </c>
      <c r="AY468" s="18" t="s">
        <v>192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8" t="s">
        <v>83</v>
      </c>
      <c r="BK468" s="239">
        <f>ROUND(I468*H468,2)</f>
        <v>0</v>
      </c>
      <c r="BL468" s="18" t="s">
        <v>297</v>
      </c>
      <c r="BM468" s="238" t="s">
        <v>4282</v>
      </c>
    </row>
    <row r="469" s="13" customFormat="1">
      <c r="A469" s="13"/>
      <c r="B469" s="240"/>
      <c r="C469" s="241"/>
      <c r="D469" s="242" t="s">
        <v>201</v>
      </c>
      <c r="E469" s="243" t="s">
        <v>1</v>
      </c>
      <c r="F469" s="244" t="s">
        <v>4283</v>
      </c>
      <c r="G469" s="241"/>
      <c r="H469" s="245">
        <v>22.344000000000001</v>
      </c>
      <c r="I469" s="246"/>
      <c r="J469" s="241"/>
      <c r="K469" s="241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201</v>
      </c>
      <c r="AU469" s="251" t="s">
        <v>85</v>
      </c>
      <c r="AV469" s="13" t="s">
        <v>85</v>
      </c>
      <c r="AW469" s="13" t="s">
        <v>32</v>
      </c>
      <c r="AX469" s="13" t="s">
        <v>83</v>
      </c>
      <c r="AY469" s="251" t="s">
        <v>192</v>
      </c>
    </row>
    <row r="470" s="2" customFormat="1" ht="16.5" customHeight="1">
      <c r="A470" s="39"/>
      <c r="B470" s="40"/>
      <c r="C470" s="227" t="s">
        <v>942</v>
      </c>
      <c r="D470" s="227" t="s">
        <v>194</v>
      </c>
      <c r="E470" s="228" t="s">
        <v>4284</v>
      </c>
      <c r="F470" s="229" t="s">
        <v>4285</v>
      </c>
      <c r="G470" s="230" t="s">
        <v>282</v>
      </c>
      <c r="H470" s="231">
        <v>21.460000000000001</v>
      </c>
      <c r="I470" s="232"/>
      <c r="J470" s="233">
        <f>ROUND(I470*H470,2)</f>
        <v>0</v>
      </c>
      <c r="K470" s="229" t="s">
        <v>198</v>
      </c>
      <c r="L470" s="45"/>
      <c r="M470" s="234" t="s">
        <v>1</v>
      </c>
      <c r="N470" s="235" t="s">
        <v>40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297</v>
      </c>
      <c r="AT470" s="238" t="s">
        <v>194</v>
      </c>
      <c r="AU470" s="238" t="s">
        <v>85</v>
      </c>
      <c r="AY470" s="18" t="s">
        <v>192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83</v>
      </c>
      <c r="BK470" s="239">
        <f>ROUND(I470*H470,2)</f>
        <v>0</v>
      </c>
      <c r="BL470" s="18" t="s">
        <v>297</v>
      </c>
      <c r="BM470" s="238" t="s">
        <v>4286</v>
      </c>
    </row>
    <row r="471" s="16" customFormat="1">
      <c r="A471" s="16"/>
      <c r="B471" s="274"/>
      <c r="C471" s="275"/>
      <c r="D471" s="242" t="s">
        <v>201</v>
      </c>
      <c r="E471" s="276" t="s">
        <v>1</v>
      </c>
      <c r="F471" s="277" t="s">
        <v>4243</v>
      </c>
      <c r="G471" s="275"/>
      <c r="H471" s="276" t="s">
        <v>1</v>
      </c>
      <c r="I471" s="278"/>
      <c r="J471" s="275"/>
      <c r="K471" s="275"/>
      <c r="L471" s="279"/>
      <c r="M471" s="280"/>
      <c r="N471" s="281"/>
      <c r="O471" s="281"/>
      <c r="P471" s="281"/>
      <c r="Q471" s="281"/>
      <c r="R471" s="281"/>
      <c r="S471" s="281"/>
      <c r="T471" s="282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83" t="s">
        <v>201</v>
      </c>
      <c r="AU471" s="283" t="s">
        <v>85</v>
      </c>
      <c r="AV471" s="16" t="s">
        <v>83</v>
      </c>
      <c r="AW471" s="16" t="s">
        <v>32</v>
      </c>
      <c r="AX471" s="16" t="s">
        <v>75</v>
      </c>
      <c r="AY471" s="283" t="s">
        <v>192</v>
      </c>
    </row>
    <row r="472" s="13" customFormat="1">
      <c r="A472" s="13"/>
      <c r="B472" s="240"/>
      <c r="C472" s="241"/>
      <c r="D472" s="242" t="s">
        <v>201</v>
      </c>
      <c r="E472" s="243" t="s">
        <v>1</v>
      </c>
      <c r="F472" s="244" t="s">
        <v>4287</v>
      </c>
      <c r="G472" s="241"/>
      <c r="H472" s="245">
        <v>21.460000000000001</v>
      </c>
      <c r="I472" s="246"/>
      <c r="J472" s="241"/>
      <c r="K472" s="241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201</v>
      </c>
      <c r="AU472" s="251" t="s">
        <v>85</v>
      </c>
      <c r="AV472" s="13" t="s">
        <v>85</v>
      </c>
      <c r="AW472" s="13" t="s">
        <v>32</v>
      </c>
      <c r="AX472" s="13" t="s">
        <v>83</v>
      </c>
      <c r="AY472" s="251" t="s">
        <v>192</v>
      </c>
    </row>
    <row r="473" s="2" customFormat="1" ht="24.15" customHeight="1">
      <c r="A473" s="39"/>
      <c r="B473" s="40"/>
      <c r="C473" s="284" t="s">
        <v>947</v>
      </c>
      <c r="D473" s="284" t="s">
        <v>311</v>
      </c>
      <c r="E473" s="285" t="s">
        <v>4288</v>
      </c>
      <c r="F473" s="286" t="s">
        <v>4289</v>
      </c>
      <c r="G473" s="287" t="s">
        <v>247</v>
      </c>
      <c r="H473" s="288">
        <v>0.59699999999999998</v>
      </c>
      <c r="I473" s="289"/>
      <c r="J473" s="290">
        <f>ROUND(I473*H473,2)</f>
        <v>0</v>
      </c>
      <c r="K473" s="286" t="s">
        <v>198</v>
      </c>
      <c r="L473" s="291"/>
      <c r="M473" s="292" t="s">
        <v>1</v>
      </c>
      <c r="N473" s="293" t="s">
        <v>40</v>
      </c>
      <c r="O473" s="92"/>
      <c r="P473" s="236">
        <f>O473*H473</f>
        <v>0</v>
      </c>
      <c r="Q473" s="236">
        <v>1</v>
      </c>
      <c r="R473" s="236">
        <f>Q473*H473</f>
        <v>0.59699999999999998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394</v>
      </c>
      <c r="AT473" s="238" t="s">
        <v>311</v>
      </c>
      <c r="AU473" s="238" t="s">
        <v>85</v>
      </c>
      <c r="AY473" s="18" t="s">
        <v>192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83</v>
      </c>
      <c r="BK473" s="239">
        <f>ROUND(I473*H473,2)</f>
        <v>0</v>
      </c>
      <c r="BL473" s="18" t="s">
        <v>297</v>
      </c>
      <c r="BM473" s="238" t="s">
        <v>4290</v>
      </c>
    </row>
    <row r="474" s="16" customFormat="1">
      <c r="A474" s="16"/>
      <c r="B474" s="274"/>
      <c r="C474" s="275"/>
      <c r="D474" s="242" t="s">
        <v>201</v>
      </c>
      <c r="E474" s="276" t="s">
        <v>1</v>
      </c>
      <c r="F474" s="277" t="s">
        <v>4243</v>
      </c>
      <c r="G474" s="275"/>
      <c r="H474" s="276" t="s">
        <v>1</v>
      </c>
      <c r="I474" s="278"/>
      <c r="J474" s="275"/>
      <c r="K474" s="275"/>
      <c r="L474" s="279"/>
      <c r="M474" s="280"/>
      <c r="N474" s="281"/>
      <c r="O474" s="281"/>
      <c r="P474" s="281"/>
      <c r="Q474" s="281"/>
      <c r="R474" s="281"/>
      <c r="S474" s="281"/>
      <c r="T474" s="282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3" t="s">
        <v>201</v>
      </c>
      <c r="AU474" s="283" t="s">
        <v>85</v>
      </c>
      <c r="AV474" s="16" t="s">
        <v>83</v>
      </c>
      <c r="AW474" s="16" t="s">
        <v>32</v>
      </c>
      <c r="AX474" s="16" t="s">
        <v>75</v>
      </c>
      <c r="AY474" s="283" t="s">
        <v>192</v>
      </c>
    </row>
    <row r="475" s="13" customFormat="1">
      <c r="A475" s="13"/>
      <c r="B475" s="240"/>
      <c r="C475" s="241"/>
      <c r="D475" s="242" t="s">
        <v>201</v>
      </c>
      <c r="E475" s="243" t="s">
        <v>1</v>
      </c>
      <c r="F475" s="244" t="s">
        <v>4291</v>
      </c>
      <c r="G475" s="241"/>
      <c r="H475" s="245">
        <v>0.54300000000000004</v>
      </c>
      <c r="I475" s="246"/>
      <c r="J475" s="241"/>
      <c r="K475" s="241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201</v>
      </c>
      <c r="AU475" s="251" t="s">
        <v>85</v>
      </c>
      <c r="AV475" s="13" t="s">
        <v>85</v>
      </c>
      <c r="AW475" s="13" t="s">
        <v>32</v>
      </c>
      <c r="AX475" s="13" t="s">
        <v>75</v>
      </c>
      <c r="AY475" s="251" t="s">
        <v>192</v>
      </c>
    </row>
    <row r="476" s="13" customFormat="1">
      <c r="A476" s="13"/>
      <c r="B476" s="240"/>
      <c r="C476" s="241"/>
      <c r="D476" s="242" t="s">
        <v>201</v>
      </c>
      <c r="E476" s="243" t="s">
        <v>1</v>
      </c>
      <c r="F476" s="244" t="s">
        <v>4292</v>
      </c>
      <c r="G476" s="241"/>
      <c r="H476" s="245">
        <v>0.053999999999999999</v>
      </c>
      <c r="I476" s="246"/>
      <c r="J476" s="241"/>
      <c r="K476" s="241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201</v>
      </c>
      <c r="AU476" s="251" t="s">
        <v>85</v>
      </c>
      <c r="AV476" s="13" t="s">
        <v>85</v>
      </c>
      <c r="AW476" s="13" t="s">
        <v>32</v>
      </c>
      <c r="AX476" s="13" t="s">
        <v>75</v>
      </c>
      <c r="AY476" s="251" t="s">
        <v>192</v>
      </c>
    </row>
    <row r="477" s="14" customFormat="1">
      <c r="A477" s="14"/>
      <c r="B477" s="252"/>
      <c r="C477" s="253"/>
      <c r="D477" s="242" t="s">
        <v>201</v>
      </c>
      <c r="E477" s="254" t="s">
        <v>1</v>
      </c>
      <c r="F477" s="255" t="s">
        <v>204</v>
      </c>
      <c r="G477" s="253"/>
      <c r="H477" s="256">
        <v>0.59699999999999998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201</v>
      </c>
      <c r="AU477" s="262" t="s">
        <v>85</v>
      </c>
      <c r="AV477" s="14" t="s">
        <v>199</v>
      </c>
      <c r="AW477" s="14" t="s">
        <v>32</v>
      </c>
      <c r="AX477" s="14" t="s">
        <v>83</v>
      </c>
      <c r="AY477" s="262" t="s">
        <v>192</v>
      </c>
    </row>
    <row r="478" s="2" customFormat="1" ht="24.15" customHeight="1">
      <c r="A478" s="39"/>
      <c r="B478" s="40"/>
      <c r="C478" s="227" t="s">
        <v>952</v>
      </c>
      <c r="D478" s="227" t="s">
        <v>194</v>
      </c>
      <c r="E478" s="228" t="s">
        <v>4293</v>
      </c>
      <c r="F478" s="229" t="s">
        <v>4294</v>
      </c>
      <c r="G478" s="230" t="s">
        <v>282</v>
      </c>
      <c r="H478" s="231">
        <v>42</v>
      </c>
      <c r="I478" s="232"/>
      <c r="J478" s="233">
        <f>ROUND(I478*H478,2)</f>
        <v>0</v>
      </c>
      <c r="K478" s="229" t="s">
        <v>198</v>
      </c>
      <c r="L478" s="45"/>
      <c r="M478" s="234" t="s">
        <v>1</v>
      </c>
      <c r="N478" s="235" t="s">
        <v>40</v>
      </c>
      <c r="O478" s="92"/>
      <c r="P478" s="236">
        <f>O478*H478</f>
        <v>0</v>
      </c>
      <c r="Q478" s="236">
        <v>0.00025000000000000001</v>
      </c>
      <c r="R478" s="236">
        <f>Q478*H478</f>
        <v>0.010500000000000001</v>
      </c>
      <c r="S478" s="236">
        <v>0</v>
      </c>
      <c r="T478" s="23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8" t="s">
        <v>297</v>
      </c>
      <c r="AT478" s="238" t="s">
        <v>194</v>
      </c>
      <c r="AU478" s="238" t="s">
        <v>85</v>
      </c>
      <c r="AY478" s="18" t="s">
        <v>192</v>
      </c>
      <c r="BE478" s="239">
        <f>IF(N478="základní",J478,0)</f>
        <v>0</v>
      </c>
      <c r="BF478" s="239">
        <f>IF(N478="snížená",J478,0)</f>
        <v>0</v>
      </c>
      <c r="BG478" s="239">
        <f>IF(N478="zákl. přenesená",J478,0)</f>
        <v>0</v>
      </c>
      <c r="BH478" s="239">
        <f>IF(N478="sníž. přenesená",J478,0)</f>
        <v>0</v>
      </c>
      <c r="BI478" s="239">
        <f>IF(N478="nulová",J478,0)</f>
        <v>0</v>
      </c>
      <c r="BJ478" s="18" t="s">
        <v>83</v>
      </c>
      <c r="BK478" s="239">
        <f>ROUND(I478*H478,2)</f>
        <v>0</v>
      </c>
      <c r="BL478" s="18" t="s">
        <v>297</v>
      </c>
      <c r="BM478" s="238" t="s">
        <v>4295</v>
      </c>
    </row>
    <row r="479" s="16" customFormat="1">
      <c r="A479" s="16"/>
      <c r="B479" s="274"/>
      <c r="C479" s="275"/>
      <c r="D479" s="242" t="s">
        <v>201</v>
      </c>
      <c r="E479" s="276" t="s">
        <v>1</v>
      </c>
      <c r="F479" s="277" t="s">
        <v>4243</v>
      </c>
      <c r="G479" s="275"/>
      <c r="H479" s="276" t="s">
        <v>1</v>
      </c>
      <c r="I479" s="278"/>
      <c r="J479" s="275"/>
      <c r="K479" s="275"/>
      <c r="L479" s="279"/>
      <c r="M479" s="280"/>
      <c r="N479" s="281"/>
      <c r="O479" s="281"/>
      <c r="P479" s="281"/>
      <c r="Q479" s="281"/>
      <c r="R479" s="281"/>
      <c r="S479" s="281"/>
      <c r="T479" s="282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3" t="s">
        <v>201</v>
      </c>
      <c r="AU479" s="283" t="s">
        <v>85</v>
      </c>
      <c r="AV479" s="16" t="s">
        <v>83</v>
      </c>
      <c r="AW479" s="16" t="s">
        <v>32</v>
      </c>
      <c r="AX479" s="16" t="s">
        <v>75</v>
      </c>
      <c r="AY479" s="283" t="s">
        <v>192</v>
      </c>
    </row>
    <row r="480" s="13" customFormat="1">
      <c r="A480" s="13"/>
      <c r="B480" s="240"/>
      <c r="C480" s="241"/>
      <c r="D480" s="242" t="s">
        <v>201</v>
      </c>
      <c r="E480" s="243" t="s">
        <v>1</v>
      </c>
      <c r="F480" s="244" t="s">
        <v>4296</v>
      </c>
      <c r="G480" s="241"/>
      <c r="H480" s="245">
        <v>42</v>
      </c>
      <c r="I480" s="246"/>
      <c r="J480" s="241"/>
      <c r="K480" s="241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201</v>
      </c>
      <c r="AU480" s="251" t="s">
        <v>85</v>
      </c>
      <c r="AV480" s="13" t="s">
        <v>85</v>
      </c>
      <c r="AW480" s="13" t="s">
        <v>32</v>
      </c>
      <c r="AX480" s="13" t="s">
        <v>83</v>
      </c>
      <c r="AY480" s="251" t="s">
        <v>192</v>
      </c>
    </row>
    <row r="481" s="2" customFormat="1" ht="24.15" customHeight="1">
      <c r="A481" s="39"/>
      <c r="B481" s="40"/>
      <c r="C481" s="284" t="s">
        <v>956</v>
      </c>
      <c r="D481" s="284" t="s">
        <v>311</v>
      </c>
      <c r="E481" s="285" t="s">
        <v>4297</v>
      </c>
      <c r="F481" s="286" t="s">
        <v>4298</v>
      </c>
      <c r="G481" s="287" t="s">
        <v>300</v>
      </c>
      <c r="H481" s="288">
        <v>28</v>
      </c>
      <c r="I481" s="289"/>
      <c r="J481" s="290">
        <f>ROUND(I481*H481,2)</f>
        <v>0</v>
      </c>
      <c r="K481" s="286" t="s">
        <v>198</v>
      </c>
      <c r="L481" s="291"/>
      <c r="M481" s="292" t="s">
        <v>1</v>
      </c>
      <c r="N481" s="293" t="s">
        <v>40</v>
      </c>
      <c r="O481" s="92"/>
      <c r="P481" s="236">
        <f>O481*H481</f>
        <v>0</v>
      </c>
      <c r="Q481" s="236">
        <v>0.014999999999999999</v>
      </c>
      <c r="R481" s="236">
        <f>Q481*H481</f>
        <v>0.41999999999999998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394</v>
      </c>
      <c r="AT481" s="238" t="s">
        <v>311</v>
      </c>
      <c r="AU481" s="238" t="s">
        <v>85</v>
      </c>
      <c r="AY481" s="18" t="s">
        <v>192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83</v>
      </c>
      <c r="BK481" s="239">
        <f>ROUND(I481*H481,2)</f>
        <v>0</v>
      </c>
      <c r="BL481" s="18" t="s">
        <v>297</v>
      </c>
      <c r="BM481" s="238" t="s">
        <v>4299</v>
      </c>
    </row>
    <row r="482" s="16" customFormat="1">
      <c r="A482" s="16"/>
      <c r="B482" s="274"/>
      <c r="C482" s="275"/>
      <c r="D482" s="242" t="s">
        <v>201</v>
      </c>
      <c r="E482" s="276" t="s">
        <v>1</v>
      </c>
      <c r="F482" s="277" t="s">
        <v>4243</v>
      </c>
      <c r="G482" s="275"/>
      <c r="H482" s="276" t="s">
        <v>1</v>
      </c>
      <c r="I482" s="278"/>
      <c r="J482" s="275"/>
      <c r="K482" s="275"/>
      <c r="L482" s="279"/>
      <c r="M482" s="280"/>
      <c r="N482" s="281"/>
      <c r="O482" s="281"/>
      <c r="P482" s="281"/>
      <c r="Q482" s="281"/>
      <c r="R482" s="281"/>
      <c r="S482" s="281"/>
      <c r="T482" s="282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83" t="s">
        <v>201</v>
      </c>
      <c r="AU482" s="283" t="s">
        <v>85</v>
      </c>
      <c r="AV482" s="16" t="s">
        <v>83</v>
      </c>
      <c r="AW482" s="16" t="s">
        <v>32</v>
      </c>
      <c r="AX482" s="16" t="s">
        <v>75</v>
      </c>
      <c r="AY482" s="283" t="s">
        <v>192</v>
      </c>
    </row>
    <row r="483" s="13" customFormat="1">
      <c r="A483" s="13"/>
      <c r="B483" s="240"/>
      <c r="C483" s="241"/>
      <c r="D483" s="242" t="s">
        <v>201</v>
      </c>
      <c r="E483" s="243" t="s">
        <v>1</v>
      </c>
      <c r="F483" s="244" t="s">
        <v>4300</v>
      </c>
      <c r="G483" s="241"/>
      <c r="H483" s="245">
        <v>28</v>
      </c>
      <c r="I483" s="246"/>
      <c r="J483" s="241"/>
      <c r="K483" s="241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201</v>
      </c>
      <c r="AU483" s="251" t="s">
        <v>85</v>
      </c>
      <c r="AV483" s="13" t="s">
        <v>85</v>
      </c>
      <c r="AW483" s="13" t="s">
        <v>32</v>
      </c>
      <c r="AX483" s="13" t="s">
        <v>83</v>
      </c>
      <c r="AY483" s="251" t="s">
        <v>192</v>
      </c>
    </row>
    <row r="484" s="2" customFormat="1" ht="24.15" customHeight="1">
      <c r="A484" s="39"/>
      <c r="B484" s="40"/>
      <c r="C484" s="227" t="s">
        <v>966</v>
      </c>
      <c r="D484" s="227" t="s">
        <v>194</v>
      </c>
      <c r="E484" s="228" t="s">
        <v>4301</v>
      </c>
      <c r="F484" s="229" t="s">
        <v>4302</v>
      </c>
      <c r="G484" s="230" t="s">
        <v>282</v>
      </c>
      <c r="H484" s="231">
        <v>21.251999999999999</v>
      </c>
      <c r="I484" s="232"/>
      <c r="J484" s="233">
        <f>ROUND(I484*H484,2)</f>
        <v>0</v>
      </c>
      <c r="K484" s="229" t="s">
        <v>198</v>
      </c>
      <c r="L484" s="45"/>
      <c r="M484" s="234" t="s">
        <v>1</v>
      </c>
      <c r="N484" s="235" t="s">
        <v>40</v>
      </c>
      <c r="O484" s="92"/>
      <c r="P484" s="236">
        <f>O484*H484</f>
        <v>0</v>
      </c>
      <c r="Q484" s="236">
        <v>0.00085999999999999998</v>
      </c>
      <c r="R484" s="236">
        <f>Q484*H484</f>
        <v>0.01827672</v>
      </c>
      <c r="S484" s="236">
        <v>0</v>
      </c>
      <c r="T484" s="23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8" t="s">
        <v>297</v>
      </c>
      <c r="AT484" s="238" t="s">
        <v>194</v>
      </c>
      <c r="AU484" s="238" t="s">
        <v>85</v>
      </c>
      <c r="AY484" s="18" t="s">
        <v>192</v>
      </c>
      <c r="BE484" s="239">
        <f>IF(N484="základní",J484,0)</f>
        <v>0</v>
      </c>
      <c r="BF484" s="239">
        <f>IF(N484="snížená",J484,0)</f>
        <v>0</v>
      </c>
      <c r="BG484" s="239">
        <f>IF(N484="zákl. přenesená",J484,0)</f>
        <v>0</v>
      </c>
      <c r="BH484" s="239">
        <f>IF(N484="sníž. přenesená",J484,0)</f>
        <v>0</v>
      </c>
      <c r="BI484" s="239">
        <f>IF(N484="nulová",J484,0)</f>
        <v>0</v>
      </c>
      <c r="BJ484" s="18" t="s">
        <v>83</v>
      </c>
      <c r="BK484" s="239">
        <f>ROUND(I484*H484,2)</f>
        <v>0</v>
      </c>
      <c r="BL484" s="18" t="s">
        <v>297</v>
      </c>
      <c r="BM484" s="238" t="s">
        <v>4303</v>
      </c>
    </row>
    <row r="485" s="16" customFormat="1">
      <c r="A485" s="16"/>
      <c r="B485" s="274"/>
      <c r="C485" s="275"/>
      <c r="D485" s="242" t="s">
        <v>201</v>
      </c>
      <c r="E485" s="276" t="s">
        <v>1</v>
      </c>
      <c r="F485" s="277" t="s">
        <v>4243</v>
      </c>
      <c r="G485" s="275"/>
      <c r="H485" s="276" t="s">
        <v>1</v>
      </c>
      <c r="I485" s="278"/>
      <c r="J485" s="275"/>
      <c r="K485" s="275"/>
      <c r="L485" s="279"/>
      <c r="M485" s="280"/>
      <c r="N485" s="281"/>
      <c r="O485" s="281"/>
      <c r="P485" s="281"/>
      <c r="Q485" s="281"/>
      <c r="R485" s="281"/>
      <c r="S485" s="281"/>
      <c r="T485" s="282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83" t="s">
        <v>201</v>
      </c>
      <c r="AU485" s="283" t="s">
        <v>85</v>
      </c>
      <c r="AV485" s="16" t="s">
        <v>83</v>
      </c>
      <c r="AW485" s="16" t="s">
        <v>32</v>
      </c>
      <c r="AX485" s="16" t="s">
        <v>75</v>
      </c>
      <c r="AY485" s="283" t="s">
        <v>192</v>
      </c>
    </row>
    <row r="486" s="13" customFormat="1">
      <c r="A486" s="13"/>
      <c r="B486" s="240"/>
      <c r="C486" s="241"/>
      <c r="D486" s="242" t="s">
        <v>201</v>
      </c>
      <c r="E486" s="243" t="s">
        <v>1</v>
      </c>
      <c r="F486" s="244" t="s">
        <v>4304</v>
      </c>
      <c r="G486" s="241"/>
      <c r="H486" s="245">
        <v>21.251999999999999</v>
      </c>
      <c r="I486" s="246"/>
      <c r="J486" s="241"/>
      <c r="K486" s="241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201</v>
      </c>
      <c r="AU486" s="251" t="s">
        <v>85</v>
      </c>
      <c r="AV486" s="13" t="s">
        <v>85</v>
      </c>
      <c r="AW486" s="13" t="s">
        <v>32</v>
      </c>
      <c r="AX486" s="13" t="s">
        <v>83</v>
      </c>
      <c r="AY486" s="251" t="s">
        <v>192</v>
      </c>
    </row>
    <row r="487" s="2" customFormat="1" ht="24.15" customHeight="1">
      <c r="A487" s="39"/>
      <c r="B487" s="40"/>
      <c r="C487" s="284" t="s">
        <v>976</v>
      </c>
      <c r="D487" s="284" t="s">
        <v>311</v>
      </c>
      <c r="E487" s="285" t="s">
        <v>4305</v>
      </c>
      <c r="F487" s="286" t="s">
        <v>4306</v>
      </c>
      <c r="G487" s="287" t="s">
        <v>282</v>
      </c>
      <c r="H487" s="288">
        <v>23.376999999999999</v>
      </c>
      <c r="I487" s="289"/>
      <c r="J487" s="290">
        <f>ROUND(I487*H487,2)</f>
        <v>0</v>
      </c>
      <c r="K487" s="286" t="s">
        <v>198</v>
      </c>
      <c r="L487" s="291"/>
      <c r="M487" s="292" t="s">
        <v>1</v>
      </c>
      <c r="N487" s="293" t="s">
        <v>40</v>
      </c>
      <c r="O487" s="92"/>
      <c r="P487" s="236">
        <f>O487*H487</f>
        <v>0</v>
      </c>
      <c r="Q487" s="236">
        <v>0.0050000000000000001</v>
      </c>
      <c r="R487" s="236">
        <f>Q487*H487</f>
        <v>0.116885</v>
      </c>
      <c r="S487" s="236">
        <v>0</v>
      </c>
      <c r="T487" s="23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8" t="s">
        <v>394</v>
      </c>
      <c r="AT487" s="238" t="s">
        <v>311</v>
      </c>
      <c r="AU487" s="238" t="s">
        <v>85</v>
      </c>
      <c r="AY487" s="18" t="s">
        <v>192</v>
      </c>
      <c r="BE487" s="239">
        <f>IF(N487="základní",J487,0)</f>
        <v>0</v>
      </c>
      <c r="BF487" s="239">
        <f>IF(N487="snížená",J487,0)</f>
        <v>0</v>
      </c>
      <c r="BG487" s="239">
        <f>IF(N487="zákl. přenesená",J487,0)</f>
        <v>0</v>
      </c>
      <c r="BH487" s="239">
        <f>IF(N487="sníž. přenesená",J487,0)</f>
        <v>0</v>
      </c>
      <c r="BI487" s="239">
        <f>IF(N487="nulová",J487,0)</f>
        <v>0</v>
      </c>
      <c r="BJ487" s="18" t="s">
        <v>83</v>
      </c>
      <c r="BK487" s="239">
        <f>ROUND(I487*H487,2)</f>
        <v>0</v>
      </c>
      <c r="BL487" s="18" t="s">
        <v>297</v>
      </c>
      <c r="BM487" s="238" t="s">
        <v>4307</v>
      </c>
    </row>
    <row r="488" s="16" customFormat="1">
      <c r="A488" s="16"/>
      <c r="B488" s="274"/>
      <c r="C488" s="275"/>
      <c r="D488" s="242" t="s">
        <v>201</v>
      </c>
      <c r="E488" s="276" t="s">
        <v>1</v>
      </c>
      <c r="F488" s="277" t="s">
        <v>4243</v>
      </c>
      <c r="G488" s="275"/>
      <c r="H488" s="276" t="s">
        <v>1</v>
      </c>
      <c r="I488" s="278"/>
      <c r="J488" s="275"/>
      <c r="K488" s="275"/>
      <c r="L488" s="279"/>
      <c r="M488" s="280"/>
      <c r="N488" s="281"/>
      <c r="O488" s="281"/>
      <c r="P488" s="281"/>
      <c r="Q488" s="281"/>
      <c r="R488" s="281"/>
      <c r="S488" s="281"/>
      <c r="T488" s="282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3" t="s">
        <v>201</v>
      </c>
      <c r="AU488" s="283" t="s">
        <v>85</v>
      </c>
      <c r="AV488" s="16" t="s">
        <v>83</v>
      </c>
      <c r="AW488" s="16" t="s">
        <v>32</v>
      </c>
      <c r="AX488" s="16" t="s">
        <v>75</v>
      </c>
      <c r="AY488" s="283" t="s">
        <v>192</v>
      </c>
    </row>
    <row r="489" s="13" customFormat="1">
      <c r="A489" s="13"/>
      <c r="B489" s="240"/>
      <c r="C489" s="241"/>
      <c r="D489" s="242" t="s">
        <v>201</v>
      </c>
      <c r="E489" s="243" t="s">
        <v>1</v>
      </c>
      <c r="F489" s="244" t="s">
        <v>4304</v>
      </c>
      <c r="G489" s="241"/>
      <c r="H489" s="245">
        <v>21.251999999999999</v>
      </c>
      <c r="I489" s="246"/>
      <c r="J489" s="241"/>
      <c r="K489" s="241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201</v>
      </c>
      <c r="AU489" s="251" t="s">
        <v>85</v>
      </c>
      <c r="AV489" s="13" t="s">
        <v>85</v>
      </c>
      <c r="AW489" s="13" t="s">
        <v>32</v>
      </c>
      <c r="AX489" s="13" t="s">
        <v>83</v>
      </c>
      <c r="AY489" s="251" t="s">
        <v>192</v>
      </c>
    </row>
    <row r="490" s="13" customFormat="1">
      <c r="A490" s="13"/>
      <c r="B490" s="240"/>
      <c r="C490" s="241"/>
      <c r="D490" s="242" t="s">
        <v>201</v>
      </c>
      <c r="E490" s="241"/>
      <c r="F490" s="244" t="s">
        <v>4308</v>
      </c>
      <c r="G490" s="241"/>
      <c r="H490" s="245">
        <v>23.376999999999999</v>
      </c>
      <c r="I490" s="246"/>
      <c r="J490" s="241"/>
      <c r="K490" s="241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201</v>
      </c>
      <c r="AU490" s="251" t="s">
        <v>85</v>
      </c>
      <c r="AV490" s="13" t="s">
        <v>85</v>
      </c>
      <c r="AW490" s="13" t="s">
        <v>4</v>
      </c>
      <c r="AX490" s="13" t="s">
        <v>83</v>
      </c>
      <c r="AY490" s="251" t="s">
        <v>192</v>
      </c>
    </row>
    <row r="491" s="2" customFormat="1" ht="16.5" customHeight="1">
      <c r="A491" s="39"/>
      <c r="B491" s="40"/>
      <c r="C491" s="227" t="s">
        <v>981</v>
      </c>
      <c r="D491" s="227" t="s">
        <v>194</v>
      </c>
      <c r="E491" s="228" t="s">
        <v>4309</v>
      </c>
      <c r="F491" s="229" t="s">
        <v>4310</v>
      </c>
      <c r="G491" s="230" t="s">
        <v>197</v>
      </c>
      <c r="H491" s="231">
        <v>95.719999999999999</v>
      </c>
      <c r="I491" s="232"/>
      <c r="J491" s="233">
        <f>ROUND(I491*H491,2)</f>
        <v>0</v>
      </c>
      <c r="K491" s="229" t="s">
        <v>301</v>
      </c>
      <c r="L491" s="45"/>
      <c r="M491" s="234" t="s">
        <v>1</v>
      </c>
      <c r="N491" s="235" t="s">
        <v>40</v>
      </c>
      <c r="O491" s="92"/>
      <c r="P491" s="236">
        <f>O491*H491</f>
        <v>0</v>
      </c>
      <c r="Q491" s="236">
        <v>0.00025000000000000001</v>
      </c>
      <c r="R491" s="236">
        <f>Q491*H491</f>
        <v>0.02393</v>
      </c>
      <c r="S491" s="236">
        <v>0</v>
      </c>
      <c r="T491" s="23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8" t="s">
        <v>297</v>
      </c>
      <c r="AT491" s="238" t="s">
        <v>194</v>
      </c>
      <c r="AU491" s="238" t="s">
        <v>85</v>
      </c>
      <c r="AY491" s="18" t="s">
        <v>192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8" t="s">
        <v>83</v>
      </c>
      <c r="BK491" s="239">
        <f>ROUND(I491*H491,2)</f>
        <v>0</v>
      </c>
      <c r="BL491" s="18" t="s">
        <v>297</v>
      </c>
      <c r="BM491" s="238" t="s">
        <v>4311</v>
      </c>
    </row>
    <row r="492" s="16" customFormat="1">
      <c r="A492" s="16"/>
      <c r="B492" s="274"/>
      <c r="C492" s="275"/>
      <c r="D492" s="242" t="s">
        <v>201</v>
      </c>
      <c r="E492" s="276" t="s">
        <v>1</v>
      </c>
      <c r="F492" s="277" t="s">
        <v>4243</v>
      </c>
      <c r="G492" s="275"/>
      <c r="H492" s="276" t="s">
        <v>1</v>
      </c>
      <c r="I492" s="278"/>
      <c r="J492" s="275"/>
      <c r="K492" s="275"/>
      <c r="L492" s="279"/>
      <c r="M492" s="280"/>
      <c r="N492" s="281"/>
      <c r="O492" s="281"/>
      <c r="P492" s="281"/>
      <c r="Q492" s="281"/>
      <c r="R492" s="281"/>
      <c r="S492" s="281"/>
      <c r="T492" s="282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3" t="s">
        <v>201</v>
      </c>
      <c r="AU492" s="283" t="s">
        <v>85</v>
      </c>
      <c r="AV492" s="16" t="s">
        <v>83</v>
      </c>
      <c r="AW492" s="16" t="s">
        <v>32</v>
      </c>
      <c r="AX492" s="16" t="s">
        <v>75</v>
      </c>
      <c r="AY492" s="283" t="s">
        <v>192</v>
      </c>
    </row>
    <row r="493" s="13" customFormat="1">
      <c r="A493" s="13"/>
      <c r="B493" s="240"/>
      <c r="C493" s="241"/>
      <c r="D493" s="242" t="s">
        <v>201</v>
      </c>
      <c r="E493" s="243" t="s">
        <v>1</v>
      </c>
      <c r="F493" s="244" t="s">
        <v>4312</v>
      </c>
      <c r="G493" s="241"/>
      <c r="H493" s="245">
        <v>14.720000000000001</v>
      </c>
      <c r="I493" s="246"/>
      <c r="J493" s="241"/>
      <c r="K493" s="241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201</v>
      </c>
      <c r="AU493" s="251" t="s">
        <v>85</v>
      </c>
      <c r="AV493" s="13" t="s">
        <v>85</v>
      </c>
      <c r="AW493" s="13" t="s">
        <v>32</v>
      </c>
      <c r="AX493" s="13" t="s">
        <v>75</v>
      </c>
      <c r="AY493" s="251" t="s">
        <v>192</v>
      </c>
    </row>
    <row r="494" s="15" customFormat="1">
      <c r="A494" s="15"/>
      <c r="B494" s="263"/>
      <c r="C494" s="264"/>
      <c r="D494" s="242" t="s">
        <v>201</v>
      </c>
      <c r="E494" s="265" t="s">
        <v>1</v>
      </c>
      <c r="F494" s="266" t="s">
        <v>211</v>
      </c>
      <c r="G494" s="264"/>
      <c r="H494" s="267">
        <v>14.720000000000001</v>
      </c>
      <c r="I494" s="268"/>
      <c r="J494" s="264"/>
      <c r="K494" s="264"/>
      <c r="L494" s="269"/>
      <c r="M494" s="270"/>
      <c r="N494" s="271"/>
      <c r="O494" s="271"/>
      <c r="P494" s="271"/>
      <c r="Q494" s="271"/>
      <c r="R494" s="271"/>
      <c r="S494" s="271"/>
      <c r="T494" s="27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3" t="s">
        <v>201</v>
      </c>
      <c r="AU494" s="273" t="s">
        <v>85</v>
      </c>
      <c r="AV494" s="15" t="s">
        <v>212</v>
      </c>
      <c r="AW494" s="15" t="s">
        <v>32</v>
      </c>
      <c r="AX494" s="15" t="s">
        <v>75</v>
      </c>
      <c r="AY494" s="273" t="s">
        <v>192</v>
      </c>
    </row>
    <row r="495" s="16" customFormat="1">
      <c r="A495" s="16"/>
      <c r="B495" s="274"/>
      <c r="C495" s="275"/>
      <c r="D495" s="242" t="s">
        <v>201</v>
      </c>
      <c r="E495" s="276" t="s">
        <v>1</v>
      </c>
      <c r="F495" s="277" t="s">
        <v>4313</v>
      </c>
      <c r="G495" s="275"/>
      <c r="H495" s="276" t="s">
        <v>1</v>
      </c>
      <c r="I495" s="278"/>
      <c r="J495" s="275"/>
      <c r="K495" s="275"/>
      <c r="L495" s="279"/>
      <c r="M495" s="280"/>
      <c r="N495" s="281"/>
      <c r="O495" s="281"/>
      <c r="P495" s="281"/>
      <c r="Q495" s="281"/>
      <c r="R495" s="281"/>
      <c r="S495" s="281"/>
      <c r="T495" s="282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83" t="s">
        <v>201</v>
      </c>
      <c r="AU495" s="283" t="s">
        <v>85</v>
      </c>
      <c r="AV495" s="16" t="s">
        <v>83</v>
      </c>
      <c r="AW495" s="16" t="s">
        <v>32</v>
      </c>
      <c r="AX495" s="16" t="s">
        <v>75</v>
      </c>
      <c r="AY495" s="283" t="s">
        <v>192</v>
      </c>
    </row>
    <row r="496" s="16" customFormat="1">
      <c r="A496" s="16"/>
      <c r="B496" s="274"/>
      <c r="C496" s="275"/>
      <c r="D496" s="242" t="s">
        <v>201</v>
      </c>
      <c r="E496" s="276" t="s">
        <v>1</v>
      </c>
      <c r="F496" s="277" t="s">
        <v>4314</v>
      </c>
      <c r="G496" s="275"/>
      <c r="H496" s="276" t="s">
        <v>1</v>
      </c>
      <c r="I496" s="278"/>
      <c r="J496" s="275"/>
      <c r="K496" s="275"/>
      <c r="L496" s="279"/>
      <c r="M496" s="280"/>
      <c r="N496" s="281"/>
      <c r="O496" s="281"/>
      <c r="P496" s="281"/>
      <c r="Q496" s="281"/>
      <c r="R496" s="281"/>
      <c r="S496" s="281"/>
      <c r="T496" s="282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83" t="s">
        <v>201</v>
      </c>
      <c r="AU496" s="283" t="s">
        <v>85</v>
      </c>
      <c r="AV496" s="16" t="s">
        <v>83</v>
      </c>
      <c r="AW496" s="16" t="s">
        <v>32</v>
      </c>
      <c r="AX496" s="16" t="s">
        <v>75</v>
      </c>
      <c r="AY496" s="283" t="s">
        <v>192</v>
      </c>
    </row>
    <row r="497" s="13" customFormat="1">
      <c r="A497" s="13"/>
      <c r="B497" s="240"/>
      <c r="C497" s="241"/>
      <c r="D497" s="242" t="s">
        <v>201</v>
      </c>
      <c r="E497" s="243" t="s">
        <v>1</v>
      </c>
      <c r="F497" s="244" t="s">
        <v>4315</v>
      </c>
      <c r="G497" s="241"/>
      <c r="H497" s="245">
        <v>81</v>
      </c>
      <c r="I497" s="246"/>
      <c r="J497" s="241"/>
      <c r="K497" s="241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201</v>
      </c>
      <c r="AU497" s="251" t="s">
        <v>85</v>
      </c>
      <c r="AV497" s="13" t="s">
        <v>85</v>
      </c>
      <c r="AW497" s="13" t="s">
        <v>32</v>
      </c>
      <c r="AX497" s="13" t="s">
        <v>75</v>
      </c>
      <c r="AY497" s="251" t="s">
        <v>192</v>
      </c>
    </row>
    <row r="498" s="14" customFormat="1">
      <c r="A498" s="14"/>
      <c r="B498" s="252"/>
      <c r="C498" s="253"/>
      <c r="D498" s="242" t="s">
        <v>201</v>
      </c>
      <c r="E498" s="254" t="s">
        <v>1</v>
      </c>
      <c r="F498" s="255" t="s">
        <v>204</v>
      </c>
      <c r="G498" s="253"/>
      <c r="H498" s="256">
        <v>95.719999999999999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2" t="s">
        <v>201</v>
      </c>
      <c r="AU498" s="262" t="s">
        <v>85</v>
      </c>
      <c r="AV498" s="14" t="s">
        <v>199</v>
      </c>
      <c r="AW498" s="14" t="s">
        <v>32</v>
      </c>
      <c r="AX498" s="14" t="s">
        <v>83</v>
      </c>
      <c r="AY498" s="262" t="s">
        <v>192</v>
      </c>
    </row>
    <row r="499" s="2" customFormat="1" ht="24.15" customHeight="1">
      <c r="A499" s="39"/>
      <c r="B499" s="40"/>
      <c r="C499" s="284" t="s">
        <v>997</v>
      </c>
      <c r="D499" s="284" t="s">
        <v>311</v>
      </c>
      <c r="E499" s="285" t="s">
        <v>4316</v>
      </c>
      <c r="F499" s="286" t="s">
        <v>4317</v>
      </c>
      <c r="G499" s="287" t="s">
        <v>197</v>
      </c>
      <c r="H499" s="288">
        <v>105.292</v>
      </c>
      <c r="I499" s="289"/>
      <c r="J499" s="290">
        <f>ROUND(I499*H499,2)</f>
        <v>0</v>
      </c>
      <c r="K499" s="286" t="s">
        <v>198</v>
      </c>
      <c r="L499" s="291"/>
      <c r="M499" s="292" t="s">
        <v>1</v>
      </c>
      <c r="N499" s="293" t="s">
        <v>40</v>
      </c>
      <c r="O499" s="92"/>
      <c r="P499" s="236">
        <f>O499*H499</f>
        <v>0</v>
      </c>
      <c r="Q499" s="236">
        <v>0.00025000000000000001</v>
      </c>
      <c r="R499" s="236">
        <f>Q499*H499</f>
        <v>0.026323000000000003</v>
      </c>
      <c r="S499" s="236">
        <v>0</v>
      </c>
      <c r="T499" s="23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8" t="s">
        <v>394</v>
      </c>
      <c r="AT499" s="238" t="s">
        <v>311</v>
      </c>
      <c r="AU499" s="238" t="s">
        <v>85</v>
      </c>
      <c r="AY499" s="18" t="s">
        <v>192</v>
      </c>
      <c r="BE499" s="239">
        <f>IF(N499="základní",J499,0)</f>
        <v>0</v>
      </c>
      <c r="BF499" s="239">
        <f>IF(N499="snížená",J499,0)</f>
        <v>0</v>
      </c>
      <c r="BG499" s="239">
        <f>IF(N499="zákl. přenesená",J499,0)</f>
        <v>0</v>
      </c>
      <c r="BH499" s="239">
        <f>IF(N499="sníž. přenesená",J499,0)</f>
        <v>0</v>
      </c>
      <c r="BI499" s="239">
        <f>IF(N499="nulová",J499,0)</f>
        <v>0</v>
      </c>
      <c r="BJ499" s="18" t="s">
        <v>83</v>
      </c>
      <c r="BK499" s="239">
        <f>ROUND(I499*H499,2)</f>
        <v>0</v>
      </c>
      <c r="BL499" s="18" t="s">
        <v>297</v>
      </c>
      <c r="BM499" s="238" t="s">
        <v>4318</v>
      </c>
    </row>
    <row r="500" s="16" customFormat="1">
      <c r="A500" s="16"/>
      <c r="B500" s="274"/>
      <c r="C500" s="275"/>
      <c r="D500" s="242" t="s">
        <v>201</v>
      </c>
      <c r="E500" s="276" t="s">
        <v>1</v>
      </c>
      <c r="F500" s="277" t="s">
        <v>4243</v>
      </c>
      <c r="G500" s="275"/>
      <c r="H500" s="276" t="s">
        <v>1</v>
      </c>
      <c r="I500" s="278"/>
      <c r="J500" s="275"/>
      <c r="K500" s="275"/>
      <c r="L500" s="279"/>
      <c r="M500" s="280"/>
      <c r="N500" s="281"/>
      <c r="O500" s="281"/>
      <c r="P500" s="281"/>
      <c r="Q500" s="281"/>
      <c r="R500" s="281"/>
      <c r="S500" s="281"/>
      <c r="T500" s="282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83" t="s">
        <v>201</v>
      </c>
      <c r="AU500" s="283" t="s">
        <v>85</v>
      </c>
      <c r="AV500" s="16" t="s">
        <v>83</v>
      </c>
      <c r="AW500" s="16" t="s">
        <v>32</v>
      </c>
      <c r="AX500" s="16" t="s">
        <v>75</v>
      </c>
      <c r="AY500" s="283" t="s">
        <v>192</v>
      </c>
    </row>
    <row r="501" s="13" customFormat="1">
      <c r="A501" s="13"/>
      <c r="B501" s="240"/>
      <c r="C501" s="241"/>
      <c r="D501" s="242" t="s">
        <v>201</v>
      </c>
      <c r="E501" s="243" t="s">
        <v>1</v>
      </c>
      <c r="F501" s="244" t="s">
        <v>4312</v>
      </c>
      <c r="G501" s="241"/>
      <c r="H501" s="245">
        <v>14.720000000000001</v>
      </c>
      <c r="I501" s="246"/>
      <c r="J501" s="241"/>
      <c r="K501" s="241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201</v>
      </c>
      <c r="AU501" s="251" t="s">
        <v>85</v>
      </c>
      <c r="AV501" s="13" t="s">
        <v>85</v>
      </c>
      <c r="AW501" s="13" t="s">
        <v>32</v>
      </c>
      <c r="AX501" s="13" t="s">
        <v>75</v>
      </c>
      <c r="AY501" s="251" t="s">
        <v>192</v>
      </c>
    </row>
    <row r="502" s="15" customFormat="1">
      <c r="A502" s="15"/>
      <c r="B502" s="263"/>
      <c r="C502" s="264"/>
      <c r="D502" s="242" t="s">
        <v>201</v>
      </c>
      <c r="E502" s="265" t="s">
        <v>1</v>
      </c>
      <c r="F502" s="266" t="s">
        <v>211</v>
      </c>
      <c r="G502" s="264"/>
      <c r="H502" s="267">
        <v>14.720000000000001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3" t="s">
        <v>201</v>
      </c>
      <c r="AU502" s="273" t="s">
        <v>85</v>
      </c>
      <c r="AV502" s="15" t="s">
        <v>212</v>
      </c>
      <c r="AW502" s="15" t="s">
        <v>32</v>
      </c>
      <c r="AX502" s="15" t="s">
        <v>75</v>
      </c>
      <c r="AY502" s="273" t="s">
        <v>192</v>
      </c>
    </row>
    <row r="503" s="16" customFormat="1">
      <c r="A503" s="16"/>
      <c r="B503" s="274"/>
      <c r="C503" s="275"/>
      <c r="D503" s="242" t="s">
        <v>201</v>
      </c>
      <c r="E503" s="276" t="s">
        <v>1</v>
      </c>
      <c r="F503" s="277" t="s">
        <v>4313</v>
      </c>
      <c r="G503" s="275"/>
      <c r="H503" s="276" t="s">
        <v>1</v>
      </c>
      <c r="I503" s="278"/>
      <c r="J503" s="275"/>
      <c r="K503" s="275"/>
      <c r="L503" s="279"/>
      <c r="M503" s="280"/>
      <c r="N503" s="281"/>
      <c r="O503" s="281"/>
      <c r="P503" s="281"/>
      <c r="Q503" s="281"/>
      <c r="R503" s="281"/>
      <c r="S503" s="281"/>
      <c r="T503" s="282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83" t="s">
        <v>201</v>
      </c>
      <c r="AU503" s="283" t="s">
        <v>85</v>
      </c>
      <c r="AV503" s="16" t="s">
        <v>83</v>
      </c>
      <c r="AW503" s="16" t="s">
        <v>32</v>
      </c>
      <c r="AX503" s="16" t="s">
        <v>75</v>
      </c>
      <c r="AY503" s="283" t="s">
        <v>192</v>
      </c>
    </row>
    <row r="504" s="16" customFormat="1">
      <c r="A504" s="16"/>
      <c r="B504" s="274"/>
      <c r="C504" s="275"/>
      <c r="D504" s="242" t="s">
        <v>201</v>
      </c>
      <c r="E504" s="276" t="s">
        <v>1</v>
      </c>
      <c r="F504" s="277" t="s">
        <v>4314</v>
      </c>
      <c r="G504" s="275"/>
      <c r="H504" s="276" t="s">
        <v>1</v>
      </c>
      <c r="I504" s="278"/>
      <c r="J504" s="275"/>
      <c r="K504" s="275"/>
      <c r="L504" s="279"/>
      <c r="M504" s="280"/>
      <c r="N504" s="281"/>
      <c r="O504" s="281"/>
      <c r="P504" s="281"/>
      <c r="Q504" s="281"/>
      <c r="R504" s="281"/>
      <c r="S504" s="281"/>
      <c r="T504" s="282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83" t="s">
        <v>201</v>
      </c>
      <c r="AU504" s="283" t="s">
        <v>85</v>
      </c>
      <c r="AV504" s="16" t="s">
        <v>83</v>
      </c>
      <c r="AW504" s="16" t="s">
        <v>32</v>
      </c>
      <c r="AX504" s="16" t="s">
        <v>75</v>
      </c>
      <c r="AY504" s="283" t="s">
        <v>192</v>
      </c>
    </row>
    <row r="505" s="13" customFormat="1">
      <c r="A505" s="13"/>
      <c r="B505" s="240"/>
      <c r="C505" s="241"/>
      <c r="D505" s="242" t="s">
        <v>201</v>
      </c>
      <c r="E505" s="243" t="s">
        <v>1</v>
      </c>
      <c r="F505" s="244" t="s">
        <v>4315</v>
      </c>
      <c r="G505" s="241"/>
      <c r="H505" s="245">
        <v>81</v>
      </c>
      <c r="I505" s="246"/>
      <c r="J505" s="241"/>
      <c r="K505" s="241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201</v>
      </c>
      <c r="AU505" s="251" t="s">
        <v>85</v>
      </c>
      <c r="AV505" s="13" t="s">
        <v>85</v>
      </c>
      <c r="AW505" s="13" t="s">
        <v>32</v>
      </c>
      <c r="AX505" s="13" t="s">
        <v>75</v>
      </c>
      <c r="AY505" s="251" t="s">
        <v>192</v>
      </c>
    </row>
    <row r="506" s="14" customFormat="1">
      <c r="A506" s="14"/>
      <c r="B506" s="252"/>
      <c r="C506" s="253"/>
      <c r="D506" s="242" t="s">
        <v>201</v>
      </c>
      <c r="E506" s="254" t="s">
        <v>1</v>
      </c>
      <c r="F506" s="255" t="s">
        <v>204</v>
      </c>
      <c r="G506" s="253"/>
      <c r="H506" s="256">
        <v>95.719999999999999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2" t="s">
        <v>201</v>
      </c>
      <c r="AU506" s="262" t="s">
        <v>85</v>
      </c>
      <c r="AV506" s="14" t="s">
        <v>199</v>
      </c>
      <c r="AW506" s="14" t="s">
        <v>32</v>
      </c>
      <c r="AX506" s="14" t="s">
        <v>83</v>
      </c>
      <c r="AY506" s="262" t="s">
        <v>192</v>
      </c>
    </row>
    <row r="507" s="13" customFormat="1">
      <c r="A507" s="13"/>
      <c r="B507" s="240"/>
      <c r="C507" s="241"/>
      <c r="D507" s="242" t="s">
        <v>201</v>
      </c>
      <c r="E507" s="241"/>
      <c r="F507" s="244" t="s">
        <v>4319</v>
      </c>
      <c r="G507" s="241"/>
      <c r="H507" s="245">
        <v>105.292</v>
      </c>
      <c r="I507" s="246"/>
      <c r="J507" s="241"/>
      <c r="K507" s="241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201</v>
      </c>
      <c r="AU507" s="251" t="s">
        <v>85</v>
      </c>
      <c r="AV507" s="13" t="s">
        <v>85</v>
      </c>
      <c r="AW507" s="13" t="s">
        <v>4</v>
      </c>
      <c r="AX507" s="13" t="s">
        <v>83</v>
      </c>
      <c r="AY507" s="251" t="s">
        <v>192</v>
      </c>
    </row>
    <row r="508" s="2" customFormat="1" ht="16.5" customHeight="1">
      <c r="A508" s="39"/>
      <c r="B508" s="40"/>
      <c r="C508" s="227" t="s">
        <v>1002</v>
      </c>
      <c r="D508" s="227" t="s">
        <v>194</v>
      </c>
      <c r="E508" s="228" t="s">
        <v>4320</v>
      </c>
      <c r="F508" s="229" t="s">
        <v>4321</v>
      </c>
      <c r="G508" s="230" t="s">
        <v>197</v>
      </c>
      <c r="H508" s="231">
        <v>2.25</v>
      </c>
      <c r="I508" s="232"/>
      <c r="J508" s="233">
        <f>ROUND(I508*H508,2)</f>
        <v>0</v>
      </c>
      <c r="K508" s="229" t="s">
        <v>198</v>
      </c>
      <c r="L508" s="45"/>
      <c r="M508" s="234" t="s">
        <v>1</v>
      </c>
      <c r="N508" s="235" t="s">
        <v>40</v>
      </c>
      <c r="O508" s="92"/>
      <c r="P508" s="236">
        <f>O508*H508</f>
        <v>0</v>
      </c>
      <c r="Q508" s="236">
        <v>0.00025000000000000001</v>
      </c>
      <c r="R508" s="236">
        <f>Q508*H508</f>
        <v>0.00056250000000000007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297</v>
      </c>
      <c r="AT508" s="238" t="s">
        <v>194</v>
      </c>
      <c r="AU508" s="238" t="s">
        <v>85</v>
      </c>
      <c r="AY508" s="18" t="s">
        <v>192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83</v>
      </c>
      <c r="BK508" s="239">
        <f>ROUND(I508*H508,2)</f>
        <v>0</v>
      </c>
      <c r="BL508" s="18" t="s">
        <v>297</v>
      </c>
      <c r="BM508" s="238" t="s">
        <v>4322</v>
      </c>
    </row>
    <row r="509" s="16" customFormat="1">
      <c r="A509" s="16"/>
      <c r="B509" s="274"/>
      <c r="C509" s="275"/>
      <c r="D509" s="242" t="s">
        <v>201</v>
      </c>
      <c r="E509" s="276" t="s">
        <v>1</v>
      </c>
      <c r="F509" s="277" t="s">
        <v>4243</v>
      </c>
      <c r="G509" s="275"/>
      <c r="H509" s="276" t="s">
        <v>1</v>
      </c>
      <c r="I509" s="278"/>
      <c r="J509" s="275"/>
      <c r="K509" s="275"/>
      <c r="L509" s="279"/>
      <c r="M509" s="280"/>
      <c r="N509" s="281"/>
      <c r="O509" s="281"/>
      <c r="P509" s="281"/>
      <c r="Q509" s="281"/>
      <c r="R509" s="281"/>
      <c r="S509" s="281"/>
      <c r="T509" s="282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83" t="s">
        <v>201</v>
      </c>
      <c r="AU509" s="283" t="s">
        <v>85</v>
      </c>
      <c r="AV509" s="16" t="s">
        <v>83</v>
      </c>
      <c r="AW509" s="16" t="s">
        <v>32</v>
      </c>
      <c r="AX509" s="16" t="s">
        <v>75</v>
      </c>
      <c r="AY509" s="283" t="s">
        <v>192</v>
      </c>
    </row>
    <row r="510" s="13" customFormat="1">
      <c r="A510" s="13"/>
      <c r="B510" s="240"/>
      <c r="C510" s="241"/>
      <c r="D510" s="242" t="s">
        <v>201</v>
      </c>
      <c r="E510" s="243" t="s">
        <v>1</v>
      </c>
      <c r="F510" s="244" t="s">
        <v>4323</v>
      </c>
      <c r="G510" s="241"/>
      <c r="H510" s="245">
        <v>2.25</v>
      </c>
      <c r="I510" s="246"/>
      <c r="J510" s="241"/>
      <c r="K510" s="241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201</v>
      </c>
      <c r="AU510" s="251" t="s">
        <v>85</v>
      </c>
      <c r="AV510" s="13" t="s">
        <v>85</v>
      </c>
      <c r="AW510" s="13" t="s">
        <v>32</v>
      </c>
      <c r="AX510" s="13" t="s">
        <v>83</v>
      </c>
      <c r="AY510" s="251" t="s">
        <v>192</v>
      </c>
    </row>
    <row r="511" s="2" customFormat="1" ht="24.15" customHeight="1">
      <c r="A511" s="39"/>
      <c r="B511" s="40"/>
      <c r="C511" s="284" t="s">
        <v>1007</v>
      </c>
      <c r="D511" s="284" t="s">
        <v>311</v>
      </c>
      <c r="E511" s="285" t="s">
        <v>4324</v>
      </c>
      <c r="F511" s="286" t="s">
        <v>4325</v>
      </c>
      <c r="G511" s="287" t="s">
        <v>300</v>
      </c>
      <c r="H511" s="288">
        <v>1</v>
      </c>
      <c r="I511" s="289"/>
      <c r="J511" s="290">
        <f>ROUND(I511*H511,2)</f>
        <v>0</v>
      </c>
      <c r="K511" s="286" t="s">
        <v>198</v>
      </c>
      <c r="L511" s="291"/>
      <c r="M511" s="292" t="s">
        <v>1</v>
      </c>
      <c r="N511" s="293" t="s">
        <v>40</v>
      </c>
      <c r="O511" s="92"/>
      <c r="P511" s="236">
        <f>O511*H511</f>
        <v>0</v>
      </c>
      <c r="Q511" s="236">
        <v>0.048000000000000001</v>
      </c>
      <c r="R511" s="236">
        <f>Q511*H511</f>
        <v>0.048000000000000001</v>
      </c>
      <c r="S511" s="236">
        <v>0</v>
      </c>
      <c r="T511" s="23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8" t="s">
        <v>394</v>
      </c>
      <c r="AT511" s="238" t="s">
        <v>311</v>
      </c>
      <c r="AU511" s="238" t="s">
        <v>85</v>
      </c>
      <c r="AY511" s="18" t="s">
        <v>192</v>
      </c>
      <c r="BE511" s="239">
        <f>IF(N511="základní",J511,0)</f>
        <v>0</v>
      </c>
      <c r="BF511" s="239">
        <f>IF(N511="snížená",J511,0)</f>
        <v>0</v>
      </c>
      <c r="BG511" s="239">
        <f>IF(N511="zákl. přenesená",J511,0)</f>
        <v>0</v>
      </c>
      <c r="BH511" s="239">
        <f>IF(N511="sníž. přenesená",J511,0)</f>
        <v>0</v>
      </c>
      <c r="BI511" s="239">
        <f>IF(N511="nulová",J511,0)</f>
        <v>0</v>
      </c>
      <c r="BJ511" s="18" t="s">
        <v>83</v>
      </c>
      <c r="BK511" s="239">
        <f>ROUND(I511*H511,2)</f>
        <v>0</v>
      </c>
      <c r="BL511" s="18" t="s">
        <v>297</v>
      </c>
      <c r="BM511" s="238" t="s">
        <v>4326</v>
      </c>
    </row>
    <row r="512" s="2" customFormat="1" ht="24.15" customHeight="1">
      <c r="A512" s="39"/>
      <c r="B512" s="40"/>
      <c r="C512" s="227" t="s">
        <v>1013</v>
      </c>
      <c r="D512" s="227" t="s">
        <v>194</v>
      </c>
      <c r="E512" s="228" t="s">
        <v>4327</v>
      </c>
      <c r="F512" s="229" t="s">
        <v>4328</v>
      </c>
      <c r="G512" s="230" t="s">
        <v>2198</v>
      </c>
      <c r="H512" s="231">
        <v>230</v>
      </c>
      <c r="I512" s="232"/>
      <c r="J512" s="233">
        <f>ROUND(I512*H512,2)</f>
        <v>0</v>
      </c>
      <c r="K512" s="229" t="s">
        <v>198</v>
      </c>
      <c r="L512" s="45"/>
      <c r="M512" s="234" t="s">
        <v>1</v>
      </c>
      <c r="N512" s="235" t="s">
        <v>40</v>
      </c>
      <c r="O512" s="92"/>
      <c r="P512" s="236">
        <f>O512*H512</f>
        <v>0</v>
      </c>
      <c r="Q512" s="236">
        <v>6.9999999999999994E-05</v>
      </c>
      <c r="R512" s="236">
        <f>Q512*H512</f>
        <v>0.0161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297</v>
      </c>
      <c r="AT512" s="238" t="s">
        <v>194</v>
      </c>
      <c r="AU512" s="238" t="s">
        <v>85</v>
      </c>
      <c r="AY512" s="18" t="s">
        <v>192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83</v>
      </c>
      <c r="BK512" s="239">
        <f>ROUND(I512*H512,2)</f>
        <v>0</v>
      </c>
      <c r="BL512" s="18" t="s">
        <v>297</v>
      </c>
      <c r="BM512" s="238" t="s">
        <v>4329</v>
      </c>
    </row>
    <row r="513" s="16" customFormat="1">
      <c r="A513" s="16"/>
      <c r="B513" s="274"/>
      <c r="C513" s="275"/>
      <c r="D513" s="242" t="s">
        <v>201</v>
      </c>
      <c r="E513" s="276" t="s">
        <v>1</v>
      </c>
      <c r="F513" s="277" t="s">
        <v>4243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83" t="s">
        <v>201</v>
      </c>
      <c r="AU513" s="283" t="s">
        <v>85</v>
      </c>
      <c r="AV513" s="16" t="s">
        <v>83</v>
      </c>
      <c r="AW513" s="16" t="s">
        <v>32</v>
      </c>
      <c r="AX513" s="16" t="s">
        <v>75</v>
      </c>
      <c r="AY513" s="283" t="s">
        <v>192</v>
      </c>
    </row>
    <row r="514" s="13" customFormat="1">
      <c r="A514" s="13"/>
      <c r="B514" s="240"/>
      <c r="C514" s="241"/>
      <c r="D514" s="242" t="s">
        <v>201</v>
      </c>
      <c r="E514" s="243" t="s">
        <v>1</v>
      </c>
      <c r="F514" s="244" t="s">
        <v>4330</v>
      </c>
      <c r="G514" s="241"/>
      <c r="H514" s="245">
        <v>66</v>
      </c>
      <c r="I514" s="246"/>
      <c r="J514" s="241"/>
      <c r="K514" s="241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201</v>
      </c>
      <c r="AU514" s="251" t="s">
        <v>85</v>
      </c>
      <c r="AV514" s="13" t="s">
        <v>85</v>
      </c>
      <c r="AW514" s="13" t="s">
        <v>32</v>
      </c>
      <c r="AX514" s="13" t="s">
        <v>75</v>
      </c>
      <c r="AY514" s="251" t="s">
        <v>192</v>
      </c>
    </row>
    <row r="515" s="13" customFormat="1">
      <c r="A515" s="13"/>
      <c r="B515" s="240"/>
      <c r="C515" s="241"/>
      <c r="D515" s="242" t="s">
        <v>201</v>
      </c>
      <c r="E515" s="243" t="s">
        <v>1</v>
      </c>
      <c r="F515" s="244" t="s">
        <v>4331</v>
      </c>
      <c r="G515" s="241"/>
      <c r="H515" s="245">
        <v>112</v>
      </c>
      <c r="I515" s="246"/>
      <c r="J515" s="241"/>
      <c r="K515" s="241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201</v>
      </c>
      <c r="AU515" s="251" t="s">
        <v>85</v>
      </c>
      <c r="AV515" s="13" t="s">
        <v>85</v>
      </c>
      <c r="AW515" s="13" t="s">
        <v>32</v>
      </c>
      <c r="AX515" s="13" t="s">
        <v>75</v>
      </c>
      <c r="AY515" s="251" t="s">
        <v>192</v>
      </c>
    </row>
    <row r="516" s="13" customFormat="1">
      <c r="A516" s="13"/>
      <c r="B516" s="240"/>
      <c r="C516" s="241"/>
      <c r="D516" s="242" t="s">
        <v>201</v>
      </c>
      <c r="E516" s="243" t="s">
        <v>1</v>
      </c>
      <c r="F516" s="244" t="s">
        <v>4332</v>
      </c>
      <c r="G516" s="241"/>
      <c r="H516" s="245">
        <v>32</v>
      </c>
      <c r="I516" s="246"/>
      <c r="J516" s="241"/>
      <c r="K516" s="241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201</v>
      </c>
      <c r="AU516" s="251" t="s">
        <v>85</v>
      </c>
      <c r="AV516" s="13" t="s">
        <v>85</v>
      </c>
      <c r="AW516" s="13" t="s">
        <v>32</v>
      </c>
      <c r="AX516" s="13" t="s">
        <v>75</v>
      </c>
      <c r="AY516" s="251" t="s">
        <v>192</v>
      </c>
    </row>
    <row r="517" s="13" customFormat="1">
      <c r="A517" s="13"/>
      <c r="B517" s="240"/>
      <c r="C517" s="241"/>
      <c r="D517" s="242" t="s">
        <v>201</v>
      </c>
      <c r="E517" s="243" t="s">
        <v>1</v>
      </c>
      <c r="F517" s="244" t="s">
        <v>4333</v>
      </c>
      <c r="G517" s="241"/>
      <c r="H517" s="245">
        <v>20</v>
      </c>
      <c r="I517" s="246"/>
      <c r="J517" s="241"/>
      <c r="K517" s="241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201</v>
      </c>
      <c r="AU517" s="251" t="s">
        <v>85</v>
      </c>
      <c r="AV517" s="13" t="s">
        <v>85</v>
      </c>
      <c r="AW517" s="13" t="s">
        <v>32</v>
      </c>
      <c r="AX517" s="13" t="s">
        <v>75</v>
      </c>
      <c r="AY517" s="251" t="s">
        <v>192</v>
      </c>
    </row>
    <row r="518" s="14" customFormat="1">
      <c r="A518" s="14"/>
      <c r="B518" s="252"/>
      <c r="C518" s="253"/>
      <c r="D518" s="242" t="s">
        <v>201</v>
      </c>
      <c r="E518" s="254" t="s">
        <v>1</v>
      </c>
      <c r="F518" s="255" t="s">
        <v>204</v>
      </c>
      <c r="G518" s="253"/>
      <c r="H518" s="256">
        <v>230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2" t="s">
        <v>201</v>
      </c>
      <c r="AU518" s="262" t="s">
        <v>85</v>
      </c>
      <c r="AV518" s="14" t="s">
        <v>199</v>
      </c>
      <c r="AW518" s="14" t="s">
        <v>32</v>
      </c>
      <c r="AX518" s="14" t="s">
        <v>83</v>
      </c>
      <c r="AY518" s="262" t="s">
        <v>192</v>
      </c>
    </row>
    <row r="519" s="2" customFormat="1" ht="24.15" customHeight="1">
      <c r="A519" s="39"/>
      <c r="B519" s="40"/>
      <c r="C519" s="284" t="s">
        <v>1033</v>
      </c>
      <c r="D519" s="284" t="s">
        <v>311</v>
      </c>
      <c r="E519" s="285" t="s">
        <v>4334</v>
      </c>
      <c r="F519" s="286" t="s">
        <v>4335</v>
      </c>
      <c r="G519" s="287" t="s">
        <v>2058</v>
      </c>
      <c r="H519" s="288">
        <v>1</v>
      </c>
      <c r="I519" s="289"/>
      <c r="J519" s="290">
        <f>ROUND(I519*H519,2)</f>
        <v>0</v>
      </c>
      <c r="K519" s="286" t="s">
        <v>301</v>
      </c>
      <c r="L519" s="291"/>
      <c r="M519" s="292" t="s">
        <v>1</v>
      </c>
      <c r="N519" s="293" t="s">
        <v>40</v>
      </c>
      <c r="O519" s="92"/>
      <c r="P519" s="236">
        <f>O519*H519</f>
        <v>0</v>
      </c>
      <c r="Q519" s="236">
        <v>0.23000000000000001</v>
      </c>
      <c r="R519" s="236">
        <f>Q519*H519</f>
        <v>0.23000000000000001</v>
      </c>
      <c r="S519" s="236">
        <v>0</v>
      </c>
      <c r="T519" s="23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8" t="s">
        <v>394</v>
      </c>
      <c r="AT519" s="238" t="s">
        <v>311</v>
      </c>
      <c r="AU519" s="238" t="s">
        <v>85</v>
      </c>
      <c r="AY519" s="18" t="s">
        <v>192</v>
      </c>
      <c r="BE519" s="239">
        <f>IF(N519="základní",J519,0)</f>
        <v>0</v>
      </c>
      <c r="BF519" s="239">
        <f>IF(N519="snížená",J519,0)</f>
        <v>0</v>
      </c>
      <c r="BG519" s="239">
        <f>IF(N519="zákl. přenesená",J519,0)</f>
        <v>0</v>
      </c>
      <c r="BH519" s="239">
        <f>IF(N519="sníž. přenesená",J519,0)</f>
        <v>0</v>
      </c>
      <c r="BI519" s="239">
        <f>IF(N519="nulová",J519,0)</f>
        <v>0</v>
      </c>
      <c r="BJ519" s="18" t="s">
        <v>83</v>
      </c>
      <c r="BK519" s="239">
        <f>ROUND(I519*H519,2)</f>
        <v>0</v>
      </c>
      <c r="BL519" s="18" t="s">
        <v>297</v>
      </c>
      <c r="BM519" s="238" t="s">
        <v>4336</v>
      </c>
    </row>
    <row r="520" s="2" customFormat="1" ht="24.15" customHeight="1">
      <c r="A520" s="39"/>
      <c r="B520" s="40"/>
      <c r="C520" s="284" t="s">
        <v>1040</v>
      </c>
      <c r="D520" s="284" t="s">
        <v>311</v>
      </c>
      <c r="E520" s="285" t="s">
        <v>4337</v>
      </c>
      <c r="F520" s="286" t="s">
        <v>4338</v>
      </c>
      <c r="G520" s="287" t="s">
        <v>2058</v>
      </c>
      <c r="H520" s="288">
        <v>1</v>
      </c>
      <c r="I520" s="289"/>
      <c r="J520" s="290">
        <f>ROUND(I520*H520,2)</f>
        <v>0</v>
      </c>
      <c r="K520" s="286" t="s">
        <v>301</v>
      </c>
      <c r="L520" s="291"/>
      <c r="M520" s="292" t="s">
        <v>1</v>
      </c>
      <c r="N520" s="293" t="s">
        <v>40</v>
      </c>
      <c r="O520" s="92"/>
      <c r="P520" s="236">
        <f>O520*H520</f>
        <v>0</v>
      </c>
      <c r="Q520" s="236">
        <v>0</v>
      </c>
      <c r="R520" s="236">
        <f>Q520*H520</f>
        <v>0</v>
      </c>
      <c r="S520" s="236">
        <v>0</v>
      </c>
      <c r="T520" s="23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8" t="s">
        <v>394</v>
      </c>
      <c r="AT520" s="238" t="s">
        <v>311</v>
      </c>
      <c r="AU520" s="238" t="s">
        <v>85</v>
      </c>
      <c r="AY520" s="18" t="s">
        <v>192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8" t="s">
        <v>83</v>
      </c>
      <c r="BK520" s="239">
        <f>ROUND(I520*H520,2)</f>
        <v>0</v>
      </c>
      <c r="BL520" s="18" t="s">
        <v>297</v>
      </c>
      <c r="BM520" s="238" t="s">
        <v>4339</v>
      </c>
    </row>
    <row r="521" s="2" customFormat="1" ht="24.15" customHeight="1">
      <c r="A521" s="39"/>
      <c r="B521" s="40"/>
      <c r="C521" s="227" t="s">
        <v>1046</v>
      </c>
      <c r="D521" s="227" t="s">
        <v>194</v>
      </c>
      <c r="E521" s="228" t="s">
        <v>4340</v>
      </c>
      <c r="F521" s="229" t="s">
        <v>4341</v>
      </c>
      <c r="G521" s="230" t="s">
        <v>2198</v>
      </c>
      <c r="H521" s="231">
        <v>120.95999999999999</v>
      </c>
      <c r="I521" s="232"/>
      <c r="J521" s="233">
        <f>ROUND(I521*H521,2)</f>
        <v>0</v>
      </c>
      <c r="K521" s="229" t="s">
        <v>198</v>
      </c>
      <c r="L521" s="45"/>
      <c r="M521" s="234" t="s">
        <v>1</v>
      </c>
      <c r="N521" s="235" t="s">
        <v>40</v>
      </c>
      <c r="O521" s="92"/>
      <c r="P521" s="236">
        <f>O521*H521</f>
        <v>0</v>
      </c>
      <c r="Q521" s="236">
        <v>5.0000000000000002E-05</v>
      </c>
      <c r="R521" s="236">
        <f>Q521*H521</f>
        <v>0.0060479999999999996</v>
      </c>
      <c r="S521" s="236">
        <v>0</v>
      </c>
      <c r="T521" s="23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8" t="s">
        <v>297</v>
      </c>
      <c r="AT521" s="238" t="s">
        <v>194</v>
      </c>
      <c r="AU521" s="238" t="s">
        <v>85</v>
      </c>
      <c r="AY521" s="18" t="s">
        <v>192</v>
      </c>
      <c r="BE521" s="239">
        <f>IF(N521="základní",J521,0)</f>
        <v>0</v>
      </c>
      <c r="BF521" s="239">
        <f>IF(N521="snížená",J521,0)</f>
        <v>0</v>
      </c>
      <c r="BG521" s="239">
        <f>IF(N521="zákl. přenesená",J521,0)</f>
        <v>0</v>
      </c>
      <c r="BH521" s="239">
        <f>IF(N521="sníž. přenesená",J521,0)</f>
        <v>0</v>
      </c>
      <c r="BI521" s="239">
        <f>IF(N521="nulová",J521,0)</f>
        <v>0</v>
      </c>
      <c r="BJ521" s="18" t="s">
        <v>83</v>
      </c>
      <c r="BK521" s="239">
        <f>ROUND(I521*H521,2)</f>
        <v>0</v>
      </c>
      <c r="BL521" s="18" t="s">
        <v>297</v>
      </c>
      <c r="BM521" s="238" t="s">
        <v>4342</v>
      </c>
    </row>
    <row r="522" s="16" customFormat="1">
      <c r="A522" s="16"/>
      <c r="B522" s="274"/>
      <c r="C522" s="275"/>
      <c r="D522" s="242" t="s">
        <v>201</v>
      </c>
      <c r="E522" s="276" t="s">
        <v>1</v>
      </c>
      <c r="F522" s="277" t="s">
        <v>4243</v>
      </c>
      <c r="G522" s="275"/>
      <c r="H522" s="276" t="s">
        <v>1</v>
      </c>
      <c r="I522" s="278"/>
      <c r="J522" s="275"/>
      <c r="K522" s="275"/>
      <c r="L522" s="279"/>
      <c r="M522" s="280"/>
      <c r="N522" s="281"/>
      <c r="O522" s="281"/>
      <c r="P522" s="281"/>
      <c r="Q522" s="281"/>
      <c r="R522" s="281"/>
      <c r="S522" s="281"/>
      <c r="T522" s="282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83" t="s">
        <v>201</v>
      </c>
      <c r="AU522" s="283" t="s">
        <v>85</v>
      </c>
      <c r="AV522" s="16" t="s">
        <v>83</v>
      </c>
      <c r="AW522" s="16" t="s">
        <v>32</v>
      </c>
      <c r="AX522" s="16" t="s">
        <v>75</v>
      </c>
      <c r="AY522" s="283" t="s">
        <v>192</v>
      </c>
    </row>
    <row r="523" s="13" customFormat="1">
      <c r="A523" s="13"/>
      <c r="B523" s="240"/>
      <c r="C523" s="241"/>
      <c r="D523" s="242" t="s">
        <v>201</v>
      </c>
      <c r="E523" s="243" t="s">
        <v>1</v>
      </c>
      <c r="F523" s="244" t="s">
        <v>4343</v>
      </c>
      <c r="G523" s="241"/>
      <c r="H523" s="245">
        <v>67.200000000000003</v>
      </c>
      <c r="I523" s="246"/>
      <c r="J523" s="241"/>
      <c r="K523" s="241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201</v>
      </c>
      <c r="AU523" s="251" t="s">
        <v>85</v>
      </c>
      <c r="AV523" s="13" t="s">
        <v>85</v>
      </c>
      <c r="AW523" s="13" t="s">
        <v>32</v>
      </c>
      <c r="AX523" s="13" t="s">
        <v>75</v>
      </c>
      <c r="AY523" s="251" t="s">
        <v>192</v>
      </c>
    </row>
    <row r="524" s="13" customFormat="1">
      <c r="A524" s="13"/>
      <c r="B524" s="240"/>
      <c r="C524" s="241"/>
      <c r="D524" s="242" t="s">
        <v>201</v>
      </c>
      <c r="E524" s="243" t="s">
        <v>1</v>
      </c>
      <c r="F524" s="244" t="s">
        <v>4344</v>
      </c>
      <c r="G524" s="241"/>
      <c r="H524" s="245">
        <v>53.759999999999998</v>
      </c>
      <c r="I524" s="246"/>
      <c r="J524" s="241"/>
      <c r="K524" s="241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201</v>
      </c>
      <c r="AU524" s="251" t="s">
        <v>85</v>
      </c>
      <c r="AV524" s="13" t="s">
        <v>85</v>
      </c>
      <c r="AW524" s="13" t="s">
        <v>32</v>
      </c>
      <c r="AX524" s="13" t="s">
        <v>75</v>
      </c>
      <c r="AY524" s="251" t="s">
        <v>192</v>
      </c>
    </row>
    <row r="525" s="14" customFormat="1">
      <c r="A525" s="14"/>
      <c r="B525" s="252"/>
      <c r="C525" s="253"/>
      <c r="D525" s="242" t="s">
        <v>201</v>
      </c>
      <c r="E525" s="254" t="s">
        <v>1</v>
      </c>
      <c r="F525" s="255" t="s">
        <v>204</v>
      </c>
      <c r="G525" s="253"/>
      <c r="H525" s="256">
        <v>120.95999999999999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2" t="s">
        <v>201</v>
      </c>
      <c r="AU525" s="262" t="s">
        <v>85</v>
      </c>
      <c r="AV525" s="14" t="s">
        <v>199</v>
      </c>
      <c r="AW525" s="14" t="s">
        <v>32</v>
      </c>
      <c r="AX525" s="14" t="s">
        <v>83</v>
      </c>
      <c r="AY525" s="262" t="s">
        <v>192</v>
      </c>
    </row>
    <row r="526" s="2" customFormat="1" ht="21.75" customHeight="1">
      <c r="A526" s="39"/>
      <c r="B526" s="40"/>
      <c r="C526" s="284" t="s">
        <v>1056</v>
      </c>
      <c r="D526" s="284" t="s">
        <v>311</v>
      </c>
      <c r="E526" s="285" t="s">
        <v>4345</v>
      </c>
      <c r="F526" s="286" t="s">
        <v>4346</v>
      </c>
      <c r="G526" s="287" t="s">
        <v>247</v>
      </c>
      <c r="H526" s="288">
        <v>0.122</v>
      </c>
      <c r="I526" s="289"/>
      <c r="J526" s="290">
        <f>ROUND(I526*H526,2)</f>
        <v>0</v>
      </c>
      <c r="K526" s="286" t="s">
        <v>198</v>
      </c>
      <c r="L526" s="291"/>
      <c r="M526" s="292" t="s">
        <v>1</v>
      </c>
      <c r="N526" s="293" t="s">
        <v>40</v>
      </c>
      <c r="O526" s="92"/>
      <c r="P526" s="236">
        <f>O526*H526</f>
        <v>0</v>
      </c>
      <c r="Q526" s="236">
        <v>1</v>
      </c>
      <c r="R526" s="236">
        <f>Q526*H526</f>
        <v>0.122</v>
      </c>
      <c r="S526" s="236">
        <v>0</v>
      </c>
      <c r="T526" s="23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8" t="s">
        <v>394</v>
      </c>
      <c r="AT526" s="238" t="s">
        <v>311</v>
      </c>
      <c r="AU526" s="238" t="s">
        <v>85</v>
      </c>
      <c r="AY526" s="18" t="s">
        <v>192</v>
      </c>
      <c r="BE526" s="239">
        <f>IF(N526="základní",J526,0)</f>
        <v>0</v>
      </c>
      <c r="BF526" s="239">
        <f>IF(N526="snížená",J526,0)</f>
        <v>0</v>
      </c>
      <c r="BG526" s="239">
        <f>IF(N526="zákl. přenesená",J526,0)</f>
        <v>0</v>
      </c>
      <c r="BH526" s="239">
        <f>IF(N526="sníž. přenesená",J526,0)</f>
        <v>0</v>
      </c>
      <c r="BI526" s="239">
        <f>IF(N526="nulová",J526,0)</f>
        <v>0</v>
      </c>
      <c r="BJ526" s="18" t="s">
        <v>83</v>
      </c>
      <c r="BK526" s="239">
        <f>ROUND(I526*H526,2)</f>
        <v>0</v>
      </c>
      <c r="BL526" s="18" t="s">
        <v>297</v>
      </c>
      <c r="BM526" s="238" t="s">
        <v>4347</v>
      </c>
    </row>
    <row r="527" s="2" customFormat="1" ht="24.15" customHeight="1">
      <c r="A527" s="39"/>
      <c r="B527" s="40"/>
      <c r="C527" s="227" t="s">
        <v>1060</v>
      </c>
      <c r="D527" s="227" t="s">
        <v>194</v>
      </c>
      <c r="E527" s="228" t="s">
        <v>2196</v>
      </c>
      <c r="F527" s="229" t="s">
        <v>2197</v>
      </c>
      <c r="G527" s="230" t="s">
        <v>2198</v>
      </c>
      <c r="H527" s="231">
        <v>103.04000000000001</v>
      </c>
      <c r="I527" s="232"/>
      <c r="J527" s="233">
        <f>ROUND(I527*H527,2)</f>
        <v>0</v>
      </c>
      <c r="K527" s="229" t="s">
        <v>198</v>
      </c>
      <c r="L527" s="45"/>
      <c r="M527" s="234" t="s">
        <v>1</v>
      </c>
      <c r="N527" s="235" t="s">
        <v>40</v>
      </c>
      <c r="O527" s="92"/>
      <c r="P527" s="236">
        <f>O527*H527</f>
        <v>0</v>
      </c>
      <c r="Q527" s="236">
        <v>5.0000000000000002E-05</v>
      </c>
      <c r="R527" s="236">
        <f>Q527*H527</f>
        <v>0.0051520000000000003</v>
      </c>
      <c r="S527" s="236">
        <v>0</v>
      </c>
      <c r="T527" s="23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8" t="s">
        <v>297</v>
      </c>
      <c r="AT527" s="238" t="s">
        <v>194</v>
      </c>
      <c r="AU527" s="238" t="s">
        <v>85</v>
      </c>
      <c r="AY527" s="18" t="s">
        <v>192</v>
      </c>
      <c r="BE527" s="239">
        <f>IF(N527="základní",J527,0)</f>
        <v>0</v>
      </c>
      <c r="BF527" s="239">
        <f>IF(N527="snížená",J527,0)</f>
        <v>0</v>
      </c>
      <c r="BG527" s="239">
        <f>IF(N527="zákl. přenesená",J527,0)</f>
        <v>0</v>
      </c>
      <c r="BH527" s="239">
        <f>IF(N527="sníž. přenesená",J527,0)</f>
        <v>0</v>
      </c>
      <c r="BI527" s="239">
        <f>IF(N527="nulová",J527,0)</f>
        <v>0</v>
      </c>
      <c r="BJ527" s="18" t="s">
        <v>83</v>
      </c>
      <c r="BK527" s="239">
        <f>ROUND(I527*H527,2)</f>
        <v>0</v>
      </c>
      <c r="BL527" s="18" t="s">
        <v>297</v>
      </c>
      <c r="BM527" s="238" t="s">
        <v>4348</v>
      </c>
    </row>
    <row r="528" s="16" customFormat="1">
      <c r="A528" s="16"/>
      <c r="B528" s="274"/>
      <c r="C528" s="275"/>
      <c r="D528" s="242" t="s">
        <v>201</v>
      </c>
      <c r="E528" s="276" t="s">
        <v>1</v>
      </c>
      <c r="F528" s="277" t="s">
        <v>4243</v>
      </c>
      <c r="G528" s="275"/>
      <c r="H528" s="276" t="s">
        <v>1</v>
      </c>
      <c r="I528" s="278"/>
      <c r="J528" s="275"/>
      <c r="K528" s="275"/>
      <c r="L528" s="279"/>
      <c r="M528" s="280"/>
      <c r="N528" s="281"/>
      <c r="O528" s="281"/>
      <c r="P528" s="281"/>
      <c r="Q528" s="281"/>
      <c r="R528" s="281"/>
      <c r="S528" s="281"/>
      <c r="T528" s="282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83" t="s">
        <v>201</v>
      </c>
      <c r="AU528" s="283" t="s">
        <v>85</v>
      </c>
      <c r="AV528" s="16" t="s">
        <v>83</v>
      </c>
      <c r="AW528" s="16" t="s">
        <v>32</v>
      </c>
      <c r="AX528" s="16" t="s">
        <v>75</v>
      </c>
      <c r="AY528" s="283" t="s">
        <v>192</v>
      </c>
    </row>
    <row r="529" s="13" customFormat="1">
      <c r="A529" s="13"/>
      <c r="B529" s="240"/>
      <c r="C529" s="241"/>
      <c r="D529" s="242" t="s">
        <v>201</v>
      </c>
      <c r="E529" s="243" t="s">
        <v>1</v>
      </c>
      <c r="F529" s="244" t="s">
        <v>4349</v>
      </c>
      <c r="G529" s="241"/>
      <c r="H529" s="245">
        <v>103.04000000000001</v>
      </c>
      <c r="I529" s="246"/>
      <c r="J529" s="241"/>
      <c r="K529" s="241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201</v>
      </c>
      <c r="AU529" s="251" t="s">
        <v>85</v>
      </c>
      <c r="AV529" s="13" t="s">
        <v>85</v>
      </c>
      <c r="AW529" s="13" t="s">
        <v>32</v>
      </c>
      <c r="AX529" s="13" t="s">
        <v>83</v>
      </c>
      <c r="AY529" s="251" t="s">
        <v>192</v>
      </c>
    </row>
    <row r="530" s="2" customFormat="1" ht="21.75" customHeight="1">
      <c r="A530" s="39"/>
      <c r="B530" s="40"/>
      <c r="C530" s="284" t="s">
        <v>1081</v>
      </c>
      <c r="D530" s="284" t="s">
        <v>311</v>
      </c>
      <c r="E530" s="285" t="s">
        <v>4345</v>
      </c>
      <c r="F530" s="286" t="s">
        <v>4346</v>
      </c>
      <c r="G530" s="287" t="s">
        <v>247</v>
      </c>
      <c r="H530" s="288">
        <v>0.10299999999999999</v>
      </c>
      <c r="I530" s="289"/>
      <c r="J530" s="290">
        <f>ROUND(I530*H530,2)</f>
        <v>0</v>
      </c>
      <c r="K530" s="286" t="s">
        <v>198</v>
      </c>
      <c r="L530" s="291"/>
      <c r="M530" s="292" t="s">
        <v>1</v>
      </c>
      <c r="N530" s="293" t="s">
        <v>40</v>
      </c>
      <c r="O530" s="92"/>
      <c r="P530" s="236">
        <f>O530*H530</f>
        <v>0</v>
      </c>
      <c r="Q530" s="236">
        <v>1</v>
      </c>
      <c r="R530" s="236">
        <f>Q530*H530</f>
        <v>0.10299999999999999</v>
      </c>
      <c r="S530" s="236">
        <v>0</v>
      </c>
      <c r="T530" s="23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8" t="s">
        <v>394</v>
      </c>
      <c r="AT530" s="238" t="s">
        <v>311</v>
      </c>
      <c r="AU530" s="238" t="s">
        <v>85</v>
      </c>
      <c r="AY530" s="18" t="s">
        <v>192</v>
      </c>
      <c r="BE530" s="239">
        <f>IF(N530="základní",J530,0)</f>
        <v>0</v>
      </c>
      <c r="BF530" s="239">
        <f>IF(N530="snížená",J530,0)</f>
        <v>0</v>
      </c>
      <c r="BG530" s="239">
        <f>IF(N530="zákl. přenesená",J530,0)</f>
        <v>0</v>
      </c>
      <c r="BH530" s="239">
        <f>IF(N530="sníž. přenesená",J530,0)</f>
        <v>0</v>
      </c>
      <c r="BI530" s="239">
        <f>IF(N530="nulová",J530,0)</f>
        <v>0</v>
      </c>
      <c r="BJ530" s="18" t="s">
        <v>83</v>
      </c>
      <c r="BK530" s="239">
        <f>ROUND(I530*H530,2)</f>
        <v>0</v>
      </c>
      <c r="BL530" s="18" t="s">
        <v>297</v>
      </c>
      <c r="BM530" s="238" t="s">
        <v>4350</v>
      </c>
    </row>
    <row r="531" s="16" customFormat="1">
      <c r="A531" s="16"/>
      <c r="B531" s="274"/>
      <c r="C531" s="275"/>
      <c r="D531" s="242" t="s">
        <v>201</v>
      </c>
      <c r="E531" s="276" t="s">
        <v>1</v>
      </c>
      <c r="F531" s="277" t="s">
        <v>4243</v>
      </c>
      <c r="G531" s="275"/>
      <c r="H531" s="276" t="s">
        <v>1</v>
      </c>
      <c r="I531" s="278"/>
      <c r="J531" s="275"/>
      <c r="K531" s="275"/>
      <c r="L531" s="279"/>
      <c r="M531" s="280"/>
      <c r="N531" s="281"/>
      <c r="O531" s="281"/>
      <c r="P531" s="281"/>
      <c r="Q531" s="281"/>
      <c r="R531" s="281"/>
      <c r="S531" s="281"/>
      <c r="T531" s="282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83" t="s">
        <v>201</v>
      </c>
      <c r="AU531" s="283" t="s">
        <v>85</v>
      </c>
      <c r="AV531" s="16" t="s">
        <v>83</v>
      </c>
      <c r="AW531" s="16" t="s">
        <v>32</v>
      </c>
      <c r="AX531" s="16" t="s">
        <v>75</v>
      </c>
      <c r="AY531" s="283" t="s">
        <v>192</v>
      </c>
    </row>
    <row r="532" s="13" customFormat="1">
      <c r="A532" s="13"/>
      <c r="B532" s="240"/>
      <c r="C532" s="241"/>
      <c r="D532" s="242" t="s">
        <v>201</v>
      </c>
      <c r="E532" s="243" t="s">
        <v>1</v>
      </c>
      <c r="F532" s="244" t="s">
        <v>4351</v>
      </c>
      <c r="G532" s="241"/>
      <c r="H532" s="245">
        <v>0.10299999999999999</v>
      </c>
      <c r="I532" s="246"/>
      <c r="J532" s="241"/>
      <c r="K532" s="241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201</v>
      </c>
      <c r="AU532" s="251" t="s">
        <v>85</v>
      </c>
      <c r="AV532" s="13" t="s">
        <v>85</v>
      </c>
      <c r="AW532" s="13" t="s">
        <v>32</v>
      </c>
      <c r="AX532" s="13" t="s">
        <v>83</v>
      </c>
      <c r="AY532" s="251" t="s">
        <v>192</v>
      </c>
    </row>
    <row r="533" s="2" customFormat="1" ht="24.15" customHeight="1">
      <c r="A533" s="39"/>
      <c r="B533" s="40"/>
      <c r="C533" s="227" t="s">
        <v>1086</v>
      </c>
      <c r="D533" s="227" t="s">
        <v>194</v>
      </c>
      <c r="E533" s="228" t="s">
        <v>3860</v>
      </c>
      <c r="F533" s="229" t="s">
        <v>3861</v>
      </c>
      <c r="G533" s="230" t="s">
        <v>247</v>
      </c>
      <c r="H533" s="231">
        <v>1.8260000000000001</v>
      </c>
      <c r="I533" s="232"/>
      <c r="J533" s="233">
        <f>ROUND(I533*H533,2)</f>
        <v>0</v>
      </c>
      <c r="K533" s="229" t="s">
        <v>198</v>
      </c>
      <c r="L533" s="45"/>
      <c r="M533" s="234" t="s">
        <v>1</v>
      </c>
      <c r="N533" s="235" t="s">
        <v>40</v>
      </c>
      <c r="O533" s="92"/>
      <c r="P533" s="236">
        <f>O533*H533</f>
        <v>0</v>
      </c>
      <c r="Q533" s="236">
        <v>0</v>
      </c>
      <c r="R533" s="236">
        <f>Q533*H533</f>
        <v>0</v>
      </c>
      <c r="S533" s="236">
        <v>0</v>
      </c>
      <c r="T533" s="23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8" t="s">
        <v>297</v>
      </c>
      <c r="AT533" s="238" t="s">
        <v>194</v>
      </c>
      <c r="AU533" s="238" t="s">
        <v>85</v>
      </c>
      <c r="AY533" s="18" t="s">
        <v>192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8" t="s">
        <v>83</v>
      </c>
      <c r="BK533" s="239">
        <f>ROUND(I533*H533,2)</f>
        <v>0</v>
      </c>
      <c r="BL533" s="18" t="s">
        <v>297</v>
      </c>
      <c r="BM533" s="238" t="s">
        <v>4352</v>
      </c>
    </row>
    <row r="534" s="12" customFormat="1" ht="22.8" customHeight="1">
      <c r="A534" s="12"/>
      <c r="B534" s="211"/>
      <c r="C534" s="212"/>
      <c r="D534" s="213" t="s">
        <v>74</v>
      </c>
      <c r="E534" s="225" t="s">
        <v>2480</v>
      </c>
      <c r="F534" s="225" t="s">
        <v>2481</v>
      </c>
      <c r="G534" s="212"/>
      <c r="H534" s="212"/>
      <c r="I534" s="215"/>
      <c r="J534" s="226">
        <f>BK534</f>
        <v>0</v>
      </c>
      <c r="K534" s="212"/>
      <c r="L534" s="217"/>
      <c r="M534" s="218"/>
      <c r="N534" s="219"/>
      <c r="O534" s="219"/>
      <c r="P534" s="220">
        <f>SUM(P535:P550)</f>
        <v>0</v>
      </c>
      <c r="Q534" s="219"/>
      <c r="R534" s="220">
        <f>SUM(R535:R550)</f>
        <v>0.011894399999999999</v>
      </c>
      <c r="S534" s="219"/>
      <c r="T534" s="221">
        <f>SUM(T535:T550)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22" t="s">
        <v>85</v>
      </c>
      <c r="AT534" s="223" t="s">
        <v>74</v>
      </c>
      <c r="AU534" s="223" t="s">
        <v>83</v>
      </c>
      <c r="AY534" s="222" t="s">
        <v>192</v>
      </c>
      <c r="BK534" s="224">
        <f>SUM(BK535:BK550)</f>
        <v>0</v>
      </c>
    </row>
    <row r="535" s="2" customFormat="1" ht="24.15" customHeight="1">
      <c r="A535" s="39"/>
      <c r="B535" s="40"/>
      <c r="C535" s="227" t="s">
        <v>1091</v>
      </c>
      <c r="D535" s="227" t="s">
        <v>194</v>
      </c>
      <c r="E535" s="228" t="s">
        <v>4353</v>
      </c>
      <c r="F535" s="229" t="s">
        <v>4354</v>
      </c>
      <c r="G535" s="230" t="s">
        <v>197</v>
      </c>
      <c r="H535" s="231">
        <v>20.16</v>
      </c>
      <c r="I535" s="232"/>
      <c r="J535" s="233">
        <f>ROUND(I535*H535,2)</f>
        <v>0</v>
      </c>
      <c r="K535" s="229" t="s">
        <v>198</v>
      </c>
      <c r="L535" s="45"/>
      <c r="M535" s="234" t="s">
        <v>1</v>
      </c>
      <c r="N535" s="235" t="s">
        <v>40</v>
      </c>
      <c r="O535" s="92"/>
      <c r="P535" s="236">
        <f>O535*H535</f>
        <v>0</v>
      </c>
      <c r="Q535" s="236">
        <v>0.00022000000000000001</v>
      </c>
      <c r="R535" s="236">
        <f>Q535*H535</f>
        <v>0.0044352000000000003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297</v>
      </c>
      <c r="AT535" s="238" t="s">
        <v>194</v>
      </c>
      <c r="AU535" s="238" t="s">
        <v>85</v>
      </c>
      <c r="AY535" s="18" t="s">
        <v>192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83</v>
      </c>
      <c r="BK535" s="239">
        <f>ROUND(I535*H535,2)</f>
        <v>0</v>
      </c>
      <c r="BL535" s="18" t="s">
        <v>297</v>
      </c>
      <c r="BM535" s="238" t="s">
        <v>4355</v>
      </c>
    </row>
    <row r="536" s="16" customFormat="1">
      <c r="A536" s="16"/>
      <c r="B536" s="274"/>
      <c r="C536" s="275"/>
      <c r="D536" s="242" t="s">
        <v>201</v>
      </c>
      <c r="E536" s="276" t="s">
        <v>1</v>
      </c>
      <c r="F536" s="277" t="s">
        <v>4243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83" t="s">
        <v>201</v>
      </c>
      <c r="AU536" s="283" t="s">
        <v>85</v>
      </c>
      <c r="AV536" s="16" t="s">
        <v>83</v>
      </c>
      <c r="AW536" s="16" t="s">
        <v>32</v>
      </c>
      <c r="AX536" s="16" t="s">
        <v>75</v>
      </c>
      <c r="AY536" s="283" t="s">
        <v>192</v>
      </c>
    </row>
    <row r="537" s="16" customFormat="1">
      <c r="A537" s="16"/>
      <c r="B537" s="274"/>
      <c r="C537" s="275"/>
      <c r="D537" s="242" t="s">
        <v>201</v>
      </c>
      <c r="E537" s="276" t="s">
        <v>1</v>
      </c>
      <c r="F537" s="277" t="s">
        <v>4313</v>
      </c>
      <c r="G537" s="275"/>
      <c r="H537" s="276" t="s">
        <v>1</v>
      </c>
      <c r="I537" s="278"/>
      <c r="J537" s="275"/>
      <c r="K537" s="275"/>
      <c r="L537" s="279"/>
      <c r="M537" s="280"/>
      <c r="N537" s="281"/>
      <c r="O537" s="281"/>
      <c r="P537" s="281"/>
      <c r="Q537" s="281"/>
      <c r="R537" s="281"/>
      <c r="S537" s="281"/>
      <c r="T537" s="282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83" t="s">
        <v>201</v>
      </c>
      <c r="AU537" s="283" t="s">
        <v>85</v>
      </c>
      <c r="AV537" s="16" t="s">
        <v>83</v>
      </c>
      <c r="AW537" s="16" t="s">
        <v>32</v>
      </c>
      <c r="AX537" s="16" t="s">
        <v>75</v>
      </c>
      <c r="AY537" s="283" t="s">
        <v>192</v>
      </c>
    </row>
    <row r="538" s="16" customFormat="1">
      <c r="A538" s="16"/>
      <c r="B538" s="274"/>
      <c r="C538" s="275"/>
      <c r="D538" s="242" t="s">
        <v>201</v>
      </c>
      <c r="E538" s="276" t="s">
        <v>1</v>
      </c>
      <c r="F538" s="277" t="s">
        <v>4314</v>
      </c>
      <c r="G538" s="275"/>
      <c r="H538" s="276" t="s">
        <v>1</v>
      </c>
      <c r="I538" s="278"/>
      <c r="J538" s="275"/>
      <c r="K538" s="275"/>
      <c r="L538" s="279"/>
      <c r="M538" s="280"/>
      <c r="N538" s="281"/>
      <c r="O538" s="281"/>
      <c r="P538" s="281"/>
      <c r="Q538" s="281"/>
      <c r="R538" s="281"/>
      <c r="S538" s="281"/>
      <c r="T538" s="282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83" t="s">
        <v>201</v>
      </c>
      <c r="AU538" s="283" t="s">
        <v>85</v>
      </c>
      <c r="AV538" s="16" t="s">
        <v>83</v>
      </c>
      <c r="AW538" s="16" t="s">
        <v>32</v>
      </c>
      <c r="AX538" s="16" t="s">
        <v>75</v>
      </c>
      <c r="AY538" s="283" t="s">
        <v>192</v>
      </c>
    </row>
    <row r="539" s="16" customFormat="1">
      <c r="A539" s="16"/>
      <c r="B539" s="274"/>
      <c r="C539" s="275"/>
      <c r="D539" s="242" t="s">
        <v>201</v>
      </c>
      <c r="E539" s="276" t="s">
        <v>1</v>
      </c>
      <c r="F539" s="277" t="s">
        <v>4356</v>
      </c>
      <c r="G539" s="275"/>
      <c r="H539" s="276" t="s">
        <v>1</v>
      </c>
      <c r="I539" s="278"/>
      <c r="J539" s="275"/>
      <c r="K539" s="275"/>
      <c r="L539" s="279"/>
      <c r="M539" s="280"/>
      <c r="N539" s="281"/>
      <c r="O539" s="281"/>
      <c r="P539" s="281"/>
      <c r="Q539" s="281"/>
      <c r="R539" s="281"/>
      <c r="S539" s="281"/>
      <c r="T539" s="282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83" t="s">
        <v>201</v>
      </c>
      <c r="AU539" s="283" t="s">
        <v>85</v>
      </c>
      <c r="AV539" s="16" t="s">
        <v>83</v>
      </c>
      <c r="AW539" s="16" t="s">
        <v>32</v>
      </c>
      <c r="AX539" s="16" t="s">
        <v>75</v>
      </c>
      <c r="AY539" s="283" t="s">
        <v>192</v>
      </c>
    </row>
    <row r="540" s="16" customFormat="1">
      <c r="A540" s="16"/>
      <c r="B540" s="274"/>
      <c r="C540" s="275"/>
      <c r="D540" s="242" t="s">
        <v>201</v>
      </c>
      <c r="E540" s="276" t="s">
        <v>1</v>
      </c>
      <c r="F540" s="277" t="s">
        <v>4357</v>
      </c>
      <c r="G540" s="275"/>
      <c r="H540" s="276" t="s">
        <v>1</v>
      </c>
      <c r="I540" s="278"/>
      <c r="J540" s="275"/>
      <c r="K540" s="275"/>
      <c r="L540" s="279"/>
      <c r="M540" s="280"/>
      <c r="N540" s="281"/>
      <c r="O540" s="281"/>
      <c r="P540" s="281"/>
      <c r="Q540" s="281"/>
      <c r="R540" s="281"/>
      <c r="S540" s="281"/>
      <c r="T540" s="282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83" t="s">
        <v>201</v>
      </c>
      <c r="AU540" s="283" t="s">
        <v>85</v>
      </c>
      <c r="AV540" s="16" t="s">
        <v>83</v>
      </c>
      <c r="AW540" s="16" t="s">
        <v>32</v>
      </c>
      <c r="AX540" s="16" t="s">
        <v>75</v>
      </c>
      <c r="AY540" s="283" t="s">
        <v>192</v>
      </c>
    </row>
    <row r="541" s="16" customFormat="1">
      <c r="A541" s="16"/>
      <c r="B541" s="274"/>
      <c r="C541" s="275"/>
      <c r="D541" s="242" t="s">
        <v>201</v>
      </c>
      <c r="E541" s="276" t="s">
        <v>1</v>
      </c>
      <c r="F541" s="277" t="s">
        <v>4358</v>
      </c>
      <c r="G541" s="275"/>
      <c r="H541" s="276" t="s">
        <v>1</v>
      </c>
      <c r="I541" s="278"/>
      <c r="J541" s="275"/>
      <c r="K541" s="275"/>
      <c r="L541" s="279"/>
      <c r="M541" s="280"/>
      <c r="N541" s="281"/>
      <c r="O541" s="281"/>
      <c r="P541" s="281"/>
      <c r="Q541" s="281"/>
      <c r="R541" s="281"/>
      <c r="S541" s="281"/>
      <c r="T541" s="282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283" t="s">
        <v>201</v>
      </c>
      <c r="AU541" s="283" t="s">
        <v>85</v>
      </c>
      <c r="AV541" s="16" t="s">
        <v>83</v>
      </c>
      <c r="AW541" s="16" t="s">
        <v>32</v>
      </c>
      <c r="AX541" s="16" t="s">
        <v>75</v>
      </c>
      <c r="AY541" s="283" t="s">
        <v>192</v>
      </c>
    </row>
    <row r="542" s="13" customFormat="1">
      <c r="A542" s="13"/>
      <c r="B542" s="240"/>
      <c r="C542" s="241"/>
      <c r="D542" s="242" t="s">
        <v>201</v>
      </c>
      <c r="E542" s="243" t="s">
        <v>1</v>
      </c>
      <c r="F542" s="244" t="s">
        <v>4359</v>
      </c>
      <c r="G542" s="241"/>
      <c r="H542" s="245">
        <v>20.16</v>
      </c>
      <c r="I542" s="246"/>
      <c r="J542" s="241"/>
      <c r="K542" s="241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201</v>
      </c>
      <c r="AU542" s="251" t="s">
        <v>85</v>
      </c>
      <c r="AV542" s="13" t="s">
        <v>85</v>
      </c>
      <c r="AW542" s="13" t="s">
        <v>32</v>
      </c>
      <c r="AX542" s="13" t="s">
        <v>83</v>
      </c>
      <c r="AY542" s="251" t="s">
        <v>192</v>
      </c>
    </row>
    <row r="543" s="2" customFormat="1" ht="24.15" customHeight="1">
      <c r="A543" s="39"/>
      <c r="B543" s="40"/>
      <c r="C543" s="227" t="s">
        <v>1099</v>
      </c>
      <c r="D543" s="227" t="s">
        <v>194</v>
      </c>
      <c r="E543" s="228" t="s">
        <v>4360</v>
      </c>
      <c r="F543" s="229" t="s">
        <v>4361</v>
      </c>
      <c r="G543" s="230" t="s">
        <v>197</v>
      </c>
      <c r="H543" s="231">
        <v>20.16</v>
      </c>
      <c r="I543" s="232"/>
      <c r="J543" s="233">
        <f>ROUND(I543*H543,2)</f>
        <v>0</v>
      </c>
      <c r="K543" s="229" t="s">
        <v>198</v>
      </c>
      <c r="L543" s="45"/>
      <c r="M543" s="234" t="s">
        <v>1</v>
      </c>
      <c r="N543" s="235" t="s">
        <v>40</v>
      </c>
      <c r="O543" s="92"/>
      <c r="P543" s="236">
        <f>O543*H543</f>
        <v>0</v>
      </c>
      <c r="Q543" s="236">
        <v>0.00036999999999999999</v>
      </c>
      <c r="R543" s="236">
        <f>Q543*H543</f>
        <v>0.0074592</v>
      </c>
      <c r="S543" s="236">
        <v>0</v>
      </c>
      <c r="T543" s="23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8" t="s">
        <v>297</v>
      </c>
      <c r="AT543" s="238" t="s">
        <v>194</v>
      </c>
      <c r="AU543" s="238" t="s">
        <v>85</v>
      </c>
      <c r="AY543" s="18" t="s">
        <v>192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8" t="s">
        <v>83</v>
      </c>
      <c r="BK543" s="239">
        <f>ROUND(I543*H543,2)</f>
        <v>0</v>
      </c>
      <c r="BL543" s="18" t="s">
        <v>297</v>
      </c>
      <c r="BM543" s="238" t="s">
        <v>4362</v>
      </c>
    </row>
    <row r="544" s="16" customFormat="1">
      <c r="A544" s="16"/>
      <c r="B544" s="274"/>
      <c r="C544" s="275"/>
      <c r="D544" s="242" t="s">
        <v>201</v>
      </c>
      <c r="E544" s="276" t="s">
        <v>1</v>
      </c>
      <c r="F544" s="277" t="s">
        <v>4243</v>
      </c>
      <c r="G544" s="275"/>
      <c r="H544" s="276" t="s">
        <v>1</v>
      </c>
      <c r="I544" s="278"/>
      <c r="J544" s="275"/>
      <c r="K544" s="275"/>
      <c r="L544" s="279"/>
      <c r="M544" s="280"/>
      <c r="N544" s="281"/>
      <c r="O544" s="281"/>
      <c r="P544" s="281"/>
      <c r="Q544" s="281"/>
      <c r="R544" s="281"/>
      <c r="S544" s="281"/>
      <c r="T544" s="282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83" t="s">
        <v>201</v>
      </c>
      <c r="AU544" s="283" t="s">
        <v>85</v>
      </c>
      <c r="AV544" s="16" t="s">
        <v>83</v>
      </c>
      <c r="AW544" s="16" t="s">
        <v>32</v>
      </c>
      <c r="AX544" s="16" t="s">
        <v>75</v>
      </c>
      <c r="AY544" s="283" t="s">
        <v>192</v>
      </c>
    </row>
    <row r="545" s="16" customFormat="1">
      <c r="A545" s="16"/>
      <c r="B545" s="274"/>
      <c r="C545" s="275"/>
      <c r="D545" s="242" t="s">
        <v>201</v>
      </c>
      <c r="E545" s="276" t="s">
        <v>1</v>
      </c>
      <c r="F545" s="277" t="s">
        <v>4313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83" t="s">
        <v>201</v>
      </c>
      <c r="AU545" s="283" t="s">
        <v>85</v>
      </c>
      <c r="AV545" s="16" t="s">
        <v>83</v>
      </c>
      <c r="AW545" s="16" t="s">
        <v>32</v>
      </c>
      <c r="AX545" s="16" t="s">
        <v>75</v>
      </c>
      <c r="AY545" s="283" t="s">
        <v>192</v>
      </c>
    </row>
    <row r="546" s="16" customFormat="1">
      <c r="A546" s="16"/>
      <c r="B546" s="274"/>
      <c r="C546" s="275"/>
      <c r="D546" s="242" t="s">
        <v>201</v>
      </c>
      <c r="E546" s="276" t="s">
        <v>1</v>
      </c>
      <c r="F546" s="277" t="s">
        <v>4314</v>
      </c>
      <c r="G546" s="275"/>
      <c r="H546" s="276" t="s">
        <v>1</v>
      </c>
      <c r="I546" s="278"/>
      <c r="J546" s="275"/>
      <c r="K546" s="275"/>
      <c r="L546" s="279"/>
      <c r="M546" s="280"/>
      <c r="N546" s="281"/>
      <c r="O546" s="281"/>
      <c r="P546" s="281"/>
      <c r="Q546" s="281"/>
      <c r="R546" s="281"/>
      <c r="S546" s="281"/>
      <c r="T546" s="282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83" t="s">
        <v>201</v>
      </c>
      <c r="AU546" s="283" t="s">
        <v>85</v>
      </c>
      <c r="AV546" s="16" t="s">
        <v>83</v>
      </c>
      <c r="AW546" s="16" t="s">
        <v>32</v>
      </c>
      <c r="AX546" s="16" t="s">
        <v>75</v>
      </c>
      <c r="AY546" s="283" t="s">
        <v>192</v>
      </c>
    </row>
    <row r="547" s="16" customFormat="1">
      <c r="A547" s="16"/>
      <c r="B547" s="274"/>
      <c r="C547" s="275"/>
      <c r="D547" s="242" t="s">
        <v>201</v>
      </c>
      <c r="E547" s="276" t="s">
        <v>1</v>
      </c>
      <c r="F547" s="277" t="s">
        <v>4356</v>
      </c>
      <c r="G547" s="275"/>
      <c r="H547" s="276" t="s">
        <v>1</v>
      </c>
      <c r="I547" s="278"/>
      <c r="J547" s="275"/>
      <c r="K547" s="275"/>
      <c r="L547" s="279"/>
      <c r="M547" s="280"/>
      <c r="N547" s="281"/>
      <c r="O547" s="281"/>
      <c r="P547" s="281"/>
      <c r="Q547" s="281"/>
      <c r="R547" s="281"/>
      <c r="S547" s="281"/>
      <c r="T547" s="282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83" t="s">
        <v>201</v>
      </c>
      <c r="AU547" s="283" t="s">
        <v>85</v>
      </c>
      <c r="AV547" s="16" t="s">
        <v>83</v>
      </c>
      <c r="AW547" s="16" t="s">
        <v>32</v>
      </c>
      <c r="AX547" s="16" t="s">
        <v>75</v>
      </c>
      <c r="AY547" s="283" t="s">
        <v>192</v>
      </c>
    </row>
    <row r="548" s="16" customFormat="1">
      <c r="A548" s="16"/>
      <c r="B548" s="274"/>
      <c r="C548" s="275"/>
      <c r="D548" s="242" t="s">
        <v>201</v>
      </c>
      <c r="E548" s="276" t="s">
        <v>1</v>
      </c>
      <c r="F548" s="277" t="s">
        <v>4357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83" t="s">
        <v>201</v>
      </c>
      <c r="AU548" s="283" t="s">
        <v>85</v>
      </c>
      <c r="AV548" s="16" t="s">
        <v>83</v>
      </c>
      <c r="AW548" s="16" t="s">
        <v>32</v>
      </c>
      <c r="AX548" s="16" t="s">
        <v>75</v>
      </c>
      <c r="AY548" s="283" t="s">
        <v>192</v>
      </c>
    </row>
    <row r="549" s="16" customFormat="1">
      <c r="A549" s="16"/>
      <c r="B549" s="274"/>
      <c r="C549" s="275"/>
      <c r="D549" s="242" t="s">
        <v>201</v>
      </c>
      <c r="E549" s="276" t="s">
        <v>1</v>
      </c>
      <c r="F549" s="277" t="s">
        <v>4358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83" t="s">
        <v>201</v>
      </c>
      <c r="AU549" s="283" t="s">
        <v>85</v>
      </c>
      <c r="AV549" s="16" t="s">
        <v>83</v>
      </c>
      <c r="AW549" s="16" t="s">
        <v>32</v>
      </c>
      <c r="AX549" s="16" t="s">
        <v>75</v>
      </c>
      <c r="AY549" s="283" t="s">
        <v>192</v>
      </c>
    </row>
    <row r="550" s="13" customFormat="1">
      <c r="A550" s="13"/>
      <c r="B550" s="240"/>
      <c r="C550" s="241"/>
      <c r="D550" s="242" t="s">
        <v>201</v>
      </c>
      <c r="E550" s="243" t="s">
        <v>1</v>
      </c>
      <c r="F550" s="244" t="s">
        <v>4359</v>
      </c>
      <c r="G550" s="241"/>
      <c r="H550" s="245">
        <v>20.16</v>
      </c>
      <c r="I550" s="246"/>
      <c r="J550" s="241"/>
      <c r="K550" s="241"/>
      <c r="L550" s="247"/>
      <c r="M550" s="304"/>
      <c r="N550" s="305"/>
      <c r="O550" s="305"/>
      <c r="P550" s="305"/>
      <c r="Q550" s="305"/>
      <c r="R550" s="305"/>
      <c r="S550" s="305"/>
      <c r="T550" s="30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201</v>
      </c>
      <c r="AU550" s="251" t="s">
        <v>85</v>
      </c>
      <c r="AV550" s="13" t="s">
        <v>85</v>
      </c>
      <c r="AW550" s="13" t="s">
        <v>32</v>
      </c>
      <c r="AX550" s="13" t="s">
        <v>83</v>
      </c>
      <c r="AY550" s="251" t="s">
        <v>192</v>
      </c>
    </row>
    <row r="551" s="2" customFormat="1" ht="6.96" customHeight="1">
      <c r="A551" s="39"/>
      <c r="B551" s="67"/>
      <c r="C551" s="68"/>
      <c r="D551" s="68"/>
      <c r="E551" s="68"/>
      <c r="F551" s="68"/>
      <c r="G551" s="68"/>
      <c r="H551" s="68"/>
      <c r="I551" s="68"/>
      <c r="J551" s="68"/>
      <c r="K551" s="68"/>
      <c r="L551" s="45"/>
      <c r="M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</sheetData>
  <sheetProtection sheet="1" autoFilter="0" formatColumns="0" formatRows="0" objects="1" scenarios="1" spinCount="100000" saltValue="eG1/CabUmXfWyVKhIMZ2+TZvJ5GpN+X7EfeRQ+vSIe/k8KU0LqCwjqFBbr9SMSSscHYI2memLE6VrEzW5yCHEg==" hashValue="wggIqmM2OpkpvNuWXwMeGrP3T4xMXWPazF4HHXIvl+pX6evyLzYUGE2N9+QExeIc5Bp5clpgQF/cOwCo2cO0Qw==" algorithmName="SHA-512" password="CC35"/>
  <autoFilter ref="C128:K55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4363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ROUND((SUM(BE124:BE311)),  2)</f>
        <v>0</v>
      </c>
      <c r="G33" s="39"/>
      <c r="H33" s="39"/>
      <c r="I33" s="165">
        <v>0.20999999999999999</v>
      </c>
      <c r="J33" s="164">
        <f>ROUND(((SUM(BE124:BE311))*I33),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ROUND((SUM(BF124:BF311)),  2)</f>
        <v>0</v>
      </c>
      <c r="G34" s="39"/>
      <c r="H34" s="39"/>
      <c r="I34" s="165">
        <v>0.12</v>
      </c>
      <c r="J34" s="164">
        <f>ROUND(((SUM(BF124:BF311))*I34),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ROUND((SUM(BG124:BG311)),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ROUND((SUM(BH124:BH311)),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ROUND((SUM(BI124:BI311)),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Oplocení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J126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J174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153</v>
      </c>
      <c r="E100" s="197"/>
      <c r="F100" s="197"/>
      <c r="G100" s="197"/>
      <c r="H100" s="197"/>
      <c r="I100" s="197"/>
      <c r="J100" s="198">
        <f>J181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156</v>
      </c>
      <c r="E101" s="197"/>
      <c r="F101" s="197"/>
      <c r="G101" s="197"/>
      <c r="H101" s="197"/>
      <c r="I101" s="197"/>
      <c r="J101" s="198">
        <f>J293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157</v>
      </c>
      <c r="E102" s="197"/>
      <c r="F102" s="197"/>
      <c r="G102" s="197"/>
      <c r="H102" s="197"/>
      <c r="I102" s="197"/>
      <c r="J102" s="198">
        <f>J301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158</v>
      </c>
      <c r="E103" s="192"/>
      <c r="F103" s="192"/>
      <c r="G103" s="192"/>
      <c r="H103" s="192"/>
      <c r="I103" s="192"/>
      <c r="J103" s="193">
        <f>J304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159</v>
      </c>
      <c r="E104" s="197"/>
      <c r="F104" s="197"/>
      <c r="G104" s="197"/>
      <c r="H104" s="197"/>
      <c r="I104" s="197"/>
      <c r="J104" s="198">
        <f>J305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4" t="str">
        <f>E7</f>
        <v>Náchod - Výstavba objektu pro zřízení dětské skupiny v nemocnici Náchodě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03 - Oplocení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30. 9. 2024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Královéhradecký kraj, Pivovarské náměstí 1245, 500</v>
      </c>
      <c r="G120" s="41"/>
      <c r="H120" s="41"/>
      <c r="I120" s="33" t="s">
        <v>30</v>
      </c>
      <c r="J120" s="37" t="str">
        <f>E21</f>
        <v>PRISPO s.r.o. Polská 375, 547 01 Náchod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PRISPO s.r.o. Polská 375, 547 01 Náchod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178</v>
      </c>
      <c r="D123" s="203" t="s">
        <v>60</v>
      </c>
      <c r="E123" s="203" t="s">
        <v>56</v>
      </c>
      <c r="F123" s="203" t="s">
        <v>57</v>
      </c>
      <c r="G123" s="203" t="s">
        <v>179</v>
      </c>
      <c r="H123" s="203" t="s">
        <v>180</v>
      </c>
      <c r="I123" s="203" t="s">
        <v>181</v>
      </c>
      <c r="J123" s="203" t="s">
        <v>147</v>
      </c>
      <c r="K123" s="204" t="s">
        <v>182</v>
      </c>
      <c r="L123" s="205"/>
      <c r="M123" s="101" t="s">
        <v>1</v>
      </c>
      <c r="N123" s="102" t="s">
        <v>39</v>
      </c>
      <c r="O123" s="102" t="s">
        <v>183</v>
      </c>
      <c r="P123" s="102" t="s">
        <v>184</v>
      </c>
      <c r="Q123" s="102" t="s">
        <v>185</v>
      </c>
      <c r="R123" s="102" t="s">
        <v>186</v>
      </c>
      <c r="S123" s="102" t="s">
        <v>187</v>
      </c>
      <c r="T123" s="103" t="s">
        <v>188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189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P125+P304</f>
        <v>0</v>
      </c>
      <c r="Q124" s="105"/>
      <c r="R124" s="208">
        <f>R125+R304</f>
        <v>24.287636299999996</v>
      </c>
      <c r="S124" s="105"/>
      <c r="T124" s="209">
        <f>T125+T304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74</v>
      </c>
      <c r="AU124" s="18" t="s">
        <v>149</v>
      </c>
      <c r="BK124" s="210">
        <f>BK125+BK304</f>
        <v>0</v>
      </c>
    </row>
    <row r="125" s="12" customFormat="1" ht="25.92" customHeight="1">
      <c r="A125" s="12"/>
      <c r="B125" s="211"/>
      <c r="C125" s="212"/>
      <c r="D125" s="213" t="s">
        <v>74</v>
      </c>
      <c r="E125" s="214" t="s">
        <v>190</v>
      </c>
      <c r="F125" s="214" t="s">
        <v>191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P126+P174+P181+P293+P301</f>
        <v>0</v>
      </c>
      <c r="Q125" s="219"/>
      <c r="R125" s="220">
        <f>R126+R174+R181+R293+R301</f>
        <v>24.284636299999995</v>
      </c>
      <c r="S125" s="219"/>
      <c r="T125" s="221">
        <f>T126+T174+T181+T293+T301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74</v>
      </c>
      <c r="AU125" s="223" t="s">
        <v>75</v>
      </c>
      <c r="AY125" s="222" t="s">
        <v>192</v>
      </c>
      <c r="BK125" s="224">
        <f>BK126+BK174+BK181+BK293+BK301</f>
        <v>0</v>
      </c>
    </row>
    <row r="126" s="12" customFormat="1" ht="22.8" customHeight="1">
      <c r="A126" s="12"/>
      <c r="B126" s="211"/>
      <c r="C126" s="212"/>
      <c r="D126" s="213" t="s">
        <v>74</v>
      </c>
      <c r="E126" s="225" t="s">
        <v>83</v>
      </c>
      <c r="F126" s="225" t="s">
        <v>193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SUM(P127:P173)</f>
        <v>0</v>
      </c>
      <c r="Q126" s="219"/>
      <c r="R126" s="220">
        <f>SUM(R127:R173)</f>
        <v>0</v>
      </c>
      <c r="S126" s="219"/>
      <c r="T126" s="221">
        <f>SUM(T127:T173)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74</v>
      </c>
      <c r="AU126" s="223" t="s">
        <v>83</v>
      </c>
      <c r="AY126" s="222" t="s">
        <v>192</v>
      </c>
      <c r="BK126" s="224">
        <f>SUM(BK127:BK173)</f>
        <v>0</v>
      </c>
    </row>
    <row r="127" s="2" customFormat="1" ht="24.15" customHeight="1">
      <c r="A127" s="39"/>
      <c r="B127" s="40"/>
      <c r="C127" s="227" t="s">
        <v>83</v>
      </c>
      <c r="D127" s="227" t="s">
        <v>194</v>
      </c>
      <c r="E127" s="228" t="s">
        <v>4364</v>
      </c>
      <c r="F127" s="229" t="s">
        <v>4365</v>
      </c>
      <c r="G127" s="230" t="s">
        <v>282</v>
      </c>
      <c r="H127" s="231">
        <v>28</v>
      </c>
      <c r="I127" s="232"/>
      <c r="J127" s="233">
        <f>ROUND(I127*H127,2)</f>
        <v>0</v>
      </c>
      <c r="K127" s="229" t="s">
        <v>198</v>
      </c>
      <c r="L127" s="45"/>
      <c r="M127" s="234" t="s">
        <v>1</v>
      </c>
      <c r="N127" s="235" t="s">
        <v>40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199</v>
      </c>
      <c r="AT127" s="238" t="s">
        <v>194</v>
      </c>
      <c r="AU127" s="238" t="s">
        <v>85</v>
      </c>
      <c r="AY127" s="18" t="s">
        <v>192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199</v>
      </c>
      <c r="BM127" s="238" t="s">
        <v>4366</v>
      </c>
    </row>
    <row r="128" s="16" customFormat="1">
      <c r="A128" s="16"/>
      <c r="B128" s="274"/>
      <c r="C128" s="275"/>
      <c r="D128" s="242" t="s">
        <v>201</v>
      </c>
      <c r="E128" s="276" t="s">
        <v>1</v>
      </c>
      <c r="F128" s="277" t="s">
        <v>4367</v>
      </c>
      <c r="G128" s="275"/>
      <c r="H128" s="276" t="s">
        <v>1</v>
      </c>
      <c r="I128" s="278"/>
      <c r="J128" s="275"/>
      <c r="K128" s="275"/>
      <c r="L128" s="279"/>
      <c r="M128" s="280"/>
      <c r="N128" s="281"/>
      <c r="O128" s="281"/>
      <c r="P128" s="281"/>
      <c r="Q128" s="281"/>
      <c r="R128" s="281"/>
      <c r="S128" s="281"/>
      <c r="T128" s="282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3" t="s">
        <v>201</v>
      </c>
      <c r="AU128" s="283" t="s">
        <v>85</v>
      </c>
      <c r="AV128" s="16" t="s">
        <v>83</v>
      </c>
      <c r="AW128" s="16" t="s">
        <v>32</v>
      </c>
      <c r="AX128" s="16" t="s">
        <v>75</v>
      </c>
      <c r="AY128" s="283" t="s">
        <v>192</v>
      </c>
    </row>
    <row r="129" s="13" customFormat="1">
      <c r="A129" s="13"/>
      <c r="B129" s="240"/>
      <c r="C129" s="241"/>
      <c r="D129" s="242" t="s">
        <v>201</v>
      </c>
      <c r="E129" s="243" t="s">
        <v>1</v>
      </c>
      <c r="F129" s="244" t="s">
        <v>4368</v>
      </c>
      <c r="G129" s="241"/>
      <c r="H129" s="245">
        <v>15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201</v>
      </c>
      <c r="AU129" s="251" t="s">
        <v>85</v>
      </c>
      <c r="AV129" s="13" t="s">
        <v>85</v>
      </c>
      <c r="AW129" s="13" t="s">
        <v>32</v>
      </c>
      <c r="AX129" s="13" t="s">
        <v>75</v>
      </c>
      <c r="AY129" s="251" t="s">
        <v>192</v>
      </c>
    </row>
    <row r="130" s="13" customFormat="1">
      <c r="A130" s="13"/>
      <c r="B130" s="240"/>
      <c r="C130" s="241"/>
      <c r="D130" s="242" t="s">
        <v>201</v>
      </c>
      <c r="E130" s="243" t="s">
        <v>1</v>
      </c>
      <c r="F130" s="244" t="s">
        <v>4369</v>
      </c>
      <c r="G130" s="241"/>
      <c r="H130" s="245">
        <v>7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201</v>
      </c>
      <c r="AU130" s="251" t="s">
        <v>85</v>
      </c>
      <c r="AV130" s="13" t="s">
        <v>85</v>
      </c>
      <c r="AW130" s="13" t="s">
        <v>32</v>
      </c>
      <c r="AX130" s="13" t="s">
        <v>75</v>
      </c>
      <c r="AY130" s="251" t="s">
        <v>192</v>
      </c>
    </row>
    <row r="131" s="13" customFormat="1">
      <c r="A131" s="13"/>
      <c r="B131" s="240"/>
      <c r="C131" s="241"/>
      <c r="D131" s="242" t="s">
        <v>201</v>
      </c>
      <c r="E131" s="243" t="s">
        <v>1</v>
      </c>
      <c r="F131" s="244" t="s">
        <v>4370</v>
      </c>
      <c r="G131" s="241"/>
      <c r="H131" s="245">
        <v>2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201</v>
      </c>
      <c r="AU131" s="251" t="s">
        <v>85</v>
      </c>
      <c r="AV131" s="13" t="s">
        <v>85</v>
      </c>
      <c r="AW131" s="13" t="s">
        <v>32</v>
      </c>
      <c r="AX131" s="13" t="s">
        <v>75</v>
      </c>
      <c r="AY131" s="251" t="s">
        <v>192</v>
      </c>
    </row>
    <row r="132" s="13" customFormat="1">
      <c r="A132" s="13"/>
      <c r="B132" s="240"/>
      <c r="C132" s="241"/>
      <c r="D132" s="242" t="s">
        <v>201</v>
      </c>
      <c r="E132" s="243" t="s">
        <v>1</v>
      </c>
      <c r="F132" s="244" t="s">
        <v>4371</v>
      </c>
      <c r="G132" s="241"/>
      <c r="H132" s="245">
        <v>4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201</v>
      </c>
      <c r="AU132" s="251" t="s">
        <v>85</v>
      </c>
      <c r="AV132" s="13" t="s">
        <v>85</v>
      </c>
      <c r="AW132" s="13" t="s">
        <v>32</v>
      </c>
      <c r="AX132" s="13" t="s">
        <v>75</v>
      </c>
      <c r="AY132" s="251" t="s">
        <v>192</v>
      </c>
    </row>
    <row r="133" s="14" customFormat="1">
      <c r="A133" s="14"/>
      <c r="B133" s="252"/>
      <c r="C133" s="253"/>
      <c r="D133" s="242" t="s">
        <v>201</v>
      </c>
      <c r="E133" s="254" t="s">
        <v>1</v>
      </c>
      <c r="F133" s="255" t="s">
        <v>204</v>
      </c>
      <c r="G133" s="253"/>
      <c r="H133" s="256">
        <v>28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201</v>
      </c>
      <c r="AU133" s="262" t="s">
        <v>85</v>
      </c>
      <c r="AV133" s="14" t="s">
        <v>199</v>
      </c>
      <c r="AW133" s="14" t="s">
        <v>32</v>
      </c>
      <c r="AX133" s="14" t="s">
        <v>83</v>
      </c>
      <c r="AY133" s="262" t="s">
        <v>192</v>
      </c>
    </row>
    <row r="134" s="2" customFormat="1" ht="24.15" customHeight="1">
      <c r="A134" s="39"/>
      <c r="B134" s="40"/>
      <c r="C134" s="227" t="s">
        <v>85</v>
      </c>
      <c r="D134" s="227" t="s">
        <v>194</v>
      </c>
      <c r="E134" s="228" t="s">
        <v>4372</v>
      </c>
      <c r="F134" s="229" t="s">
        <v>4373</v>
      </c>
      <c r="G134" s="230" t="s">
        <v>207</v>
      </c>
      <c r="H134" s="231">
        <v>3</v>
      </c>
      <c r="I134" s="232"/>
      <c r="J134" s="233">
        <f>ROUND(I134*H134,2)</f>
        <v>0</v>
      </c>
      <c r="K134" s="229" t="s">
        <v>198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4374</v>
      </c>
    </row>
    <row r="135" s="16" customFormat="1">
      <c r="A135" s="16"/>
      <c r="B135" s="274"/>
      <c r="C135" s="275"/>
      <c r="D135" s="242" t="s">
        <v>201</v>
      </c>
      <c r="E135" s="276" t="s">
        <v>1</v>
      </c>
      <c r="F135" s="277" t="s">
        <v>4367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3" t="s">
        <v>201</v>
      </c>
      <c r="AU135" s="283" t="s">
        <v>85</v>
      </c>
      <c r="AV135" s="16" t="s">
        <v>83</v>
      </c>
      <c r="AW135" s="16" t="s">
        <v>32</v>
      </c>
      <c r="AX135" s="16" t="s">
        <v>75</v>
      </c>
      <c r="AY135" s="283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4375</v>
      </c>
      <c r="G136" s="241"/>
      <c r="H136" s="245">
        <v>3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83</v>
      </c>
      <c r="AY136" s="251" t="s">
        <v>192</v>
      </c>
    </row>
    <row r="137" s="2" customFormat="1" ht="33" customHeight="1">
      <c r="A137" s="39"/>
      <c r="B137" s="40"/>
      <c r="C137" s="227" t="s">
        <v>212</v>
      </c>
      <c r="D137" s="227" t="s">
        <v>194</v>
      </c>
      <c r="E137" s="228" t="s">
        <v>4376</v>
      </c>
      <c r="F137" s="229" t="s">
        <v>4377</v>
      </c>
      <c r="G137" s="230" t="s">
        <v>207</v>
      </c>
      <c r="H137" s="231">
        <v>31.456</v>
      </c>
      <c r="I137" s="232"/>
      <c r="J137" s="233">
        <f>ROUND(I137*H137,2)</f>
        <v>0</v>
      </c>
      <c r="K137" s="229" t="s">
        <v>198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85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4378</v>
      </c>
    </row>
    <row r="138" s="16" customFormat="1">
      <c r="A138" s="16"/>
      <c r="B138" s="274"/>
      <c r="C138" s="275"/>
      <c r="D138" s="242" t="s">
        <v>201</v>
      </c>
      <c r="E138" s="276" t="s">
        <v>1</v>
      </c>
      <c r="F138" s="277" t="s">
        <v>4367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3" t="s">
        <v>201</v>
      </c>
      <c r="AU138" s="283" t="s">
        <v>85</v>
      </c>
      <c r="AV138" s="16" t="s">
        <v>83</v>
      </c>
      <c r="AW138" s="16" t="s">
        <v>32</v>
      </c>
      <c r="AX138" s="16" t="s">
        <v>75</v>
      </c>
      <c r="AY138" s="283" t="s">
        <v>192</v>
      </c>
    </row>
    <row r="139" s="13" customFormat="1">
      <c r="A139" s="13"/>
      <c r="B139" s="240"/>
      <c r="C139" s="241"/>
      <c r="D139" s="242" t="s">
        <v>201</v>
      </c>
      <c r="E139" s="243" t="s">
        <v>1</v>
      </c>
      <c r="F139" s="244" t="s">
        <v>4379</v>
      </c>
      <c r="G139" s="241"/>
      <c r="H139" s="245">
        <v>31.456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201</v>
      </c>
      <c r="AU139" s="251" t="s">
        <v>85</v>
      </c>
      <c r="AV139" s="13" t="s">
        <v>85</v>
      </c>
      <c r="AW139" s="13" t="s">
        <v>32</v>
      </c>
      <c r="AX139" s="13" t="s">
        <v>83</v>
      </c>
      <c r="AY139" s="251" t="s">
        <v>192</v>
      </c>
    </row>
    <row r="140" s="2" customFormat="1" ht="37.8" customHeight="1">
      <c r="A140" s="39"/>
      <c r="B140" s="40"/>
      <c r="C140" s="227" t="s">
        <v>199</v>
      </c>
      <c r="D140" s="227" t="s">
        <v>194</v>
      </c>
      <c r="E140" s="228" t="s">
        <v>221</v>
      </c>
      <c r="F140" s="229" t="s">
        <v>222</v>
      </c>
      <c r="G140" s="230" t="s">
        <v>207</v>
      </c>
      <c r="H140" s="231">
        <v>48.610999999999997</v>
      </c>
      <c r="I140" s="232"/>
      <c r="J140" s="233">
        <f>ROUND(I140*H140,2)</f>
        <v>0</v>
      </c>
      <c r="K140" s="229" t="s">
        <v>198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85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4380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4381</v>
      </c>
      <c r="G141" s="241"/>
      <c r="H141" s="245">
        <v>34.456000000000003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75</v>
      </c>
      <c r="AY141" s="251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4382</v>
      </c>
      <c r="G142" s="241"/>
      <c r="H142" s="245">
        <v>14.154999999999999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4" customFormat="1">
      <c r="A143" s="14"/>
      <c r="B143" s="252"/>
      <c r="C143" s="253"/>
      <c r="D143" s="242" t="s">
        <v>201</v>
      </c>
      <c r="E143" s="254" t="s">
        <v>1</v>
      </c>
      <c r="F143" s="255" t="s">
        <v>204</v>
      </c>
      <c r="G143" s="253"/>
      <c r="H143" s="256">
        <v>48.610999999999997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201</v>
      </c>
      <c r="AU143" s="262" t="s">
        <v>85</v>
      </c>
      <c r="AV143" s="14" t="s">
        <v>199</v>
      </c>
      <c r="AW143" s="14" t="s">
        <v>32</v>
      </c>
      <c r="AX143" s="14" t="s">
        <v>83</v>
      </c>
      <c r="AY143" s="262" t="s">
        <v>192</v>
      </c>
    </row>
    <row r="144" s="2" customFormat="1" ht="37.8" customHeight="1">
      <c r="A144" s="39"/>
      <c r="B144" s="40"/>
      <c r="C144" s="227" t="s">
        <v>227</v>
      </c>
      <c r="D144" s="227" t="s">
        <v>194</v>
      </c>
      <c r="E144" s="228" t="s">
        <v>228</v>
      </c>
      <c r="F144" s="229" t="s">
        <v>229</v>
      </c>
      <c r="G144" s="230" t="s">
        <v>207</v>
      </c>
      <c r="H144" s="231">
        <v>20.300999999999998</v>
      </c>
      <c r="I144" s="232"/>
      <c r="J144" s="233">
        <f>ROUND(I144*H144,2)</f>
        <v>0</v>
      </c>
      <c r="K144" s="229" t="s">
        <v>198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4383</v>
      </c>
    </row>
    <row r="145" s="13" customFormat="1">
      <c r="A145" s="13"/>
      <c r="B145" s="240"/>
      <c r="C145" s="241"/>
      <c r="D145" s="242" t="s">
        <v>201</v>
      </c>
      <c r="E145" s="243" t="s">
        <v>1</v>
      </c>
      <c r="F145" s="244" t="s">
        <v>4381</v>
      </c>
      <c r="G145" s="241"/>
      <c r="H145" s="245">
        <v>34.456000000000003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201</v>
      </c>
      <c r="AU145" s="251" t="s">
        <v>85</v>
      </c>
      <c r="AV145" s="13" t="s">
        <v>85</v>
      </c>
      <c r="AW145" s="13" t="s">
        <v>32</v>
      </c>
      <c r="AX145" s="13" t="s">
        <v>75</v>
      </c>
      <c r="AY145" s="251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4384</v>
      </c>
      <c r="G146" s="241"/>
      <c r="H146" s="245">
        <v>-14.154999999999999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4" customFormat="1">
      <c r="A147" s="14"/>
      <c r="B147" s="252"/>
      <c r="C147" s="253"/>
      <c r="D147" s="242" t="s">
        <v>201</v>
      </c>
      <c r="E147" s="254" t="s">
        <v>1</v>
      </c>
      <c r="F147" s="255" t="s">
        <v>204</v>
      </c>
      <c r="G147" s="253"/>
      <c r="H147" s="256">
        <v>20.300999999999998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201</v>
      </c>
      <c r="AU147" s="262" t="s">
        <v>85</v>
      </c>
      <c r="AV147" s="14" t="s">
        <v>199</v>
      </c>
      <c r="AW147" s="14" t="s">
        <v>32</v>
      </c>
      <c r="AX147" s="14" t="s">
        <v>83</v>
      </c>
      <c r="AY147" s="262" t="s">
        <v>192</v>
      </c>
    </row>
    <row r="148" s="2" customFormat="1" ht="37.8" customHeight="1">
      <c r="A148" s="39"/>
      <c r="B148" s="40"/>
      <c r="C148" s="227" t="s">
        <v>232</v>
      </c>
      <c r="D148" s="227" t="s">
        <v>194</v>
      </c>
      <c r="E148" s="228" t="s">
        <v>233</v>
      </c>
      <c r="F148" s="229" t="s">
        <v>234</v>
      </c>
      <c r="G148" s="230" t="s">
        <v>207</v>
      </c>
      <c r="H148" s="231">
        <v>507.52499999999998</v>
      </c>
      <c r="I148" s="232"/>
      <c r="J148" s="233">
        <f>ROUND(I148*H148,2)</f>
        <v>0</v>
      </c>
      <c r="K148" s="229" t="s">
        <v>198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4385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4386</v>
      </c>
      <c r="G149" s="241"/>
      <c r="H149" s="245">
        <v>101.505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75</v>
      </c>
      <c r="AY149" s="251" t="s">
        <v>192</v>
      </c>
    </row>
    <row r="150" s="13" customFormat="1">
      <c r="A150" s="13"/>
      <c r="B150" s="240"/>
      <c r="C150" s="241"/>
      <c r="D150" s="242" t="s">
        <v>201</v>
      </c>
      <c r="E150" s="243" t="s">
        <v>1</v>
      </c>
      <c r="F150" s="244" t="s">
        <v>4387</v>
      </c>
      <c r="G150" s="241"/>
      <c r="H150" s="245">
        <v>507.52499999999998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201</v>
      </c>
      <c r="AU150" s="251" t="s">
        <v>85</v>
      </c>
      <c r="AV150" s="13" t="s">
        <v>85</v>
      </c>
      <c r="AW150" s="13" t="s">
        <v>32</v>
      </c>
      <c r="AX150" s="13" t="s">
        <v>83</v>
      </c>
      <c r="AY150" s="251" t="s">
        <v>192</v>
      </c>
    </row>
    <row r="151" s="2" customFormat="1" ht="24.15" customHeight="1">
      <c r="A151" s="39"/>
      <c r="B151" s="40"/>
      <c r="C151" s="227" t="s">
        <v>237</v>
      </c>
      <c r="D151" s="227" t="s">
        <v>194</v>
      </c>
      <c r="E151" s="228" t="s">
        <v>238</v>
      </c>
      <c r="F151" s="229" t="s">
        <v>239</v>
      </c>
      <c r="G151" s="230" t="s">
        <v>207</v>
      </c>
      <c r="H151" s="231">
        <v>34.456000000000003</v>
      </c>
      <c r="I151" s="232"/>
      <c r="J151" s="233">
        <f>ROUND(I151*H151,2)</f>
        <v>0</v>
      </c>
      <c r="K151" s="229" t="s">
        <v>198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4388</v>
      </c>
    </row>
    <row r="152" s="16" customFormat="1">
      <c r="A152" s="16"/>
      <c r="B152" s="274"/>
      <c r="C152" s="275"/>
      <c r="D152" s="242" t="s">
        <v>201</v>
      </c>
      <c r="E152" s="276" t="s">
        <v>1</v>
      </c>
      <c r="F152" s="277" t="s">
        <v>241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3" t="s">
        <v>201</v>
      </c>
      <c r="AU152" s="283" t="s">
        <v>85</v>
      </c>
      <c r="AV152" s="16" t="s">
        <v>83</v>
      </c>
      <c r="AW152" s="16" t="s">
        <v>32</v>
      </c>
      <c r="AX152" s="16" t="s">
        <v>75</v>
      </c>
      <c r="AY152" s="283" t="s">
        <v>192</v>
      </c>
    </row>
    <row r="153" s="13" customFormat="1">
      <c r="A153" s="13"/>
      <c r="B153" s="240"/>
      <c r="C153" s="241"/>
      <c r="D153" s="242" t="s">
        <v>201</v>
      </c>
      <c r="E153" s="243" t="s">
        <v>1</v>
      </c>
      <c r="F153" s="244" t="s">
        <v>4389</v>
      </c>
      <c r="G153" s="241"/>
      <c r="H153" s="245">
        <v>14.154999999999999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201</v>
      </c>
      <c r="AU153" s="251" t="s">
        <v>85</v>
      </c>
      <c r="AV153" s="13" t="s">
        <v>85</v>
      </c>
      <c r="AW153" s="13" t="s">
        <v>32</v>
      </c>
      <c r="AX153" s="13" t="s">
        <v>75</v>
      </c>
      <c r="AY153" s="251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4390</v>
      </c>
      <c r="G154" s="241"/>
      <c r="H154" s="245">
        <v>20.300999999999998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4" customFormat="1">
      <c r="A155" s="14"/>
      <c r="B155" s="252"/>
      <c r="C155" s="253"/>
      <c r="D155" s="242" t="s">
        <v>201</v>
      </c>
      <c r="E155" s="254" t="s">
        <v>1</v>
      </c>
      <c r="F155" s="255" t="s">
        <v>204</v>
      </c>
      <c r="G155" s="253"/>
      <c r="H155" s="256">
        <v>34.456000000000003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201</v>
      </c>
      <c r="AU155" s="262" t="s">
        <v>85</v>
      </c>
      <c r="AV155" s="14" t="s">
        <v>199</v>
      </c>
      <c r="AW155" s="14" t="s">
        <v>32</v>
      </c>
      <c r="AX155" s="14" t="s">
        <v>83</v>
      </c>
      <c r="AY155" s="262" t="s">
        <v>192</v>
      </c>
    </row>
    <row r="156" s="2" customFormat="1" ht="33" customHeight="1">
      <c r="A156" s="39"/>
      <c r="B156" s="40"/>
      <c r="C156" s="227" t="s">
        <v>244</v>
      </c>
      <c r="D156" s="227" t="s">
        <v>194</v>
      </c>
      <c r="E156" s="228" t="s">
        <v>245</v>
      </c>
      <c r="F156" s="229" t="s">
        <v>246</v>
      </c>
      <c r="G156" s="230" t="s">
        <v>247</v>
      </c>
      <c r="H156" s="231">
        <v>44.661999999999999</v>
      </c>
      <c r="I156" s="232"/>
      <c r="J156" s="233">
        <f>ROUND(I156*H156,2)</f>
        <v>0</v>
      </c>
      <c r="K156" s="229" t="s">
        <v>198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4391</v>
      </c>
    </row>
    <row r="157" s="16" customFormat="1">
      <c r="A157" s="16"/>
      <c r="B157" s="274"/>
      <c r="C157" s="275"/>
      <c r="D157" s="242" t="s">
        <v>201</v>
      </c>
      <c r="E157" s="276" t="s">
        <v>1</v>
      </c>
      <c r="F157" s="277" t="s">
        <v>249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3" t="s">
        <v>201</v>
      </c>
      <c r="AU157" s="283" t="s">
        <v>85</v>
      </c>
      <c r="AV157" s="16" t="s">
        <v>83</v>
      </c>
      <c r="AW157" s="16" t="s">
        <v>32</v>
      </c>
      <c r="AX157" s="16" t="s">
        <v>75</v>
      </c>
      <c r="AY157" s="283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4392</v>
      </c>
      <c r="G158" s="241"/>
      <c r="H158" s="245">
        <v>44.661999999999999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75</v>
      </c>
      <c r="AY158" s="251" t="s">
        <v>192</v>
      </c>
    </row>
    <row r="159" s="14" customFormat="1">
      <c r="A159" s="14"/>
      <c r="B159" s="252"/>
      <c r="C159" s="253"/>
      <c r="D159" s="242" t="s">
        <v>201</v>
      </c>
      <c r="E159" s="254" t="s">
        <v>1</v>
      </c>
      <c r="F159" s="255" t="s">
        <v>204</v>
      </c>
      <c r="G159" s="253"/>
      <c r="H159" s="256">
        <v>44.661999999999999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201</v>
      </c>
      <c r="AU159" s="262" t="s">
        <v>85</v>
      </c>
      <c r="AV159" s="14" t="s">
        <v>199</v>
      </c>
      <c r="AW159" s="14" t="s">
        <v>32</v>
      </c>
      <c r="AX159" s="14" t="s">
        <v>83</v>
      </c>
      <c r="AY159" s="262" t="s">
        <v>192</v>
      </c>
    </row>
    <row r="160" s="2" customFormat="1" ht="16.5" customHeight="1">
      <c r="A160" s="39"/>
      <c r="B160" s="40"/>
      <c r="C160" s="227" t="s">
        <v>251</v>
      </c>
      <c r="D160" s="227" t="s">
        <v>194</v>
      </c>
      <c r="E160" s="228" t="s">
        <v>252</v>
      </c>
      <c r="F160" s="229" t="s">
        <v>253</v>
      </c>
      <c r="G160" s="230" t="s">
        <v>207</v>
      </c>
      <c r="H160" s="231">
        <v>44.661999999999999</v>
      </c>
      <c r="I160" s="232"/>
      <c r="J160" s="233">
        <f>ROUND(I160*H160,2)</f>
        <v>0</v>
      </c>
      <c r="K160" s="229" t="s">
        <v>198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85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4393</v>
      </c>
    </row>
    <row r="161" s="16" customFormat="1">
      <c r="A161" s="16"/>
      <c r="B161" s="274"/>
      <c r="C161" s="275"/>
      <c r="D161" s="242" t="s">
        <v>201</v>
      </c>
      <c r="E161" s="276" t="s">
        <v>1</v>
      </c>
      <c r="F161" s="277" t="s">
        <v>249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3" t="s">
        <v>201</v>
      </c>
      <c r="AU161" s="283" t="s">
        <v>85</v>
      </c>
      <c r="AV161" s="16" t="s">
        <v>83</v>
      </c>
      <c r="AW161" s="16" t="s">
        <v>32</v>
      </c>
      <c r="AX161" s="16" t="s">
        <v>75</v>
      </c>
      <c r="AY161" s="283" t="s">
        <v>192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4392</v>
      </c>
      <c r="G162" s="241"/>
      <c r="H162" s="245">
        <v>44.661999999999999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75</v>
      </c>
      <c r="AY162" s="251" t="s">
        <v>192</v>
      </c>
    </row>
    <row r="163" s="14" customFormat="1">
      <c r="A163" s="14"/>
      <c r="B163" s="252"/>
      <c r="C163" s="253"/>
      <c r="D163" s="242" t="s">
        <v>201</v>
      </c>
      <c r="E163" s="254" t="s">
        <v>1</v>
      </c>
      <c r="F163" s="255" t="s">
        <v>204</v>
      </c>
      <c r="G163" s="253"/>
      <c r="H163" s="256">
        <v>44.661999999999999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201</v>
      </c>
      <c r="AU163" s="262" t="s">
        <v>85</v>
      </c>
      <c r="AV163" s="14" t="s">
        <v>199</v>
      </c>
      <c r="AW163" s="14" t="s">
        <v>32</v>
      </c>
      <c r="AX163" s="14" t="s">
        <v>83</v>
      </c>
      <c r="AY163" s="262" t="s">
        <v>192</v>
      </c>
    </row>
    <row r="164" s="2" customFormat="1" ht="24.15" customHeight="1">
      <c r="A164" s="39"/>
      <c r="B164" s="40"/>
      <c r="C164" s="227" t="s">
        <v>257</v>
      </c>
      <c r="D164" s="227" t="s">
        <v>194</v>
      </c>
      <c r="E164" s="228" t="s">
        <v>258</v>
      </c>
      <c r="F164" s="229" t="s">
        <v>259</v>
      </c>
      <c r="G164" s="230" t="s">
        <v>207</v>
      </c>
      <c r="H164" s="231">
        <v>14.154999999999999</v>
      </c>
      <c r="I164" s="232"/>
      <c r="J164" s="233">
        <f>ROUND(I164*H164,2)</f>
        <v>0</v>
      </c>
      <c r="K164" s="229" t="s">
        <v>198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4394</v>
      </c>
    </row>
    <row r="165" s="16" customFormat="1">
      <c r="A165" s="16"/>
      <c r="B165" s="274"/>
      <c r="C165" s="275"/>
      <c r="D165" s="242" t="s">
        <v>201</v>
      </c>
      <c r="E165" s="276" t="s">
        <v>1</v>
      </c>
      <c r="F165" s="277" t="s">
        <v>4367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3" t="s">
        <v>201</v>
      </c>
      <c r="AU165" s="283" t="s">
        <v>85</v>
      </c>
      <c r="AV165" s="16" t="s">
        <v>83</v>
      </c>
      <c r="AW165" s="16" t="s">
        <v>32</v>
      </c>
      <c r="AX165" s="16" t="s">
        <v>75</v>
      </c>
      <c r="AY165" s="283" t="s">
        <v>192</v>
      </c>
    </row>
    <row r="166" s="13" customFormat="1">
      <c r="A166" s="13"/>
      <c r="B166" s="240"/>
      <c r="C166" s="241"/>
      <c r="D166" s="242" t="s">
        <v>201</v>
      </c>
      <c r="E166" s="243" t="s">
        <v>1</v>
      </c>
      <c r="F166" s="244" t="s">
        <v>4379</v>
      </c>
      <c r="G166" s="241"/>
      <c r="H166" s="245">
        <v>31.456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201</v>
      </c>
      <c r="AU166" s="251" t="s">
        <v>85</v>
      </c>
      <c r="AV166" s="13" t="s">
        <v>85</v>
      </c>
      <c r="AW166" s="13" t="s">
        <v>32</v>
      </c>
      <c r="AX166" s="13" t="s">
        <v>75</v>
      </c>
      <c r="AY166" s="251" t="s">
        <v>192</v>
      </c>
    </row>
    <row r="167" s="13" customFormat="1">
      <c r="A167" s="13"/>
      <c r="B167" s="240"/>
      <c r="C167" s="241"/>
      <c r="D167" s="242" t="s">
        <v>201</v>
      </c>
      <c r="E167" s="243" t="s">
        <v>1</v>
      </c>
      <c r="F167" s="244" t="s">
        <v>4395</v>
      </c>
      <c r="G167" s="241"/>
      <c r="H167" s="245">
        <v>-17.300999999999998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201</v>
      </c>
      <c r="AU167" s="251" t="s">
        <v>85</v>
      </c>
      <c r="AV167" s="13" t="s">
        <v>85</v>
      </c>
      <c r="AW167" s="13" t="s">
        <v>32</v>
      </c>
      <c r="AX167" s="13" t="s">
        <v>75</v>
      </c>
      <c r="AY167" s="251" t="s">
        <v>192</v>
      </c>
    </row>
    <row r="168" s="14" customFormat="1">
      <c r="A168" s="14"/>
      <c r="B168" s="252"/>
      <c r="C168" s="253"/>
      <c r="D168" s="242" t="s">
        <v>201</v>
      </c>
      <c r="E168" s="254" t="s">
        <v>1</v>
      </c>
      <c r="F168" s="255" t="s">
        <v>204</v>
      </c>
      <c r="G168" s="253"/>
      <c r="H168" s="256">
        <v>14.154999999999999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201</v>
      </c>
      <c r="AU168" s="262" t="s">
        <v>85</v>
      </c>
      <c r="AV168" s="14" t="s">
        <v>199</v>
      </c>
      <c r="AW168" s="14" t="s">
        <v>32</v>
      </c>
      <c r="AX168" s="14" t="s">
        <v>83</v>
      </c>
      <c r="AY168" s="262" t="s">
        <v>192</v>
      </c>
    </row>
    <row r="169" s="2" customFormat="1" ht="24.15" customHeight="1">
      <c r="A169" s="39"/>
      <c r="B169" s="40"/>
      <c r="C169" s="227" t="s">
        <v>264</v>
      </c>
      <c r="D169" s="227" t="s">
        <v>194</v>
      </c>
      <c r="E169" s="228" t="s">
        <v>265</v>
      </c>
      <c r="F169" s="229" t="s">
        <v>266</v>
      </c>
      <c r="G169" s="230" t="s">
        <v>197</v>
      </c>
      <c r="H169" s="231">
        <v>65.412000000000006</v>
      </c>
      <c r="I169" s="232"/>
      <c r="J169" s="233">
        <f>ROUND(I169*H169,2)</f>
        <v>0</v>
      </c>
      <c r="K169" s="229" t="s">
        <v>198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85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4396</v>
      </c>
    </row>
    <row r="170" s="16" customFormat="1">
      <c r="A170" s="16"/>
      <c r="B170" s="274"/>
      <c r="C170" s="275"/>
      <c r="D170" s="242" t="s">
        <v>201</v>
      </c>
      <c r="E170" s="276" t="s">
        <v>1</v>
      </c>
      <c r="F170" s="277" t="s">
        <v>4367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3" t="s">
        <v>201</v>
      </c>
      <c r="AU170" s="283" t="s">
        <v>85</v>
      </c>
      <c r="AV170" s="16" t="s">
        <v>83</v>
      </c>
      <c r="AW170" s="16" t="s">
        <v>32</v>
      </c>
      <c r="AX170" s="16" t="s">
        <v>75</v>
      </c>
      <c r="AY170" s="283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4397</v>
      </c>
      <c r="G171" s="241"/>
      <c r="H171" s="245">
        <v>2.5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75</v>
      </c>
      <c r="AY171" s="251" t="s">
        <v>192</v>
      </c>
    </row>
    <row r="172" s="13" customFormat="1">
      <c r="A172" s="13"/>
      <c r="B172" s="240"/>
      <c r="C172" s="241"/>
      <c r="D172" s="242" t="s">
        <v>201</v>
      </c>
      <c r="E172" s="243" t="s">
        <v>1</v>
      </c>
      <c r="F172" s="244" t="s">
        <v>4398</v>
      </c>
      <c r="G172" s="241"/>
      <c r="H172" s="245">
        <v>62.911999999999999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201</v>
      </c>
      <c r="AU172" s="251" t="s">
        <v>85</v>
      </c>
      <c r="AV172" s="13" t="s">
        <v>85</v>
      </c>
      <c r="AW172" s="13" t="s">
        <v>32</v>
      </c>
      <c r="AX172" s="13" t="s">
        <v>75</v>
      </c>
      <c r="AY172" s="251" t="s">
        <v>192</v>
      </c>
    </row>
    <row r="173" s="14" customFormat="1">
      <c r="A173" s="14"/>
      <c r="B173" s="252"/>
      <c r="C173" s="253"/>
      <c r="D173" s="242" t="s">
        <v>201</v>
      </c>
      <c r="E173" s="254" t="s">
        <v>1</v>
      </c>
      <c r="F173" s="255" t="s">
        <v>204</v>
      </c>
      <c r="G173" s="253"/>
      <c r="H173" s="256">
        <v>65.412000000000006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201</v>
      </c>
      <c r="AU173" s="262" t="s">
        <v>85</v>
      </c>
      <c r="AV173" s="14" t="s">
        <v>199</v>
      </c>
      <c r="AW173" s="14" t="s">
        <v>32</v>
      </c>
      <c r="AX173" s="14" t="s">
        <v>83</v>
      </c>
      <c r="AY173" s="262" t="s">
        <v>192</v>
      </c>
    </row>
    <row r="174" s="12" customFormat="1" ht="22.8" customHeight="1">
      <c r="A174" s="12"/>
      <c r="B174" s="211"/>
      <c r="C174" s="212"/>
      <c r="D174" s="213" t="s">
        <v>74</v>
      </c>
      <c r="E174" s="225" t="s">
        <v>85</v>
      </c>
      <c r="F174" s="225" t="s">
        <v>270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SUM(P175:P180)</f>
        <v>0</v>
      </c>
      <c r="Q174" s="219"/>
      <c r="R174" s="220">
        <f>SUM(R175:R180)</f>
        <v>7.6328843999999991</v>
      </c>
      <c r="S174" s="219"/>
      <c r="T174" s="221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83</v>
      </c>
      <c r="AT174" s="223" t="s">
        <v>74</v>
      </c>
      <c r="AU174" s="223" t="s">
        <v>83</v>
      </c>
      <c r="AY174" s="222" t="s">
        <v>192</v>
      </c>
      <c r="BK174" s="224">
        <f>SUM(BK175:BK180)</f>
        <v>0</v>
      </c>
    </row>
    <row r="175" s="2" customFormat="1" ht="24.15" customHeight="1">
      <c r="A175" s="39"/>
      <c r="B175" s="40"/>
      <c r="C175" s="227" t="s">
        <v>8</v>
      </c>
      <c r="D175" s="227" t="s">
        <v>194</v>
      </c>
      <c r="E175" s="228" t="s">
        <v>4399</v>
      </c>
      <c r="F175" s="229" t="s">
        <v>4400</v>
      </c>
      <c r="G175" s="230" t="s">
        <v>207</v>
      </c>
      <c r="H175" s="231">
        <v>3</v>
      </c>
      <c r="I175" s="232"/>
      <c r="J175" s="233">
        <f>ROUND(I175*H175,2)</f>
        <v>0</v>
      </c>
      <c r="K175" s="229" t="s">
        <v>198</v>
      </c>
      <c r="L175" s="45"/>
      <c r="M175" s="234" t="s">
        <v>1</v>
      </c>
      <c r="N175" s="235" t="s">
        <v>40</v>
      </c>
      <c r="O175" s="92"/>
      <c r="P175" s="236">
        <f>O175*H175</f>
        <v>0</v>
      </c>
      <c r="Q175" s="236">
        <v>2.5018699999999998</v>
      </c>
      <c r="R175" s="236">
        <f>Q175*H175</f>
        <v>7.505609999999999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199</v>
      </c>
      <c r="AT175" s="238" t="s">
        <v>194</v>
      </c>
      <c r="AU175" s="238" t="s">
        <v>85</v>
      </c>
      <c r="AY175" s="18" t="s">
        <v>192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199</v>
      </c>
      <c r="BM175" s="238" t="s">
        <v>4401</v>
      </c>
    </row>
    <row r="176" s="16" customFormat="1">
      <c r="A176" s="16"/>
      <c r="B176" s="274"/>
      <c r="C176" s="275"/>
      <c r="D176" s="242" t="s">
        <v>201</v>
      </c>
      <c r="E176" s="276" t="s">
        <v>1</v>
      </c>
      <c r="F176" s="277" t="s">
        <v>4367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3" t="s">
        <v>201</v>
      </c>
      <c r="AU176" s="283" t="s">
        <v>85</v>
      </c>
      <c r="AV176" s="16" t="s">
        <v>83</v>
      </c>
      <c r="AW176" s="16" t="s">
        <v>32</v>
      </c>
      <c r="AX176" s="16" t="s">
        <v>75</v>
      </c>
      <c r="AY176" s="283" t="s">
        <v>192</v>
      </c>
    </row>
    <row r="177" s="13" customFormat="1">
      <c r="A177" s="13"/>
      <c r="B177" s="240"/>
      <c r="C177" s="241"/>
      <c r="D177" s="242" t="s">
        <v>201</v>
      </c>
      <c r="E177" s="243" t="s">
        <v>1</v>
      </c>
      <c r="F177" s="244" t="s">
        <v>4402</v>
      </c>
      <c r="G177" s="241"/>
      <c r="H177" s="245">
        <v>3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201</v>
      </c>
      <c r="AU177" s="251" t="s">
        <v>85</v>
      </c>
      <c r="AV177" s="13" t="s">
        <v>85</v>
      </c>
      <c r="AW177" s="13" t="s">
        <v>32</v>
      </c>
      <c r="AX177" s="13" t="s">
        <v>83</v>
      </c>
      <c r="AY177" s="251" t="s">
        <v>192</v>
      </c>
    </row>
    <row r="178" s="2" customFormat="1" ht="21.75" customHeight="1">
      <c r="A178" s="39"/>
      <c r="B178" s="40"/>
      <c r="C178" s="227" t="s">
        <v>279</v>
      </c>
      <c r="D178" s="227" t="s">
        <v>194</v>
      </c>
      <c r="E178" s="228" t="s">
        <v>4403</v>
      </c>
      <c r="F178" s="229" t="s">
        <v>4404</v>
      </c>
      <c r="G178" s="230" t="s">
        <v>247</v>
      </c>
      <c r="H178" s="231">
        <v>0.12</v>
      </c>
      <c r="I178" s="232"/>
      <c r="J178" s="233">
        <f>ROUND(I178*H178,2)</f>
        <v>0</v>
      </c>
      <c r="K178" s="229" t="s">
        <v>198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1.0606199999999999</v>
      </c>
      <c r="R178" s="236">
        <f>Q178*H178</f>
        <v>0.12727439999999998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85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4405</v>
      </c>
    </row>
    <row r="179" s="16" customFormat="1">
      <c r="A179" s="16"/>
      <c r="B179" s="274"/>
      <c r="C179" s="275"/>
      <c r="D179" s="242" t="s">
        <v>201</v>
      </c>
      <c r="E179" s="276" t="s">
        <v>1</v>
      </c>
      <c r="F179" s="277" t="s">
        <v>4367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201</v>
      </c>
      <c r="AU179" s="283" t="s">
        <v>85</v>
      </c>
      <c r="AV179" s="16" t="s">
        <v>83</v>
      </c>
      <c r="AW179" s="16" t="s">
        <v>32</v>
      </c>
      <c r="AX179" s="16" t="s">
        <v>75</v>
      </c>
      <c r="AY179" s="283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4406</v>
      </c>
      <c r="G180" s="241"/>
      <c r="H180" s="245">
        <v>0.12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83</v>
      </c>
      <c r="AY180" s="251" t="s">
        <v>192</v>
      </c>
    </row>
    <row r="181" s="12" customFormat="1" ht="22.8" customHeight="1">
      <c r="A181" s="12"/>
      <c r="B181" s="211"/>
      <c r="C181" s="212"/>
      <c r="D181" s="213" t="s">
        <v>74</v>
      </c>
      <c r="E181" s="225" t="s">
        <v>212</v>
      </c>
      <c r="F181" s="225" t="s">
        <v>425</v>
      </c>
      <c r="G181" s="212"/>
      <c r="H181" s="212"/>
      <c r="I181" s="215"/>
      <c r="J181" s="226">
        <f>BK181</f>
        <v>0</v>
      </c>
      <c r="K181" s="212"/>
      <c r="L181" s="217"/>
      <c r="M181" s="218"/>
      <c r="N181" s="219"/>
      <c r="O181" s="219"/>
      <c r="P181" s="220">
        <f>SUM(P182:P292)</f>
        <v>0</v>
      </c>
      <c r="Q181" s="219"/>
      <c r="R181" s="220">
        <f>SUM(R182:R292)</f>
        <v>16.640717899999999</v>
      </c>
      <c r="S181" s="219"/>
      <c r="T181" s="221">
        <f>SUM(T182:T292)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83</v>
      </c>
      <c r="AT181" s="223" t="s">
        <v>74</v>
      </c>
      <c r="AU181" s="223" t="s">
        <v>83</v>
      </c>
      <c r="AY181" s="222" t="s">
        <v>192</v>
      </c>
      <c r="BK181" s="224">
        <f>SUM(BK182:BK292)</f>
        <v>0</v>
      </c>
    </row>
    <row r="182" s="2" customFormat="1" ht="37.8" customHeight="1">
      <c r="A182" s="39"/>
      <c r="B182" s="40"/>
      <c r="C182" s="227" t="s">
        <v>286</v>
      </c>
      <c r="D182" s="227" t="s">
        <v>194</v>
      </c>
      <c r="E182" s="228" t="s">
        <v>4407</v>
      </c>
      <c r="F182" s="229" t="s">
        <v>4408</v>
      </c>
      <c r="G182" s="230" t="s">
        <v>300</v>
      </c>
      <c r="H182" s="231">
        <v>8</v>
      </c>
      <c r="I182" s="232"/>
      <c r="J182" s="233">
        <f>ROUND(I182*H182,2)</f>
        <v>0</v>
      </c>
      <c r="K182" s="229" t="s">
        <v>198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4409</v>
      </c>
    </row>
    <row r="183" s="16" customFormat="1">
      <c r="A183" s="16"/>
      <c r="B183" s="274"/>
      <c r="C183" s="275"/>
      <c r="D183" s="242" t="s">
        <v>201</v>
      </c>
      <c r="E183" s="276" t="s">
        <v>1</v>
      </c>
      <c r="F183" s="277" t="s">
        <v>4367</v>
      </c>
      <c r="G183" s="275"/>
      <c r="H183" s="276" t="s">
        <v>1</v>
      </c>
      <c r="I183" s="278"/>
      <c r="J183" s="275"/>
      <c r="K183" s="275"/>
      <c r="L183" s="279"/>
      <c r="M183" s="280"/>
      <c r="N183" s="281"/>
      <c r="O183" s="281"/>
      <c r="P183" s="281"/>
      <c r="Q183" s="281"/>
      <c r="R183" s="281"/>
      <c r="S183" s="281"/>
      <c r="T183" s="28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3" t="s">
        <v>201</v>
      </c>
      <c r="AU183" s="283" t="s">
        <v>85</v>
      </c>
      <c r="AV183" s="16" t="s">
        <v>83</v>
      </c>
      <c r="AW183" s="16" t="s">
        <v>32</v>
      </c>
      <c r="AX183" s="16" t="s">
        <v>75</v>
      </c>
      <c r="AY183" s="283" t="s">
        <v>192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4410</v>
      </c>
      <c r="G184" s="241"/>
      <c r="H184" s="245">
        <v>8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83</v>
      </c>
      <c r="AY184" s="251" t="s">
        <v>192</v>
      </c>
    </row>
    <row r="185" s="2" customFormat="1" ht="21.75" customHeight="1">
      <c r="A185" s="39"/>
      <c r="B185" s="40"/>
      <c r="C185" s="284" t="s">
        <v>291</v>
      </c>
      <c r="D185" s="284" t="s">
        <v>311</v>
      </c>
      <c r="E185" s="285" t="s">
        <v>3979</v>
      </c>
      <c r="F185" s="286" t="s">
        <v>3980</v>
      </c>
      <c r="G185" s="287" t="s">
        <v>282</v>
      </c>
      <c r="H185" s="288">
        <v>2</v>
      </c>
      <c r="I185" s="289"/>
      <c r="J185" s="290">
        <f>ROUND(I185*H185,2)</f>
        <v>0</v>
      </c>
      <c r="K185" s="286" t="s">
        <v>198</v>
      </c>
      <c r="L185" s="291"/>
      <c r="M185" s="292" t="s">
        <v>1</v>
      </c>
      <c r="N185" s="293" t="s">
        <v>40</v>
      </c>
      <c r="O185" s="92"/>
      <c r="P185" s="236">
        <f>O185*H185</f>
        <v>0</v>
      </c>
      <c r="Q185" s="236">
        <v>0.00024000000000000001</v>
      </c>
      <c r="R185" s="236">
        <f>Q185*H185</f>
        <v>0.00048000000000000001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244</v>
      </c>
      <c r="AT185" s="238" t="s">
        <v>311</v>
      </c>
      <c r="AU185" s="238" t="s">
        <v>85</v>
      </c>
      <c r="AY185" s="18" t="s">
        <v>192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199</v>
      </c>
      <c r="BM185" s="238" t="s">
        <v>4411</v>
      </c>
    </row>
    <row r="186" s="16" customFormat="1">
      <c r="A186" s="16"/>
      <c r="B186" s="274"/>
      <c r="C186" s="275"/>
      <c r="D186" s="242" t="s">
        <v>201</v>
      </c>
      <c r="E186" s="276" t="s">
        <v>1</v>
      </c>
      <c r="F186" s="277" t="s">
        <v>4367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201</v>
      </c>
      <c r="AU186" s="283" t="s">
        <v>85</v>
      </c>
      <c r="AV186" s="16" t="s">
        <v>83</v>
      </c>
      <c r="AW186" s="16" t="s">
        <v>32</v>
      </c>
      <c r="AX186" s="16" t="s">
        <v>75</v>
      </c>
      <c r="AY186" s="283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4412</v>
      </c>
      <c r="G187" s="241"/>
      <c r="H187" s="245">
        <v>2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83</v>
      </c>
      <c r="AY187" s="251" t="s">
        <v>192</v>
      </c>
    </row>
    <row r="188" s="2" customFormat="1" ht="24.15" customHeight="1">
      <c r="A188" s="39"/>
      <c r="B188" s="40"/>
      <c r="C188" s="227" t="s">
        <v>297</v>
      </c>
      <c r="D188" s="227" t="s">
        <v>194</v>
      </c>
      <c r="E188" s="228" t="s">
        <v>4413</v>
      </c>
      <c r="F188" s="229" t="s">
        <v>4414</v>
      </c>
      <c r="G188" s="230" t="s">
        <v>197</v>
      </c>
      <c r="H188" s="231">
        <v>141.07499999999999</v>
      </c>
      <c r="I188" s="232"/>
      <c r="J188" s="233">
        <f>ROUND(I188*H188,2)</f>
        <v>0</v>
      </c>
      <c r="K188" s="229" t="s">
        <v>198</v>
      </c>
      <c r="L188" s="45"/>
      <c r="M188" s="234" t="s">
        <v>1</v>
      </c>
      <c r="N188" s="235" t="s">
        <v>40</v>
      </c>
      <c r="O188" s="92"/>
      <c r="P188" s="236">
        <f>O188*H188</f>
        <v>0</v>
      </c>
      <c r="Q188" s="236">
        <v>0.0025000000000000001</v>
      </c>
      <c r="R188" s="236">
        <f>Q188*H188</f>
        <v>0.35268749999999999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199</v>
      </c>
      <c r="AT188" s="238" t="s">
        <v>194</v>
      </c>
      <c r="AU188" s="238" t="s">
        <v>85</v>
      </c>
      <c r="AY188" s="18" t="s">
        <v>192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199</v>
      </c>
      <c r="BM188" s="238" t="s">
        <v>4415</v>
      </c>
    </row>
    <row r="189" s="16" customFormat="1">
      <c r="A189" s="16"/>
      <c r="B189" s="274"/>
      <c r="C189" s="275"/>
      <c r="D189" s="242" t="s">
        <v>201</v>
      </c>
      <c r="E189" s="276" t="s">
        <v>1</v>
      </c>
      <c r="F189" s="277" t="s">
        <v>4367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3" t="s">
        <v>201</v>
      </c>
      <c r="AU189" s="283" t="s">
        <v>85</v>
      </c>
      <c r="AV189" s="16" t="s">
        <v>83</v>
      </c>
      <c r="AW189" s="16" t="s">
        <v>32</v>
      </c>
      <c r="AX189" s="16" t="s">
        <v>75</v>
      </c>
      <c r="AY189" s="283" t="s">
        <v>192</v>
      </c>
    </row>
    <row r="190" s="13" customFormat="1">
      <c r="A190" s="13"/>
      <c r="B190" s="240"/>
      <c r="C190" s="241"/>
      <c r="D190" s="242" t="s">
        <v>201</v>
      </c>
      <c r="E190" s="243" t="s">
        <v>1</v>
      </c>
      <c r="F190" s="244" t="s">
        <v>4416</v>
      </c>
      <c r="G190" s="241"/>
      <c r="H190" s="245">
        <v>141.07499999999999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201</v>
      </c>
      <c r="AU190" s="251" t="s">
        <v>85</v>
      </c>
      <c r="AV190" s="13" t="s">
        <v>85</v>
      </c>
      <c r="AW190" s="13" t="s">
        <v>32</v>
      </c>
      <c r="AX190" s="13" t="s">
        <v>83</v>
      </c>
      <c r="AY190" s="251" t="s">
        <v>192</v>
      </c>
    </row>
    <row r="191" s="2" customFormat="1" ht="24.15" customHeight="1">
      <c r="A191" s="39"/>
      <c r="B191" s="40"/>
      <c r="C191" s="227" t="s">
        <v>304</v>
      </c>
      <c r="D191" s="227" t="s">
        <v>194</v>
      </c>
      <c r="E191" s="228" t="s">
        <v>4417</v>
      </c>
      <c r="F191" s="229" t="s">
        <v>4418</v>
      </c>
      <c r="G191" s="230" t="s">
        <v>300</v>
      </c>
      <c r="H191" s="231">
        <v>56</v>
      </c>
      <c r="I191" s="232"/>
      <c r="J191" s="233">
        <f>ROUND(I191*H191,2)</f>
        <v>0</v>
      </c>
      <c r="K191" s="229" t="s">
        <v>198</v>
      </c>
      <c r="L191" s="45"/>
      <c r="M191" s="234" t="s">
        <v>1</v>
      </c>
      <c r="N191" s="235" t="s">
        <v>40</v>
      </c>
      <c r="O191" s="92"/>
      <c r="P191" s="236">
        <f>O191*H191</f>
        <v>0</v>
      </c>
      <c r="Q191" s="236">
        <v>0.17488999999999999</v>
      </c>
      <c r="R191" s="236">
        <f>Q191*H191</f>
        <v>9.7938399999999994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199</v>
      </c>
      <c r="AT191" s="238" t="s">
        <v>194</v>
      </c>
      <c r="AU191" s="238" t="s">
        <v>85</v>
      </c>
      <c r="AY191" s="18" t="s">
        <v>192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199</v>
      </c>
      <c r="BM191" s="238" t="s">
        <v>4419</v>
      </c>
    </row>
    <row r="192" s="16" customFormat="1">
      <c r="A192" s="16"/>
      <c r="B192" s="274"/>
      <c r="C192" s="275"/>
      <c r="D192" s="242" t="s">
        <v>201</v>
      </c>
      <c r="E192" s="276" t="s">
        <v>1</v>
      </c>
      <c r="F192" s="277" t="s">
        <v>4367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3" t="s">
        <v>201</v>
      </c>
      <c r="AU192" s="283" t="s">
        <v>85</v>
      </c>
      <c r="AV192" s="16" t="s">
        <v>83</v>
      </c>
      <c r="AW192" s="16" t="s">
        <v>32</v>
      </c>
      <c r="AX192" s="16" t="s">
        <v>75</v>
      </c>
      <c r="AY192" s="283" t="s">
        <v>192</v>
      </c>
    </row>
    <row r="193" s="13" customFormat="1">
      <c r="A193" s="13"/>
      <c r="B193" s="240"/>
      <c r="C193" s="241"/>
      <c r="D193" s="242" t="s">
        <v>201</v>
      </c>
      <c r="E193" s="243" t="s">
        <v>1</v>
      </c>
      <c r="F193" s="244" t="s">
        <v>4420</v>
      </c>
      <c r="G193" s="241"/>
      <c r="H193" s="245">
        <v>30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201</v>
      </c>
      <c r="AU193" s="251" t="s">
        <v>85</v>
      </c>
      <c r="AV193" s="13" t="s">
        <v>85</v>
      </c>
      <c r="AW193" s="13" t="s">
        <v>32</v>
      </c>
      <c r="AX193" s="13" t="s">
        <v>75</v>
      </c>
      <c r="AY193" s="251" t="s">
        <v>192</v>
      </c>
    </row>
    <row r="194" s="13" customFormat="1">
      <c r="A194" s="13"/>
      <c r="B194" s="240"/>
      <c r="C194" s="241"/>
      <c r="D194" s="242" t="s">
        <v>201</v>
      </c>
      <c r="E194" s="243" t="s">
        <v>1</v>
      </c>
      <c r="F194" s="244" t="s">
        <v>4421</v>
      </c>
      <c r="G194" s="241"/>
      <c r="H194" s="245">
        <v>14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201</v>
      </c>
      <c r="AU194" s="251" t="s">
        <v>85</v>
      </c>
      <c r="AV194" s="13" t="s">
        <v>85</v>
      </c>
      <c r="AW194" s="13" t="s">
        <v>32</v>
      </c>
      <c r="AX194" s="13" t="s">
        <v>75</v>
      </c>
      <c r="AY194" s="251" t="s">
        <v>192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4422</v>
      </c>
      <c r="G195" s="241"/>
      <c r="H195" s="245">
        <v>4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75</v>
      </c>
      <c r="AY195" s="251" t="s">
        <v>192</v>
      </c>
    </row>
    <row r="196" s="13" customFormat="1">
      <c r="A196" s="13"/>
      <c r="B196" s="240"/>
      <c r="C196" s="241"/>
      <c r="D196" s="242" t="s">
        <v>201</v>
      </c>
      <c r="E196" s="243" t="s">
        <v>1</v>
      </c>
      <c r="F196" s="244" t="s">
        <v>4423</v>
      </c>
      <c r="G196" s="241"/>
      <c r="H196" s="245">
        <v>8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201</v>
      </c>
      <c r="AU196" s="251" t="s">
        <v>85</v>
      </c>
      <c r="AV196" s="13" t="s">
        <v>85</v>
      </c>
      <c r="AW196" s="13" t="s">
        <v>32</v>
      </c>
      <c r="AX196" s="13" t="s">
        <v>75</v>
      </c>
      <c r="AY196" s="251" t="s">
        <v>192</v>
      </c>
    </row>
    <row r="197" s="14" customFormat="1">
      <c r="A197" s="14"/>
      <c r="B197" s="252"/>
      <c r="C197" s="253"/>
      <c r="D197" s="242" t="s">
        <v>201</v>
      </c>
      <c r="E197" s="254" t="s">
        <v>1</v>
      </c>
      <c r="F197" s="255" t="s">
        <v>204</v>
      </c>
      <c r="G197" s="253"/>
      <c r="H197" s="256">
        <v>56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201</v>
      </c>
      <c r="AU197" s="262" t="s">
        <v>85</v>
      </c>
      <c r="AV197" s="14" t="s">
        <v>199</v>
      </c>
      <c r="AW197" s="14" t="s">
        <v>32</v>
      </c>
      <c r="AX197" s="14" t="s">
        <v>83</v>
      </c>
      <c r="AY197" s="262" t="s">
        <v>192</v>
      </c>
    </row>
    <row r="198" s="2" customFormat="1" ht="24.15" customHeight="1">
      <c r="A198" s="39"/>
      <c r="B198" s="40"/>
      <c r="C198" s="284" t="s">
        <v>310</v>
      </c>
      <c r="D198" s="284" t="s">
        <v>311</v>
      </c>
      <c r="E198" s="285" t="s">
        <v>4424</v>
      </c>
      <c r="F198" s="286" t="s">
        <v>4425</v>
      </c>
      <c r="G198" s="287" t="s">
        <v>300</v>
      </c>
      <c r="H198" s="288">
        <v>30</v>
      </c>
      <c r="I198" s="289"/>
      <c r="J198" s="290">
        <f>ROUND(I198*H198,2)</f>
        <v>0</v>
      </c>
      <c r="K198" s="286" t="s">
        <v>198</v>
      </c>
      <c r="L198" s="291"/>
      <c r="M198" s="292" t="s">
        <v>1</v>
      </c>
      <c r="N198" s="293" t="s">
        <v>40</v>
      </c>
      <c r="O198" s="92"/>
      <c r="P198" s="236">
        <f>O198*H198</f>
        <v>0</v>
      </c>
      <c r="Q198" s="236">
        <v>0.0043</v>
      </c>
      <c r="R198" s="236">
        <f>Q198*H198</f>
        <v>0.129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244</v>
      </c>
      <c r="AT198" s="238" t="s">
        <v>311</v>
      </c>
      <c r="AU198" s="238" t="s">
        <v>85</v>
      </c>
      <c r="AY198" s="18" t="s">
        <v>192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199</v>
      </c>
      <c r="BM198" s="238" t="s">
        <v>4426</v>
      </c>
    </row>
    <row r="199" s="16" customFormat="1">
      <c r="A199" s="16"/>
      <c r="B199" s="274"/>
      <c r="C199" s="275"/>
      <c r="D199" s="242" t="s">
        <v>201</v>
      </c>
      <c r="E199" s="276" t="s">
        <v>1</v>
      </c>
      <c r="F199" s="277" t="s">
        <v>4367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3" t="s">
        <v>201</v>
      </c>
      <c r="AU199" s="283" t="s">
        <v>85</v>
      </c>
      <c r="AV199" s="16" t="s">
        <v>83</v>
      </c>
      <c r="AW199" s="16" t="s">
        <v>32</v>
      </c>
      <c r="AX199" s="16" t="s">
        <v>75</v>
      </c>
      <c r="AY199" s="283" t="s">
        <v>192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4420</v>
      </c>
      <c r="G200" s="241"/>
      <c r="H200" s="245">
        <v>30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83</v>
      </c>
      <c r="AY200" s="251" t="s">
        <v>192</v>
      </c>
    </row>
    <row r="201" s="2" customFormat="1" ht="24.15" customHeight="1">
      <c r="A201" s="39"/>
      <c r="B201" s="40"/>
      <c r="C201" s="284" t="s">
        <v>316</v>
      </c>
      <c r="D201" s="284" t="s">
        <v>311</v>
      </c>
      <c r="E201" s="285" t="s">
        <v>4427</v>
      </c>
      <c r="F201" s="286" t="s">
        <v>4428</v>
      </c>
      <c r="G201" s="287" t="s">
        <v>300</v>
      </c>
      <c r="H201" s="288">
        <v>4</v>
      </c>
      <c r="I201" s="289"/>
      <c r="J201" s="290">
        <f>ROUND(I201*H201,2)</f>
        <v>0</v>
      </c>
      <c r="K201" s="286" t="s">
        <v>198</v>
      </c>
      <c r="L201" s="291"/>
      <c r="M201" s="292" t="s">
        <v>1</v>
      </c>
      <c r="N201" s="293" t="s">
        <v>40</v>
      </c>
      <c r="O201" s="92"/>
      <c r="P201" s="236">
        <f>O201*H201</f>
        <v>0</v>
      </c>
      <c r="Q201" s="236">
        <v>0.065000000000000002</v>
      </c>
      <c r="R201" s="236">
        <f>Q201*H201</f>
        <v>0.26000000000000001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244</v>
      </c>
      <c r="AT201" s="238" t="s">
        <v>311</v>
      </c>
      <c r="AU201" s="238" t="s">
        <v>85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4429</v>
      </c>
    </row>
    <row r="202" s="16" customFormat="1">
      <c r="A202" s="16"/>
      <c r="B202" s="274"/>
      <c r="C202" s="275"/>
      <c r="D202" s="242" t="s">
        <v>201</v>
      </c>
      <c r="E202" s="276" t="s">
        <v>1</v>
      </c>
      <c r="F202" s="277" t="s">
        <v>4367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3" t="s">
        <v>201</v>
      </c>
      <c r="AU202" s="283" t="s">
        <v>85</v>
      </c>
      <c r="AV202" s="16" t="s">
        <v>83</v>
      </c>
      <c r="AW202" s="16" t="s">
        <v>32</v>
      </c>
      <c r="AX202" s="16" t="s">
        <v>75</v>
      </c>
      <c r="AY202" s="283" t="s">
        <v>192</v>
      </c>
    </row>
    <row r="203" s="13" customFormat="1">
      <c r="A203" s="13"/>
      <c r="B203" s="240"/>
      <c r="C203" s="241"/>
      <c r="D203" s="242" t="s">
        <v>201</v>
      </c>
      <c r="E203" s="243" t="s">
        <v>1</v>
      </c>
      <c r="F203" s="244" t="s">
        <v>4422</v>
      </c>
      <c r="G203" s="241"/>
      <c r="H203" s="245">
        <v>4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201</v>
      </c>
      <c r="AU203" s="251" t="s">
        <v>85</v>
      </c>
      <c r="AV203" s="13" t="s">
        <v>85</v>
      </c>
      <c r="AW203" s="13" t="s">
        <v>32</v>
      </c>
      <c r="AX203" s="13" t="s">
        <v>83</v>
      </c>
      <c r="AY203" s="251" t="s">
        <v>192</v>
      </c>
    </row>
    <row r="204" s="2" customFormat="1" ht="37.8" customHeight="1">
      <c r="A204" s="39"/>
      <c r="B204" s="40"/>
      <c r="C204" s="284" t="s">
        <v>321</v>
      </c>
      <c r="D204" s="284" t="s">
        <v>311</v>
      </c>
      <c r="E204" s="285" t="s">
        <v>4430</v>
      </c>
      <c r="F204" s="286" t="s">
        <v>4431</v>
      </c>
      <c r="G204" s="287" t="s">
        <v>300</v>
      </c>
      <c r="H204" s="288">
        <v>14</v>
      </c>
      <c r="I204" s="289"/>
      <c r="J204" s="290">
        <f>ROUND(I204*H204,2)</f>
        <v>0</v>
      </c>
      <c r="K204" s="286" t="s">
        <v>198</v>
      </c>
      <c r="L204" s="291"/>
      <c r="M204" s="292" t="s">
        <v>1</v>
      </c>
      <c r="N204" s="293" t="s">
        <v>40</v>
      </c>
      <c r="O204" s="92"/>
      <c r="P204" s="236">
        <f>O204*H204</f>
        <v>0</v>
      </c>
      <c r="Q204" s="236">
        <v>0.0033999999999999998</v>
      </c>
      <c r="R204" s="236">
        <f>Q204*H204</f>
        <v>0.047599999999999996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244</v>
      </c>
      <c r="AT204" s="238" t="s">
        <v>311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4432</v>
      </c>
    </row>
    <row r="205" s="16" customFormat="1">
      <c r="A205" s="16"/>
      <c r="B205" s="274"/>
      <c r="C205" s="275"/>
      <c r="D205" s="242" t="s">
        <v>201</v>
      </c>
      <c r="E205" s="276" t="s">
        <v>1</v>
      </c>
      <c r="F205" s="277" t="s">
        <v>4367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3" t="s">
        <v>201</v>
      </c>
      <c r="AU205" s="283" t="s">
        <v>85</v>
      </c>
      <c r="AV205" s="16" t="s">
        <v>83</v>
      </c>
      <c r="AW205" s="16" t="s">
        <v>32</v>
      </c>
      <c r="AX205" s="16" t="s">
        <v>75</v>
      </c>
      <c r="AY205" s="283" t="s">
        <v>192</v>
      </c>
    </row>
    <row r="206" s="13" customFormat="1">
      <c r="A206" s="13"/>
      <c r="B206" s="240"/>
      <c r="C206" s="241"/>
      <c r="D206" s="242" t="s">
        <v>201</v>
      </c>
      <c r="E206" s="243" t="s">
        <v>1</v>
      </c>
      <c r="F206" s="244" t="s">
        <v>4421</v>
      </c>
      <c r="G206" s="241"/>
      <c r="H206" s="245">
        <v>14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201</v>
      </c>
      <c r="AU206" s="251" t="s">
        <v>85</v>
      </c>
      <c r="AV206" s="13" t="s">
        <v>85</v>
      </c>
      <c r="AW206" s="13" t="s">
        <v>32</v>
      </c>
      <c r="AX206" s="13" t="s">
        <v>75</v>
      </c>
      <c r="AY206" s="251" t="s">
        <v>192</v>
      </c>
    </row>
    <row r="207" s="14" customFormat="1">
      <c r="A207" s="14"/>
      <c r="B207" s="252"/>
      <c r="C207" s="253"/>
      <c r="D207" s="242" t="s">
        <v>201</v>
      </c>
      <c r="E207" s="254" t="s">
        <v>1</v>
      </c>
      <c r="F207" s="255" t="s">
        <v>204</v>
      </c>
      <c r="G207" s="253"/>
      <c r="H207" s="256">
        <v>14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201</v>
      </c>
      <c r="AU207" s="262" t="s">
        <v>85</v>
      </c>
      <c r="AV207" s="14" t="s">
        <v>199</v>
      </c>
      <c r="AW207" s="14" t="s">
        <v>32</v>
      </c>
      <c r="AX207" s="14" t="s">
        <v>83</v>
      </c>
      <c r="AY207" s="262" t="s">
        <v>192</v>
      </c>
    </row>
    <row r="208" s="2" customFormat="1" ht="21.75" customHeight="1">
      <c r="A208" s="39"/>
      <c r="B208" s="40"/>
      <c r="C208" s="284" t="s">
        <v>7</v>
      </c>
      <c r="D208" s="284" t="s">
        <v>311</v>
      </c>
      <c r="E208" s="285" t="s">
        <v>4433</v>
      </c>
      <c r="F208" s="286" t="s">
        <v>4434</v>
      </c>
      <c r="G208" s="287" t="s">
        <v>300</v>
      </c>
      <c r="H208" s="288">
        <v>14</v>
      </c>
      <c r="I208" s="289"/>
      <c r="J208" s="290">
        <f>ROUND(I208*H208,2)</f>
        <v>0</v>
      </c>
      <c r="K208" s="286" t="s">
        <v>198</v>
      </c>
      <c r="L208" s="291"/>
      <c r="M208" s="292" t="s">
        <v>1</v>
      </c>
      <c r="N208" s="293" t="s">
        <v>40</v>
      </c>
      <c r="O208" s="92"/>
      <c r="P208" s="236">
        <f>O208*H208</f>
        <v>0</v>
      </c>
      <c r="Q208" s="236">
        <v>0.00010000000000000001</v>
      </c>
      <c r="R208" s="236">
        <f>Q208*H208</f>
        <v>0.0014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244</v>
      </c>
      <c r="AT208" s="238" t="s">
        <v>311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4435</v>
      </c>
    </row>
    <row r="209" s="16" customFormat="1">
      <c r="A209" s="16"/>
      <c r="B209" s="274"/>
      <c r="C209" s="275"/>
      <c r="D209" s="242" t="s">
        <v>201</v>
      </c>
      <c r="E209" s="276" t="s">
        <v>1</v>
      </c>
      <c r="F209" s="277" t="s">
        <v>4367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3" t="s">
        <v>201</v>
      </c>
      <c r="AU209" s="283" t="s">
        <v>85</v>
      </c>
      <c r="AV209" s="16" t="s">
        <v>83</v>
      </c>
      <c r="AW209" s="16" t="s">
        <v>32</v>
      </c>
      <c r="AX209" s="16" t="s">
        <v>75</v>
      </c>
      <c r="AY209" s="283" t="s">
        <v>192</v>
      </c>
    </row>
    <row r="210" s="13" customFormat="1">
      <c r="A210" s="13"/>
      <c r="B210" s="240"/>
      <c r="C210" s="241"/>
      <c r="D210" s="242" t="s">
        <v>201</v>
      </c>
      <c r="E210" s="243" t="s">
        <v>1</v>
      </c>
      <c r="F210" s="244" t="s">
        <v>4421</v>
      </c>
      <c r="G210" s="241"/>
      <c r="H210" s="245">
        <v>14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201</v>
      </c>
      <c r="AU210" s="251" t="s">
        <v>85</v>
      </c>
      <c r="AV210" s="13" t="s">
        <v>85</v>
      </c>
      <c r="AW210" s="13" t="s">
        <v>32</v>
      </c>
      <c r="AX210" s="13" t="s">
        <v>83</v>
      </c>
      <c r="AY210" s="251" t="s">
        <v>192</v>
      </c>
    </row>
    <row r="211" s="2" customFormat="1" ht="24.15" customHeight="1">
      <c r="A211" s="39"/>
      <c r="B211" s="40"/>
      <c r="C211" s="227" t="s">
        <v>333</v>
      </c>
      <c r="D211" s="227" t="s">
        <v>194</v>
      </c>
      <c r="E211" s="228" t="s">
        <v>4436</v>
      </c>
      <c r="F211" s="229" t="s">
        <v>4437</v>
      </c>
      <c r="G211" s="230" t="s">
        <v>300</v>
      </c>
      <c r="H211" s="231">
        <v>26</v>
      </c>
      <c r="I211" s="232"/>
      <c r="J211" s="233">
        <f>ROUND(I211*H211,2)</f>
        <v>0</v>
      </c>
      <c r="K211" s="229" t="s">
        <v>198</v>
      </c>
      <c r="L211" s="45"/>
      <c r="M211" s="234" t="s">
        <v>1</v>
      </c>
      <c r="N211" s="235" t="s">
        <v>40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199</v>
      </c>
      <c r="AT211" s="238" t="s">
        <v>194</v>
      </c>
      <c r="AU211" s="238" t="s">
        <v>85</v>
      </c>
      <c r="AY211" s="18" t="s">
        <v>192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199</v>
      </c>
      <c r="BM211" s="238" t="s">
        <v>4438</v>
      </c>
    </row>
    <row r="212" s="16" customFormat="1">
      <c r="A212" s="16"/>
      <c r="B212" s="274"/>
      <c r="C212" s="275"/>
      <c r="D212" s="242" t="s">
        <v>201</v>
      </c>
      <c r="E212" s="276" t="s">
        <v>1</v>
      </c>
      <c r="F212" s="277" t="s">
        <v>4367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3" t="s">
        <v>201</v>
      </c>
      <c r="AU212" s="283" t="s">
        <v>85</v>
      </c>
      <c r="AV212" s="16" t="s">
        <v>83</v>
      </c>
      <c r="AW212" s="16" t="s">
        <v>32</v>
      </c>
      <c r="AX212" s="16" t="s">
        <v>75</v>
      </c>
      <c r="AY212" s="283" t="s">
        <v>192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4439</v>
      </c>
      <c r="G213" s="241"/>
      <c r="H213" s="245">
        <v>26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83</v>
      </c>
      <c r="AY213" s="251" t="s">
        <v>192</v>
      </c>
    </row>
    <row r="214" s="2" customFormat="1" ht="24.15" customHeight="1">
      <c r="A214" s="39"/>
      <c r="B214" s="40"/>
      <c r="C214" s="284" t="s">
        <v>340</v>
      </c>
      <c r="D214" s="284" t="s">
        <v>311</v>
      </c>
      <c r="E214" s="285" t="s">
        <v>4440</v>
      </c>
      <c r="F214" s="286" t="s">
        <v>4441</v>
      </c>
      <c r="G214" s="287" t="s">
        <v>300</v>
      </c>
      <c r="H214" s="288">
        <v>26</v>
      </c>
      <c r="I214" s="289"/>
      <c r="J214" s="290">
        <f>ROUND(I214*H214,2)</f>
        <v>0</v>
      </c>
      <c r="K214" s="286" t="s">
        <v>198</v>
      </c>
      <c r="L214" s="291"/>
      <c r="M214" s="292" t="s">
        <v>1</v>
      </c>
      <c r="N214" s="293" t="s">
        <v>40</v>
      </c>
      <c r="O214" s="92"/>
      <c r="P214" s="236">
        <f>O214*H214</f>
        <v>0</v>
      </c>
      <c r="Q214" s="236">
        <v>0.0033999999999999998</v>
      </c>
      <c r="R214" s="236">
        <f>Q214*H214</f>
        <v>0.088399999999999992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244</v>
      </c>
      <c r="AT214" s="238" t="s">
        <v>311</v>
      </c>
      <c r="AU214" s="238" t="s">
        <v>85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199</v>
      </c>
      <c r="BM214" s="238" t="s">
        <v>4442</v>
      </c>
    </row>
    <row r="215" s="16" customFormat="1">
      <c r="A215" s="16"/>
      <c r="B215" s="274"/>
      <c r="C215" s="275"/>
      <c r="D215" s="242" t="s">
        <v>201</v>
      </c>
      <c r="E215" s="276" t="s">
        <v>1</v>
      </c>
      <c r="F215" s="277" t="s">
        <v>4367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3" t="s">
        <v>201</v>
      </c>
      <c r="AU215" s="283" t="s">
        <v>85</v>
      </c>
      <c r="AV215" s="16" t="s">
        <v>83</v>
      </c>
      <c r="AW215" s="16" t="s">
        <v>32</v>
      </c>
      <c r="AX215" s="16" t="s">
        <v>75</v>
      </c>
      <c r="AY215" s="283" t="s">
        <v>192</v>
      </c>
    </row>
    <row r="216" s="13" customFormat="1">
      <c r="A216" s="13"/>
      <c r="B216" s="240"/>
      <c r="C216" s="241"/>
      <c r="D216" s="242" t="s">
        <v>201</v>
      </c>
      <c r="E216" s="243" t="s">
        <v>1</v>
      </c>
      <c r="F216" s="244" t="s">
        <v>4439</v>
      </c>
      <c r="G216" s="241"/>
      <c r="H216" s="245">
        <v>26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201</v>
      </c>
      <c r="AU216" s="251" t="s">
        <v>85</v>
      </c>
      <c r="AV216" s="13" t="s">
        <v>85</v>
      </c>
      <c r="AW216" s="13" t="s">
        <v>32</v>
      </c>
      <c r="AX216" s="13" t="s">
        <v>83</v>
      </c>
      <c r="AY216" s="251" t="s">
        <v>192</v>
      </c>
    </row>
    <row r="217" s="2" customFormat="1" ht="37.8" customHeight="1">
      <c r="A217" s="39"/>
      <c r="B217" s="40"/>
      <c r="C217" s="284" t="s">
        <v>347</v>
      </c>
      <c r="D217" s="284" t="s">
        <v>311</v>
      </c>
      <c r="E217" s="285" t="s">
        <v>4443</v>
      </c>
      <c r="F217" s="286" t="s">
        <v>4444</v>
      </c>
      <c r="G217" s="287" t="s">
        <v>300</v>
      </c>
      <c r="H217" s="288">
        <v>6</v>
      </c>
      <c r="I217" s="289"/>
      <c r="J217" s="290">
        <f>ROUND(I217*H217,2)</f>
        <v>0</v>
      </c>
      <c r="K217" s="286" t="s">
        <v>198</v>
      </c>
      <c r="L217" s="291"/>
      <c r="M217" s="292" t="s">
        <v>1</v>
      </c>
      <c r="N217" s="293" t="s">
        <v>40</v>
      </c>
      <c r="O217" s="92"/>
      <c r="P217" s="236">
        <f>O217*H217</f>
        <v>0</v>
      </c>
      <c r="Q217" s="236">
        <v>0.0027000000000000001</v>
      </c>
      <c r="R217" s="236">
        <f>Q217*H217</f>
        <v>0.016199999999999999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244</v>
      </c>
      <c r="AT217" s="238" t="s">
        <v>311</v>
      </c>
      <c r="AU217" s="238" t="s">
        <v>85</v>
      </c>
      <c r="AY217" s="18" t="s">
        <v>192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199</v>
      </c>
      <c r="BM217" s="238" t="s">
        <v>4445</v>
      </c>
    </row>
    <row r="218" s="16" customFormat="1">
      <c r="A218" s="16"/>
      <c r="B218" s="274"/>
      <c r="C218" s="275"/>
      <c r="D218" s="242" t="s">
        <v>201</v>
      </c>
      <c r="E218" s="276" t="s">
        <v>1</v>
      </c>
      <c r="F218" s="277" t="s">
        <v>4367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3" t="s">
        <v>201</v>
      </c>
      <c r="AU218" s="283" t="s">
        <v>85</v>
      </c>
      <c r="AV218" s="16" t="s">
        <v>83</v>
      </c>
      <c r="AW218" s="16" t="s">
        <v>32</v>
      </c>
      <c r="AX218" s="16" t="s">
        <v>75</v>
      </c>
      <c r="AY218" s="283" t="s">
        <v>192</v>
      </c>
    </row>
    <row r="219" s="13" customFormat="1">
      <c r="A219" s="13"/>
      <c r="B219" s="240"/>
      <c r="C219" s="241"/>
      <c r="D219" s="242" t="s">
        <v>201</v>
      </c>
      <c r="E219" s="243" t="s">
        <v>1</v>
      </c>
      <c r="F219" s="244" t="s">
        <v>4446</v>
      </c>
      <c r="G219" s="241"/>
      <c r="H219" s="245">
        <v>6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201</v>
      </c>
      <c r="AU219" s="251" t="s">
        <v>85</v>
      </c>
      <c r="AV219" s="13" t="s">
        <v>85</v>
      </c>
      <c r="AW219" s="13" t="s">
        <v>32</v>
      </c>
      <c r="AX219" s="13" t="s">
        <v>83</v>
      </c>
      <c r="AY219" s="251" t="s">
        <v>192</v>
      </c>
    </row>
    <row r="220" s="2" customFormat="1" ht="21.75" customHeight="1">
      <c r="A220" s="39"/>
      <c r="B220" s="40"/>
      <c r="C220" s="284" t="s">
        <v>352</v>
      </c>
      <c r="D220" s="284" t="s">
        <v>311</v>
      </c>
      <c r="E220" s="285" t="s">
        <v>4433</v>
      </c>
      <c r="F220" s="286" t="s">
        <v>4434</v>
      </c>
      <c r="G220" s="287" t="s">
        <v>300</v>
      </c>
      <c r="H220" s="288">
        <v>6</v>
      </c>
      <c r="I220" s="289"/>
      <c r="J220" s="290">
        <f>ROUND(I220*H220,2)</f>
        <v>0</v>
      </c>
      <c r="K220" s="286" t="s">
        <v>198</v>
      </c>
      <c r="L220" s="291"/>
      <c r="M220" s="292" t="s">
        <v>1</v>
      </c>
      <c r="N220" s="293" t="s">
        <v>40</v>
      </c>
      <c r="O220" s="92"/>
      <c r="P220" s="236">
        <f>O220*H220</f>
        <v>0</v>
      </c>
      <c r="Q220" s="236">
        <v>0.00010000000000000001</v>
      </c>
      <c r="R220" s="236">
        <f>Q220*H220</f>
        <v>0.00060000000000000006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244</v>
      </c>
      <c r="AT220" s="238" t="s">
        <v>311</v>
      </c>
      <c r="AU220" s="238" t="s">
        <v>85</v>
      </c>
      <c r="AY220" s="18" t="s">
        <v>192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199</v>
      </c>
      <c r="BM220" s="238" t="s">
        <v>4447</v>
      </c>
    </row>
    <row r="221" s="2" customFormat="1" ht="24.15" customHeight="1">
      <c r="A221" s="39"/>
      <c r="B221" s="40"/>
      <c r="C221" s="284" t="s">
        <v>356</v>
      </c>
      <c r="D221" s="284" t="s">
        <v>311</v>
      </c>
      <c r="E221" s="285" t="s">
        <v>4448</v>
      </c>
      <c r="F221" s="286" t="s">
        <v>4449</v>
      </c>
      <c r="G221" s="287" t="s">
        <v>300</v>
      </c>
      <c r="H221" s="288">
        <v>26</v>
      </c>
      <c r="I221" s="289"/>
      <c r="J221" s="290">
        <f>ROUND(I221*H221,2)</f>
        <v>0</v>
      </c>
      <c r="K221" s="286" t="s">
        <v>198</v>
      </c>
      <c r="L221" s="291"/>
      <c r="M221" s="292" t="s">
        <v>1</v>
      </c>
      <c r="N221" s="293" t="s">
        <v>40</v>
      </c>
      <c r="O221" s="92"/>
      <c r="P221" s="236">
        <f>O221*H221</f>
        <v>0</v>
      </c>
      <c r="Q221" s="236">
        <v>0.00059999999999999995</v>
      </c>
      <c r="R221" s="236">
        <f>Q221*H221</f>
        <v>0.015599999999999999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244</v>
      </c>
      <c r="AT221" s="238" t="s">
        <v>311</v>
      </c>
      <c r="AU221" s="238" t="s">
        <v>85</v>
      </c>
      <c r="AY221" s="18" t="s">
        <v>192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199</v>
      </c>
      <c r="BM221" s="238" t="s">
        <v>4450</v>
      </c>
    </row>
    <row r="222" s="2" customFormat="1" ht="21.75" customHeight="1">
      <c r="A222" s="39"/>
      <c r="B222" s="40"/>
      <c r="C222" s="284" t="s">
        <v>361</v>
      </c>
      <c r="D222" s="284" t="s">
        <v>311</v>
      </c>
      <c r="E222" s="285" t="s">
        <v>4451</v>
      </c>
      <c r="F222" s="286" t="s">
        <v>4452</v>
      </c>
      <c r="G222" s="287" t="s">
        <v>300</v>
      </c>
      <c r="H222" s="288">
        <v>6</v>
      </c>
      <c r="I222" s="289"/>
      <c r="J222" s="290">
        <f>ROUND(I222*H222,2)</f>
        <v>0</v>
      </c>
      <c r="K222" s="286" t="s">
        <v>301</v>
      </c>
      <c r="L222" s="291"/>
      <c r="M222" s="292" t="s">
        <v>1</v>
      </c>
      <c r="N222" s="293" t="s">
        <v>40</v>
      </c>
      <c r="O222" s="92"/>
      <c r="P222" s="236">
        <f>O222*H222</f>
        <v>0</v>
      </c>
      <c r="Q222" s="236">
        <v>0.00059999999999999995</v>
      </c>
      <c r="R222" s="236">
        <f>Q222*H222</f>
        <v>0.0035999999999999999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244</v>
      </c>
      <c r="AT222" s="238" t="s">
        <v>311</v>
      </c>
      <c r="AU222" s="238" t="s">
        <v>85</v>
      </c>
      <c r="AY222" s="18" t="s">
        <v>192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199</v>
      </c>
      <c r="BM222" s="238" t="s">
        <v>4453</v>
      </c>
    </row>
    <row r="223" s="2" customFormat="1" ht="24.15" customHeight="1">
      <c r="A223" s="39"/>
      <c r="B223" s="40"/>
      <c r="C223" s="227" t="s">
        <v>365</v>
      </c>
      <c r="D223" s="227" t="s">
        <v>194</v>
      </c>
      <c r="E223" s="228" t="s">
        <v>4454</v>
      </c>
      <c r="F223" s="229" t="s">
        <v>4455</v>
      </c>
      <c r="G223" s="230" t="s">
        <v>300</v>
      </c>
      <c r="H223" s="231">
        <v>5</v>
      </c>
      <c r="I223" s="232"/>
      <c r="J223" s="233">
        <f>ROUND(I223*H223,2)</f>
        <v>0</v>
      </c>
      <c r="K223" s="229" t="s">
        <v>198</v>
      </c>
      <c r="L223" s="45"/>
      <c r="M223" s="234" t="s">
        <v>1</v>
      </c>
      <c r="N223" s="235" t="s">
        <v>40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199</v>
      </c>
      <c r="AT223" s="238" t="s">
        <v>194</v>
      </c>
      <c r="AU223" s="238" t="s">
        <v>85</v>
      </c>
      <c r="AY223" s="18" t="s">
        <v>192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83</v>
      </c>
      <c r="BK223" s="239">
        <f>ROUND(I223*H223,2)</f>
        <v>0</v>
      </c>
      <c r="BL223" s="18" t="s">
        <v>199</v>
      </c>
      <c r="BM223" s="238" t="s">
        <v>4456</v>
      </c>
    </row>
    <row r="224" s="16" customFormat="1">
      <c r="A224" s="16"/>
      <c r="B224" s="274"/>
      <c r="C224" s="275"/>
      <c r="D224" s="242" t="s">
        <v>201</v>
      </c>
      <c r="E224" s="276" t="s">
        <v>1</v>
      </c>
      <c r="F224" s="277" t="s">
        <v>4367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3" t="s">
        <v>201</v>
      </c>
      <c r="AU224" s="283" t="s">
        <v>85</v>
      </c>
      <c r="AV224" s="16" t="s">
        <v>83</v>
      </c>
      <c r="AW224" s="16" t="s">
        <v>32</v>
      </c>
      <c r="AX224" s="16" t="s">
        <v>75</v>
      </c>
      <c r="AY224" s="283" t="s">
        <v>192</v>
      </c>
    </row>
    <row r="225" s="13" customFormat="1">
      <c r="A225" s="13"/>
      <c r="B225" s="240"/>
      <c r="C225" s="241"/>
      <c r="D225" s="242" t="s">
        <v>201</v>
      </c>
      <c r="E225" s="243" t="s">
        <v>1</v>
      </c>
      <c r="F225" s="244" t="s">
        <v>4457</v>
      </c>
      <c r="G225" s="241"/>
      <c r="H225" s="245">
        <v>3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201</v>
      </c>
      <c r="AU225" s="251" t="s">
        <v>85</v>
      </c>
      <c r="AV225" s="13" t="s">
        <v>85</v>
      </c>
      <c r="AW225" s="13" t="s">
        <v>32</v>
      </c>
      <c r="AX225" s="13" t="s">
        <v>75</v>
      </c>
      <c r="AY225" s="251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4458</v>
      </c>
      <c r="G226" s="241"/>
      <c r="H226" s="245">
        <v>2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75</v>
      </c>
      <c r="AY226" s="251" t="s">
        <v>192</v>
      </c>
    </row>
    <row r="227" s="14" customFormat="1">
      <c r="A227" s="14"/>
      <c r="B227" s="252"/>
      <c r="C227" s="253"/>
      <c r="D227" s="242" t="s">
        <v>201</v>
      </c>
      <c r="E227" s="254" t="s">
        <v>1</v>
      </c>
      <c r="F227" s="255" t="s">
        <v>204</v>
      </c>
      <c r="G227" s="253"/>
      <c r="H227" s="256">
        <v>5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201</v>
      </c>
      <c r="AU227" s="262" t="s">
        <v>85</v>
      </c>
      <c r="AV227" s="14" t="s">
        <v>199</v>
      </c>
      <c r="AW227" s="14" t="s">
        <v>32</v>
      </c>
      <c r="AX227" s="14" t="s">
        <v>83</v>
      </c>
      <c r="AY227" s="262" t="s">
        <v>192</v>
      </c>
    </row>
    <row r="228" s="2" customFormat="1" ht="16.5" customHeight="1">
      <c r="A228" s="39"/>
      <c r="B228" s="40"/>
      <c r="C228" s="284" t="s">
        <v>372</v>
      </c>
      <c r="D228" s="284" t="s">
        <v>311</v>
      </c>
      <c r="E228" s="285" t="s">
        <v>4459</v>
      </c>
      <c r="F228" s="286" t="s">
        <v>4460</v>
      </c>
      <c r="G228" s="287" t="s">
        <v>300</v>
      </c>
      <c r="H228" s="288">
        <v>2</v>
      </c>
      <c r="I228" s="289"/>
      <c r="J228" s="290">
        <f>ROUND(I228*H228,2)</f>
        <v>0</v>
      </c>
      <c r="K228" s="286" t="s">
        <v>198</v>
      </c>
      <c r="L228" s="291"/>
      <c r="M228" s="292" t="s">
        <v>1</v>
      </c>
      <c r="N228" s="293" t="s">
        <v>40</v>
      </c>
      <c r="O228" s="92"/>
      <c r="P228" s="236">
        <f>O228*H228</f>
        <v>0</v>
      </c>
      <c r="Q228" s="236">
        <v>0.078799999999999995</v>
      </c>
      <c r="R228" s="236">
        <f>Q228*H228</f>
        <v>0.15759999999999999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244</v>
      </c>
      <c r="AT228" s="238" t="s">
        <v>311</v>
      </c>
      <c r="AU228" s="238" t="s">
        <v>85</v>
      </c>
      <c r="AY228" s="18" t="s">
        <v>192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199</v>
      </c>
      <c r="BM228" s="238" t="s">
        <v>4461</v>
      </c>
    </row>
    <row r="229" s="2" customFormat="1" ht="24.15" customHeight="1">
      <c r="A229" s="39"/>
      <c r="B229" s="40"/>
      <c r="C229" s="284" t="s">
        <v>376</v>
      </c>
      <c r="D229" s="284" t="s">
        <v>311</v>
      </c>
      <c r="E229" s="285" t="s">
        <v>4462</v>
      </c>
      <c r="F229" s="286" t="s">
        <v>4463</v>
      </c>
      <c r="G229" s="287" t="s">
        <v>300</v>
      </c>
      <c r="H229" s="288">
        <v>3</v>
      </c>
      <c r="I229" s="289"/>
      <c r="J229" s="290">
        <f>ROUND(I229*H229,2)</f>
        <v>0</v>
      </c>
      <c r="K229" s="286" t="s">
        <v>301</v>
      </c>
      <c r="L229" s="291"/>
      <c r="M229" s="292" t="s">
        <v>1</v>
      </c>
      <c r="N229" s="293" t="s">
        <v>40</v>
      </c>
      <c r="O229" s="92"/>
      <c r="P229" s="236">
        <f>O229*H229</f>
        <v>0</v>
      </c>
      <c r="Q229" s="236">
        <v>0.078799999999999995</v>
      </c>
      <c r="R229" s="236">
        <f>Q229*H229</f>
        <v>0.2364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244</v>
      </c>
      <c r="AT229" s="238" t="s">
        <v>311</v>
      </c>
      <c r="AU229" s="238" t="s">
        <v>85</v>
      </c>
      <c r="AY229" s="18" t="s">
        <v>192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199</v>
      </c>
      <c r="BM229" s="238" t="s">
        <v>4464</v>
      </c>
    </row>
    <row r="230" s="16" customFormat="1">
      <c r="A230" s="16"/>
      <c r="B230" s="274"/>
      <c r="C230" s="275"/>
      <c r="D230" s="242" t="s">
        <v>201</v>
      </c>
      <c r="E230" s="276" t="s">
        <v>1</v>
      </c>
      <c r="F230" s="277" t="s">
        <v>4367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3" t="s">
        <v>201</v>
      </c>
      <c r="AU230" s="283" t="s">
        <v>85</v>
      </c>
      <c r="AV230" s="16" t="s">
        <v>83</v>
      </c>
      <c r="AW230" s="16" t="s">
        <v>32</v>
      </c>
      <c r="AX230" s="16" t="s">
        <v>75</v>
      </c>
      <c r="AY230" s="283" t="s">
        <v>192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4457</v>
      </c>
      <c r="G231" s="241"/>
      <c r="H231" s="245">
        <v>3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83</v>
      </c>
      <c r="AY231" s="251" t="s">
        <v>192</v>
      </c>
    </row>
    <row r="232" s="2" customFormat="1" ht="24.15" customHeight="1">
      <c r="A232" s="39"/>
      <c r="B232" s="40"/>
      <c r="C232" s="227" t="s">
        <v>383</v>
      </c>
      <c r="D232" s="227" t="s">
        <v>194</v>
      </c>
      <c r="E232" s="228" t="s">
        <v>4465</v>
      </c>
      <c r="F232" s="229" t="s">
        <v>4466</v>
      </c>
      <c r="G232" s="230" t="s">
        <v>300</v>
      </c>
      <c r="H232" s="231">
        <v>1</v>
      </c>
      <c r="I232" s="232"/>
      <c r="J232" s="233">
        <f>ROUND(I232*H232,2)</f>
        <v>0</v>
      </c>
      <c r="K232" s="229" t="s">
        <v>198</v>
      </c>
      <c r="L232" s="45"/>
      <c r="M232" s="234" t="s">
        <v>1</v>
      </c>
      <c r="N232" s="235" t="s">
        <v>40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199</v>
      </c>
      <c r="AT232" s="238" t="s">
        <v>194</v>
      </c>
      <c r="AU232" s="238" t="s">
        <v>85</v>
      </c>
      <c r="AY232" s="18" t="s">
        <v>192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199</v>
      </c>
      <c r="BM232" s="238" t="s">
        <v>4467</v>
      </c>
    </row>
    <row r="233" s="16" customFormat="1">
      <c r="A233" s="16"/>
      <c r="B233" s="274"/>
      <c r="C233" s="275"/>
      <c r="D233" s="242" t="s">
        <v>201</v>
      </c>
      <c r="E233" s="276" t="s">
        <v>1</v>
      </c>
      <c r="F233" s="277" t="s">
        <v>4367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83" t="s">
        <v>201</v>
      </c>
      <c r="AU233" s="283" t="s">
        <v>85</v>
      </c>
      <c r="AV233" s="16" t="s">
        <v>83</v>
      </c>
      <c r="AW233" s="16" t="s">
        <v>32</v>
      </c>
      <c r="AX233" s="16" t="s">
        <v>75</v>
      </c>
      <c r="AY233" s="283" t="s">
        <v>192</v>
      </c>
    </row>
    <row r="234" s="13" customFormat="1">
      <c r="A234" s="13"/>
      <c r="B234" s="240"/>
      <c r="C234" s="241"/>
      <c r="D234" s="242" t="s">
        <v>201</v>
      </c>
      <c r="E234" s="243" t="s">
        <v>1</v>
      </c>
      <c r="F234" s="244" t="s">
        <v>4468</v>
      </c>
      <c r="G234" s="241"/>
      <c r="H234" s="245">
        <v>1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201</v>
      </c>
      <c r="AU234" s="251" t="s">
        <v>85</v>
      </c>
      <c r="AV234" s="13" t="s">
        <v>85</v>
      </c>
      <c r="AW234" s="13" t="s">
        <v>32</v>
      </c>
      <c r="AX234" s="13" t="s">
        <v>83</v>
      </c>
      <c r="AY234" s="251" t="s">
        <v>192</v>
      </c>
    </row>
    <row r="235" s="2" customFormat="1" ht="16.5" customHeight="1">
      <c r="A235" s="39"/>
      <c r="B235" s="40"/>
      <c r="C235" s="227" t="s">
        <v>394</v>
      </c>
      <c r="D235" s="227" t="s">
        <v>194</v>
      </c>
      <c r="E235" s="228" t="s">
        <v>4469</v>
      </c>
      <c r="F235" s="229" t="s">
        <v>4470</v>
      </c>
      <c r="G235" s="230" t="s">
        <v>207</v>
      </c>
      <c r="H235" s="231">
        <v>3.3439999999999999</v>
      </c>
      <c r="I235" s="232"/>
      <c r="J235" s="233">
        <f>ROUND(I235*H235,2)</f>
        <v>0</v>
      </c>
      <c r="K235" s="229" t="s">
        <v>198</v>
      </c>
      <c r="L235" s="45"/>
      <c r="M235" s="234" t="s">
        <v>1</v>
      </c>
      <c r="N235" s="235" t="s">
        <v>40</v>
      </c>
      <c r="O235" s="92"/>
      <c r="P235" s="236">
        <f>O235*H235</f>
        <v>0</v>
      </c>
      <c r="Q235" s="236">
        <v>0.3276</v>
      </c>
      <c r="R235" s="236">
        <f>Q235*H235</f>
        <v>1.0954944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199</v>
      </c>
      <c r="AT235" s="238" t="s">
        <v>194</v>
      </c>
      <c r="AU235" s="238" t="s">
        <v>85</v>
      </c>
      <c r="AY235" s="18" t="s">
        <v>192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199</v>
      </c>
      <c r="BM235" s="238" t="s">
        <v>4471</v>
      </c>
    </row>
    <row r="236" s="16" customFormat="1">
      <c r="A236" s="16"/>
      <c r="B236" s="274"/>
      <c r="C236" s="275"/>
      <c r="D236" s="242" t="s">
        <v>201</v>
      </c>
      <c r="E236" s="276" t="s">
        <v>1</v>
      </c>
      <c r="F236" s="277" t="s">
        <v>4367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3" t="s">
        <v>201</v>
      </c>
      <c r="AU236" s="283" t="s">
        <v>85</v>
      </c>
      <c r="AV236" s="16" t="s">
        <v>83</v>
      </c>
      <c r="AW236" s="16" t="s">
        <v>32</v>
      </c>
      <c r="AX236" s="16" t="s">
        <v>75</v>
      </c>
      <c r="AY236" s="283" t="s">
        <v>192</v>
      </c>
    </row>
    <row r="237" s="13" customFormat="1">
      <c r="A237" s="13"/>
      <c r="B237" s="240"/>
      <c r="C237" s="241"/>
      <c r="D237" s="242" t="s">
        <v>201</v>
      </c>
      <c r="E237" s="243" t="s">
        <v>1</v>
      </c>
      <c r="F237" s="244" t="s">
        <v>4472</v>
      </c>
      <c r="G237" s="241"/>
      <c r="H237" s="245">
        <v>3.3439999999999999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201</v>
      </c>
      <c r="AU237" s="251" t="s">
        <v>85</v>
      </c>
      <c r="AV237" s="13" t="s">
        <v>85</v>
      </c>
      <c r="AW237" s="13" t="s">
        <v>32</v>
      </c>
      <c r="AX237" s="13" t="s">
        <v>83</v>
      </c>
      <c r="AY237" s="251" t="s">
        <v>192</v>
      </c>
    </row>
    <row r="238" s="2" customFormat="1" ht="16.5" customHeight="1">
      <c r="A238" s="39"/>
      <c r="B238" s="40"/>
      <c r="C238" s="284" t="s">
        <v>403</v>
      </c>
      <c r="D238" s="284" t="s">
        <v>311</v>
      </c>
      <c r="E238" s="285" t="s">
        <v>4473</v>
      </c>
      <c r="F238" s="286" t="s">
        <v>4474</v>
      </c>
      <c r="G238" s="287" t="s">
        <v>300</v>
      </c>
      <c r="H238" s="288">
        <v>83.599999999999994</v>
      </c>
      <c r="I238" s="289"/>
      <c r="J238" s="290">
        <f>ROUND(I238*H238,2)</f>
        <v>0</v>
      </c>
      <c r="K238" s="286" t="s">
        <v>198</v>
      </c>
      <c r="L238" s="291"/>
      <c r="M238" s="292" t="s">
        <v>1</v>
      </c>
      <c r="N238" s="293" t="s">
        <v>40</v>
      </c>
      <c r="O238" s="92"/>
      <c r="P238" s="236">
        <f>O238*H238</f>
        <v>0</v>
      </c>
      <c r="Q238" s="236">
        <v>0.016</v>
      </c>
      <c r="R238" s="236">
        <f>Q238*H238</f>
        <v>1.3375999999999999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244</v>
      </c>
      <c r="AT238" s="238" t="s">
        <v>311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4475</v>
      </c>
    </row>
    <row r="239" s="13" customFormat="1">
      <c r="A239" s="13"/>
      <c r="B239" s="240"/>
      <c r="C239" s="241"/>
      <c r="D239" s="242" t="s">
        <v>201</v>
      </c>
      <c r="E239" s="243" t="s">
        <v>1</v>
      </c>
      <c r="F239" s="244" t="s">
        <v>4476</v>
      </c>
      <c r="G239" s="241"/>
      <c r="H239" s="245">
        <v>83.599999999999994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201</v>
      </c>
      <c r="AU239" s="251" t="s">
        <v>85</v>
      </c>
      <c r="AV239" s="13" t="s">
        <v>85</v>
      </c>
      <c r="AW239" s="13" t="s">
        <v>32</v>
      </c>
      <c r="AX239" s="13" t="s">
        <v>83</v>
      </c>
      <c r="AY239" s="251" t="s">
        <v>192</v>
      </c>
    </row>
    <row r="240" s="2" customFormat="1" ht="24.15" customHeight="1">
      <c r="A240" s="39"/>
      <c r="B240" s="40"/>
      <c r="C240" s="284" t="s">
        <v>421</v>
      </c>
      <c r="D240" s="284" t="s">
        <v>311</v>
      </c>
      <c r="E240" s="285" t="s">
        <v>4477</v>
      </c>
      <c r="F240" s="286" t="s">
        <v>4478</v>
      </c>
      <c r="G240" s="287" t="s">
        <v>300</v>
      </c>
      <c r="H240" s="288">
        <v>104.5</v>
      </c>
      <c r="I240" s="289"/>
      <c r="J240" s="290">
        <f>ROUND(I240*H240,2)</f>
        <v>0</v>
      </c>
      <c r="K240" s="286" t="s">
        <v>198</v>
      </c>
      <c r="L240" s="291"/>
      <c r="M240" s="292" t="s">
        <v>1</v>
      </c>
      <c r="N240" s="293" t="s">
        <v>40</v>
      </c>
      <c r="O240" s="92"/>
      <c r="P240" s="236">
        <f>O240*H240</f>
        <v>0</v>
      </c>
      <c r="Q240" s="236">
        <v>0.0195</v>
      </c>
      <c r="R240" s="236">
        <f>Q240*H240</f>
        <v>2.03775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244</v>
      </c>
      <c r="AT240" s="238" t="s">
        <v>311</v>
      </c>
      <c r="AU240" s="238" t="s">
        <v>85</v>
      </c>
      <c r="AY240" s="18" t="s">
        <v>192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199</v>
      </c>
      <c r="BM240" s="238" t="s">
        <v>4479</v>
      </c>
    </row>
    <row r="241" s="13" customFormat="1">
      <c r="A241" s="13"/>
      <c r="B241" s="240"/>
      <c r="C241" s="241"/>
      <c r="D241" s="242" t="s">
        <v>201</v>
      </c>
      <c r="E241" s="243" t="s">
        <v>1</v>
      </c>
      <c r="F241" s="244" t="s">
        <v>4480</v>
      </c>
      <c r="G241" s="241"/>
      <c r="H241" s="245">
        <v>104.5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201</v>
      </c>
      <c r="AU241" s="251" t="s">
        <v>85</v>
      </c>
      <c r="AV241" s="13" t="s">
        <v>85</v>
      </c>
      <c r="AW241" s="13" t="s">
        <v>32</v>
      </c>
      <c r="AX241" s="13" t="s">
        <v>83</v>
      </c>
      <c r="AY241" s="251" t="s">
        <v>192</v>
      </c>
    </row>
    <row r="242" s="2" customFormat="1" ht="24.15" customHeight="1">
      <c r="A242" s="39"/>
      <c r="B242" s="40"/>
      <c r="C242" s="227" t="s">
        <v>426</v>
      </c>
      <c r="D242" s="227" t="s">
        <v>194</v>
      </c>
      <c r="E242" s="228" t="s">
        <v>4481</v>
      </c>
      <c r="F242" s="229" t="s">
        <v>4482</v>
      </c>
      <c r="G242" s="230" t="s">
        <v>1572</v>
      </c>
      <c r="H242" s="231">
        <v>1</v>
      </c>
      <c r="I242" s="232"/>
      <c r="J242" s="233">
        <f>ROUND(I242*H242,2)</f>
        <v>0</v>
      </c>
      <c r="K242" s="229" t="s">
        <v>301</v>
      </c>
      <c r="L242" s="45"/>
      <c r="M242" s="234" t="s">
        <v>1</v>
      </c>
      <c r="N242" s="235" t="s">
        <v>40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199</v>
      </c>
      <c r="AT242" s="238" t="s">
        <v>194</v>
      </c>
      <c r="AU242" s="238" t="s">
        <v>85</v>
      </c>
      <c r="AY242" s="18" t="s">
        <v>192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83</v>
      </c>
      <c r="BK242" s="239">
        <f>ROUND(I242*H242,2)</f>
        <v>0</v>
      </c>
      <c r="BL242" s="18" t="s">
        <v>199</v>
      </c>
      <c r="BM242" s="238" t="s">
        <v>4483</v>
      </c>
    </row>
    <row r="243" s="16" customFormat="1">
      <c r="A243" s="16"/>
      <c r="B243" s="274"/>
      <c r="C243" s="275"/>
      <c r="D243" s="242" t="s">
        <v>201</v>
      </c>
      <c r="E243" s="276" t="s">
        <v>1</v>
      </c>
      <c r="F243" s="277" t="s">
        <v>4367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3" t="s">
        <v>201</v>
      </c>
      <c r="AU243" s="283" t="s">
        <v>85</v>
      </c>
      <c r="AV243" s="16" t="s">
        <v>83</v>
      </c>
      <c r="AW243" s="16" t="s">
        <v>32</v>
      </c>
      <c r="AX243" s="16" t="s">
        <v>75</v>
      </c>
      <c r="AY243" s="283" t="s">
        <v>192</v>
      </c>
    </row>
    <row r="244" s="13" customFormat="1">
      <c r="A244" s="13"/>
      <c r="B244" s="240"/>
      <c r="C244" s="241"/>
      <c r="D244" s="242" t="s">
        <v>201</v>
      </c>
      <c r="E244" s="243" t="s">
        <v>1</v>
      </c>
      <c r="F244" s="244" t="s">
        <v>4468</v>
      </c>
      <c r="G244" s="241"/>
      <c r="H244" s="245">
        <v>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201</v>
      </c>
      <c r="AU244" s="251" t="s">
        <v>85</v>
      </c>
      <c r="AV244" s="13" t="s">
        <v>85</v>
      </c>
      <c r="AW244" s="13" t="s">
        <v>32</v>
      </c>
      <c r="AX244" s="13" t="s">
        <v>83</v>
      </c>
      <c r="AY244" s="251" t="s">
        <v>192</v>
      </c>
    </row>
    <row r="245" s="2" customFormat="1" ht="16.5" customHeight="1">
      <c r="A245" s="39"/>
      <c r="B245" s="40"/>
      <c r="C245" s="227" t="s">
        <v>436</v>
      </c>
      <c r="D245" s="227" t="s">
        <v>194</v>
      </c>
      <c r="E245" s="228" t="s">
        <v>4484</v>
      </c>
      <c r="F245" s="229" t="s">
        <v>4485</v>
      </c>
      <c r="G245" s="230" t="s">
        <v>300</v>
      </c>
      <c r="H245" s="231">
        <v>2</v>
      </c>
      <c r="I245" s="232"/>
      <c r="J245" s="233">
        <f>ROUND(I245*H245,2)</f>
        <v>0</v>
      </c>
      <c r="K245" s="229" t="s">
        <v>198</v>
      </c>
      <c r="L245" s="45"/>
      <c r="M245" s="234" t="s">
        <v>1</v>
      </c>
      <c r="N245" s="235" t="s">
        <v>40</v>
      </c>
      <c r="O245" s="92"/>
      <c r="P245" s="236">
        <f>O245*H245</f>
        <v>0</v>
      </c>
      <c r="Q245" s="236">
        <v>0.0044200000000000003</v>
      </c>
      <c r="R245" s="236">
        <f>Q245*H245</f>
        <v>0.0088400000000000006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199</v>
      </c>
      <c r="AT245" s="238" t="s">
        <v>194</v>
      </c>
      <c r="AU245" s="238" t="s">
        <v>85</v>
      </c>
      <c r="AY245" s="18" t="s">
        <v>192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199</v>
      </c>
      <c r="BM245" s="238" t="s">
        <v>4486</v>
      </c>
    </row>
    <row r="246" s="16" customFormat="1">
      <c r="A246" s="16"/>
      <c r="B246" s="274"/>
      <c r="C246" s="275"/>
      <c r="D246" s="242" t="s">
        <v>201</v>
      </c>
      <c r="E246" s="276" t="s">
        <v>1</v>
      </c>
      <c r="F246" s="277" t="s">
        <v>4367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3" t="s">
        <v>201</v>
      </c>
      <c r="AU246" s="283" t="s">
        <v>85</v>
      </c>
      <c r="AV246" s="16" t="s">
        <v>83</v>
      </c>
      <c r="AW246" s="16" t="s">
        <v>32</v>
      </c>
      <c r="AX246" s="16" t="s">
        <v>75</v>
      </c>
      <c r="AY246" s="283" t="s">
        <v>192</v>
      </c>
    </row>
    <row r="247" s="13" customFormat="1">
      <c r="A247" s="13"/>
      <c r="B247" s="240"/>
      <c r="C247" s="241"/>
      <c r="D247" s="242" t="s">
        <v>201</v>
      </c>
      <c r="E247" s="243" t="s">
        <v>1</v>
      </c>
      <c r="F247" s="244" t="s">
        <v>4487</v>
      </c>
      <c r="G247" s="241"/>
      <c r="H247" s="245">
        <v>2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201</v>
      </c>
      <c r="AU247" s="251" t="s">
        <v>85</v>
      </c>
      <c r="AV247" s="13" t="s">
        <v>85</v>
      </c>
      <c r="AW247" s="13" t="s">
        <v>32</v>
      </c>
      <c r="AX247" s="13" t="s">
        <v>83</v>
      </c>
      <c r="AY247" s="251" t="s">
        <v>192</v>
      </c>
    </row>
    <row r="248" s="2" customFormat="1" ht="24.15" customHeight="1">
      <c r="A248" s="39"/>
      <c r="B248" s="40"/>
      <c r="C248" s="284" t="s">
        <v>444</v>
      </c>
      <c r="D248" s="284" t="s">
        <v>311</v>
      </c>
      <c r="E248" s="285" t="s">
        <v>4488</v>
      </c>
      <c r="F248" s="286" t="s">
        <v>4489</v>
      </c>
      <c r="G248" s="287" t="s">
        <v>197</v>
      </c>
      <c r="H248" s="288">
        <v>11.9</v>
      </c>
      <c r="I248" s="289"/>
      <c r="J248" s="290">
        <f>ROUND(I248*H248,2)</f>
        <v>0</v>
      </c>
      <c r="K248" s="286" t="s">
        <v>198</v>
      </c>
      <c r="L248" s="291"/>
      <c r="M248" s="292" t="s">
        <v>1</v>
      </c>
      <c r="N248" s="293" t="s">
        <v>40</v>
      </c>
      <c r="O248" s="92"/>
      <c r="P248" s="236">
        <f>O248*H248</f>
        <v>0</v>
      </c>
      <c r="Q248" s="236">
        <v>0.059999999999999998</v>
      </c>
      <c r="R248" s="236">
        <f>Q248*H248</f>
        <v>0.71399999999999997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244</v>
      </c>
      <c r="AT248" s="238" t="s">
        <v>311</v>
      </c>
      <c r="AU248" s="238" t="s">
        <v>85</v>
      </c>
      <c r="AY248" s="18" t="s">
        <v>192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83</v>
      </c>
      <c r="BK248" s="239">
        <f>ROUND(I248*H248,2)</f>
        <v>0</v>
      </c>
      <c r="BL248" s="18" t="s">
        <v>199</v>
      </c>
      <c r="BM248" s="238" t="s">
        <v>4490</v>
      </c>
    </row>
    <row r="249" s="16" customFormat="1">
      <c r="A249" s="16"/>
      <c r="B249" s="274"/>
      <c r="C249" s="275"/>
      <c r="D249" s="242" t="s">
        <v>201</v>
      </c>
      <c r="E249" s="276" t="s">
        <v>1</v>
      </c>
      <c r="F249" s="277" t="s">
        <v>4367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83" t="s">
        <v>201</v>
      </c>
      <c r="AU249" s="283" t="s">
        <v>85</v>
      </c>
      <c r="AV249" s="16" t="s">
        <v>83</v>
      </c>
      <c r="AW249" s="16" t="s">
        <v>32</v>
      </c>
      <c r="AX249" s="16" t="s">
        <v>75</v>
      </c>
      <c r="AY249" s="283" t="s">
        <v>192</v>
      </c>
    </row>
    <row r="250" s="13" customFormat="1">
      <c r="A250" s="13"/>
      <c r="B250" s="240"/>
      <c r="C250" s="241"/>
      <c r="D250" s="242" t="s">
        <v>201</v>
      </c>
      <c r="E250" s="243" t="s">
        <v>1</v>
      </c>
      <c r="F250" s="244" t="s">
        <v>4491</v>
      </c>
      <c r="G250" s="241"/>
      <c r="H250" s="245">
        <v>11.9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201</v>
      </c>
      <c r="AU250" s="251" t="s">
        <v>85</v>
      </c>
      <c r="AV250" s="13" t="s">
        <v>85</v>
      </c>
      <c r="AW250" s="13" t="s">
        <v>32</v>
      </c>
      <c r="AX250" s="13" t="s">
        <v>83</v>
      </c>
      <c r="AY250" s="251" t="s">
        <v>192</v>
      </c>
    </row>
    <row r="251" s="2" customFormat="1" ht="16.5" customHeight="1">
      <c r="A251" s="39"/>
      <c r="B251" s="40"/>
      <c r="C251" s="284" t="s">
        <v>451</v>
      </c>
      <c r="D251" s="284" t="s">
        <v>311</v>
      </c>
      <c r="E251" s="285" t="s">
        <v>4492</v>
      </c>
      <c r="F251" s="286" t="s">
        <v>4493</v>
      </c>
      <c r="G251" s="287" t="s">
        <v>282</v>
      </c>
      <c r="H251" s="288">
        <v>7</v>
      </c>
      <c r="I251" s="289"/>
      <c r="J251" s="290">
        <f>ROUND(I251*H251,2)</f>
        <v>0</v>
      </c>
      <c r="K251" s="286" t="s">
        <v>198</v>
      </c>
      <c r="L251" s="291"/>
      <c r="M251" s="292" t="s">
        <v>1</v>
      </c>
      <c r="N251" s="293" t="s">
        <v>40</v>
      </c>
      <c r="O251" s="92"/>
      <c r="P251" s="236">
        <f>O251*H251</f>
        <v>0</v>
      </c>
      <c r="Q251" s="236">
        <v>0.00132</v>
      </c>
      <c r="R251" s="236">
        <f>Q251*H251</f>
        <v>0.0092399999999999999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244</v>
      </c>
      <c r="AT251" s="238" t="s">
        <v>311</v>
      </c>
      <c r="AU251" s="238" t="s">
        <v>85</v>
      </c>
      <c r="AY251" s="18" t="s">
        <v>192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199</v>
      </c>
      <c r="BM251" s="238" t="s">
        <v>4494</v>
      </c>
    </row>
    <row r="252" s="16" customFormat="1">
      <c r="A252" s="16"/>
      <c r="B252" s="274"/>
      <c r="C252" s="275"/>
      <c r="D252" s="242" t="s">
        <v>201</v>
      </c>
      <c r="E252" s="276" t="s">
        <v>1</v>
      </c>
      <c r="F252" s="277" t="s">
        <v>4367</v>
      </c>
      <c r="G252" s="275"/>
      <c r="H252" s="276" t="s">
        <v>1</v>
      </c>
      <c r="I252" s="278"/>
      <c r="J252" s="275"/>
      <c r="K252" s="275"/>
      <c r="L252" s="279"/>
      <c r="M252" s="280"/>
      <c r="N252" s="281"/>
      <c r="O252" s="281"/>
      <c r="P252" s="281"/>
      <c r="Q252" s="281"/>
      <c r="R252" s="281"/>
      <c r="S252" s="281"/>
      <c r="T252" s="282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3" t="s">
        <v>201</v>
      </c>
      <c r="AU252" s="283" t="s">
        <v>85</v>
      </c>
      <c r="AV252" s="16" t="s">
        <v>83</v>
      </c>
      <c r="AW252" s="16" t="s">
        <v>32</v>
      </c>
      <c r="AX252" s="16" t="s">
        <v>75</v>
      </c>
      <c r="AY252" s="283" t="s">
        <v>192</v>
      </c>
    </row>
    <row r="253" s="13" customFormat="1">
      <c r="A253" s="13"/>
      <c r="B253" s="240"/>
      <c r="C253" s="241"/>
      <c r="D253" s="242" t="s">
        <v>201</v>
      </c>
      <c r="E253" s="243" t="s">
        <v>1</v>
      </c>
      <c r="F253" s="244" t="s">
        <v>4495</v>
      </c>
      <c r="G253" s="241"/>
      <c r="H253" s="245">
        <v>7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201</v>
      </c>
      <c r="AU253" s="251" t="s">
        <v>85</v>
      </c>
      <c r="AV253" s="13" t="s">
        <v>85</v>
      </c>
      <c r="AW253" s="13" t="s">
        <v>32</v>
      </c>
      <c r="AX253" s="13" t="s">
        <v>83</v>
      </c>
      <c r="AY253" s="251" t="s">
        <v>192</v>
      </c>
    </row>
    <row r="254" s="2" customFormat="1" ht="16.5" customHeight="1">
      <c r="A254" s="39"/>
      <c r="B254" s="40"/>
      <c r="C254" s="284" t="s">
        <v>485</v>
      </c>
      <c r="D254" s="284" t="s">
        <v>311</v>
      </c>
      <c r="E254" s="285" t="s">
        <v>4496</v>
      </c>
      <c r="F254" s="286" t="s">
        <v>4497</v>
      </c>
      <c r="G254" s="287" t="s">
        <v>300</v>
      </c>
      <c r="H254" s="288">
        <v>1</v>
      </c>
      <c r="I254" s="289"/>
      <c r="J254" s="290">
        <f>ROUND(I254*H254,2)</f>
        <v>0</v>
      </c>
      <c r="K254" s="286" t="s">
        <v>198</v>
      </c>
      <c r="L254" s="291"/>
      <c r="M254" s="292" t="s">
        <v>1</v>
      </c>
      <c r="N254" s="293" t="s">
        <v>40</v>
      </c>
      <c r="O254" s="92"/>
      <c r="P254" s="236">
        <f>O254*H254</f>
        <v>0</v>
      </c>
      <c r="Q254" s="236">
        <v>0.016799999999999999</v>
      </c>
      <c r="R254" s="236">
        <f>Q254*H254</f>
        <v>0.016799999999999999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244</v>
      </c>
      <c r="AT254" s="238" t="s">
        <v>311</v>
      </c>
      <c r="AU254" s="238" t="s">
        <v>85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199</v>
      </c>
      <c r="BM254" s="238" t="s">
        <v>4498</v>
      </c>
    </row>
    <row r="255" s="16" customFormat="1">
      <c r="A255" s="16"/>
      <c r="B255" s="274"/>
      <c r="C255" s="275"/>
      <c r="D255" s="242" t="s">
        <v>201</v>
      </c>
      <c r="E255" s="276" t="s">
        <v>1</v>
      </c>
      <c r="F255" s="277" t="s">
        <v>4367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3" t="s">
        <v>201</v>
      </c>
      <c r="AU255" s="283" t="s">
        <v>85</v>
      </c>
      <c r="AV255" s="16" t="s">
        <v>83</v>
      </c>
      <c r="AW255" s="16" t="s">
        <v>32</v>
      </c>
      <c r="AX255" s="16" t="s">
        <v>75</v>
      </c>
      <c r="AY255" s="283" t="s">
        <v>192</v>
      </c>
    </row>
    <row r="256" s="13" customFormat="1">
      <c r="A256" s="13"/>
      <c r="B256" s="240"/>
      <c r="C256" s="241"/>
      <c r="D256" s="242" t="s">
        <v>201</v>
      </c>
      <c r="E256" s="243" t="s">
        <v>1</v>
      </c>
      <c r="F256" s="244" t="s">
        <v>4468</v>
      </c>
      <c r="G256" s="241"/>
      <c r="H256" s="245">
        <v>1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201</v>
      </c>
      <c r="AU256" s="251" t="s">
        <v>85</v>
      </c>
      <c r="AV256" s="13" t="s">
        <v>85</v>
      </c>
      <c r="AW256" s="13" t="s">
        <v>32</v>
      </c>
      <c r="AX256" s="13" t="s">
        <v>83</v>
      </c>
      <c r="AY256" s="251" t="s">
        <v>192</v>
      </c>
    </row>
    <row r="257" s="2" customFormat="1" ht="21.75" customHeight="1">
      <c r="A257" s="39"/>
      <c r="B257" s="40"/>
      <c r="C257" s="284" t="s">
        <v>491</v>
      </c>
      <c r="D257" s="284" t="s">
        <v>311</v>
      </c>
      <c r="E257" s="285" t="s">
        <v>4499</v>
      </c>
      <c r="F257" s="286" t="s">
        <v>4500</v>
      </c>
      <c r="G257" s="287" t="s">
        <v>300</v>
      </c>
      <c r="H257" s="288">
        <v>1</v>
      </c>
      <c r="I257" s="289"/>
      <c r="J257" s="290">
        <f>ROUND(I257*H257,2)</f>
        <v>0</v>
      </c>
      <c r="K257" s="286" t="s">
        <v>198</v>
      </c>
      <c r="L257" s="291"/>
      <c r="M257" s="292" t="s">
        <v>1</v>
      </c>
      <c r="N257" s="293" t="s">
        <v>40</v>
      </c>
      <c r="O257" s="92"/>
      <c r="P257" s="236">
        <f>O257*H257</f>
        <v>0</v>
      </c>
      <c r="Q257" s="236">
        <v>0.0016999999999999999</v>
      </c>
      <c r="R257" s="236">
        <f>Q257*H257</f>
        <v>0.0016999999999999999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244</v>
      </c>
      <c r="AT257" s="238" t="s">
        <v>311</v>
      </c>
      <c r="AU257" s="238" t="s">
        <v>85</v>
      </c>
      <c r="AY257" s="18" t="s">
        <v>192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199</v>
      </c>
      <c r="BM257" s="238" t="s">
        <v>4501</v>
      </c>
    </row>
    <row r="258" s="16" customFormat="1">
      <c r="A258" s="16"/>
      <c r="B258" s="274"/>
      <c r="C258" s="275"/>
      <c r="D258" s="242" t="s">
        <v>201</v>
      </c>
      <c r="E258" s="276" t="s">
        <v>1</v>
      </c>
      <c r="F258" s="277" t="s">
        <v>4367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3" t="s">
        <v>201</v>
      </c>
      <c r="AU258" s="283" t="s">
        <v>85</v>
      </c>
      <c r="AV258" s="16" t="s">
        <v>83</v>
      </c>
      <c r="AW258" s="16" t="s">
        <v>32</v>
      </c>
      <c r="AX258" s="16" t="s">
        <v>75</v>
      </c>
      <c r="AY258" s="283" t="s">
        <v>192</v>
      </c>
    </row>
    <row r="259" s="13" customFormat="1">
      <c r="A259" s="13"/>
      <c r="B259" s="240"/>
      <c r="C259" s="241"/>
      <c r="D259" s="242" t="s">
        <v>201</v>
      </c>
      <c r="E259" s="243" t="s">
        <v>1</v>
      </c>
      <c r="F259" s="244" t="s">
        <v>4468</v>
      </c>
      <c r="G259" s="241"/>
      <c r="H259" s="245">
        <v>1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201</v>
      </c>
      <c r="AU259" s="251" t="s">
        <v>85</v>
      </c>
      <c r="AV259" s="13" t="s">
        <v>85</v>
      </c>
      <c r="AW259" s="13" t="s">
        <v>32</v>
      </c>
      <c r="AX259" s="13" t="s">
        <v>83</v>
      </c>
      <c r="AY259" s="251" t="s">
        <v>192</v>
      </c>
    </row>
    <row r="260" s="2" customFormat="1" ht="16.5" customHeight="1">
      <c r="A260" s="39"/>
      <c r="B260" s="40"/>
      <c r="C260" s="284" t="s">
        <v>496</v>
      </c>
      <c r="D260" s="284" t="s">
        <v>311</v>
      </c>
      <c r="E260" s="285" t="s">
        <v>4502</v>
      </c>
      <c r="F260" s="286" t="s">
        <v>4503</v>
      </c>
      <c r="G260" s="287" t="s">
        <v>300</v>
      </c>
      <c r="H260" s="288">
        <v>1</v>
      </c>
      <c r="I260" s="289"/>
      <c r="J260" s="290">
        <f>ROUND(I260*H260,2)</f>
        <v>0</v>
      </c>
      <c r="K260" s="286" t="s">
        <v>198</v>
      </c>
      <c r="L260" s="291"/>
      <c r="M260" s="292" t="s">
        <v>1</v>
      </c>
      <c r="N260" s="293" t="s">
        <v>40</v>
      </c>
      <c r="O260" s="92"/>
      <c r="P260" s="236">
        <f>O260*H260</f>
        <v>0</v>
      </c>
      <c r="Q260" s="236">
        <v>0.00080000000000000004</v>
      </c>
      <c r="R260" s="236">
        <f>Q260*H260</f>
        <v>0.00080000000000000004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244</v>
      </c>
      <c r="AT260" s="238" t="s">
        <v>311</v>
      </c>
      <c r="AU260" s="238" t="s">
        <v>85</v>
      </c>
      <c r="AY260" s="18" t="s">
        <v>192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83</v>
      </c>
      <c r="BK260" s="239">
        <f>ROUND(I260*H260,2)</f>
        <v>0</v>
      </c>
      <c r="BL260" s="18" t="s">
        <v>199</v>
      </c>
      <c r="BM260" s="238" t="s">
        <v>4504</v>
      </c>
    </row>
    <row r="261" s="16" customFormat="1">
      <c r="A261" s="16"/>
      <c r="B261" s="274"/>
      <c r="C261" s="275"/>
      <c r="D261" s="242" t="s">
        <v>201</v>
      </c>
      <c r="E261" s="276" t="s">
        <v>1</v>
      </c>
      <c r="F261" s="277" t="s">
        <v>4367</v>
      </c>
      <c r="G261" s="275"/>
      <c r="H261" s="276" t="s">
        <v>1</v>
      </c>
      <c r="I261" s="278"/>
      <c r="J261" s="275"/>
      <c r="K261" s="275"/>
      <c r="L261" s="279"/>
      <c r="M261" s="280"/>
      <c r="N261" s="281"/>
      <c r="O261" s="281"/>
      <c r="P261" s="281"/>
      <c r="Q261" s="281"/>
      <c r="R261" s="281"/>
      <c r="S261" s="281"/>
      <c r="T261" s="28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3" t="s">
        <v>201</v>
      </c>
      <c r="AU261" s="283" t="s">
        <v>85</v>
      </c>
      <c r="AV261" s="16" t="s">
        <v>83</v>
      </c>
      <c r="AW261" s="16" t="s">
        <v>32</v>
      </c>
      <c r="AX261" s="16" t="s">
        <v>75</v>
      </c>
      <c r="AY261" s="283" t="s">
        <v>192</v>
      </c>
    </row>
    <row r="262" s="13" customFormat="1">
      <c r="A262" s="13"/>
      <c r="B262" s="240"/>
      <c r="C262" s="241"/>
      <c r="D262" s="242" t="s">
        <v>201</v>
      </c>
      <c r="E262" s="243" t="s">
        <v>1</v>
      </c>
      <c r="F262" s="244" t="s">
        <v>4468</v>
      </c>
      <c r="G262" s="241"/>
      <c r="H262" s="245">
        <v>1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201</v>
      </c>
      <c r="AU262" s="251" t="s">
        <v>85</v>
      </c>
      <c r="AV262" s="13" t="s">
        <v>85</v>
      </c>
      <c r="AW262" s="13" t="s">
        <v>32</v>
      </c>
      <c r="AX262" s="13" t="s">
        <v>83</v>
      </c>
      <c r="AY262" s="251" t="s">
        <v>192</v>
      </c>
    </row>
    <row r="263" s="2" customFormat="1" ht="16.5" customHeight="1">
      <c r="A263" s="39"/>
      <c r="B263" s="40"/>
      <c r="C263" s="227" t="s">
        <v>502</v>
      </c>
      <c r="D263" s="227" t="s">
        <v>194</v>
      </c>
      <c r="E263" s="228" t="s">
        <v>4505</v>
      </c>
      <c r="F263" s="229" t="s">
        <v>4506</v>
      </c>
      <c r="G263" s="230" t="s">
        <v>300</v>
      </c>
      <c r="H263" s="231">
        <v>1</v>
      </c>
      <c r="I263" s="232"/>
      <c r="J263" s="233">
        <f>ROUND(I263*H263,2)</f>
        <v>0</v>
      </c>
      <c r="K263" s="229" t="s">
        <v>198</v>
      </c>
      <c r="L263" s="45"/>
      <c r="M263" s="234" t="s">
        <v>1</v>
      </c>
      <c r="N263" s="235" t="s">
        <v>40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199</v>
      </c>
      <c r="AT263" s="238" t="s">
        <v>194</v>
      </c>
      <c r="AU263" s="238" t="s">
        <v>85</v>
      </c>
      <c r="AY263" s="18" t="s">
        <v>192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83</v>
      </c>
      <c r="BK263" s="239">
        <f>ROUND(I263*H263,2)</f>
        <v>0</v>
      </c>
      <c r="BL263" s="18" t="s">
        <v>199</v>
      </c>
      <c r="BM263" s="238" t="s">
        <v>4507</v>
      </c>
    </row>
    <row r="264" s="16" customFormat="1">
      <c r="A264" s="16"/>
      <c r="B264" s="274"/>
      <c r="C264" s="275"/>
      <c r="D264" s="242" t="s">
        <v>201</v>
      </c>
      <c r="E264" s="276" t="s">
        <v>1</v>
      </c>
      <c r="F264" s="277" t="s">
        <v>4367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3" t="s">
        <v>201</v>
      </c>
      <c r="AU264" s="283" t="s">
        <v>85</v>
      </c>
      <c r="AV264" s="16" t="s">
        <v>83</v>
      </c>
      <c r="AW264" s="16" t="s">
        <v>32</v>
      </c>
      <c r="AX264" s="16" t="s">
        <v>75</v>
      </c>
      <c r="AY264" s="283" t="s">
        <v>192</v>
      </c>
    </row>
    <row r="265" s="13" customFormat="1">
      <c r="A265" s="13"/>
      <c r="B265" s="240"/>
      <c r="C265" s="241"/>
      <c r="D265" s="242" t="s">
        <v>201</v>
      </c>
      <c r="E265" s="243" t="s">
        <v>1</v>
      </c>
      <c r="F265" s="244" t="s">
        <v>4468</v>
      </c>
      <c r="G265" s="241"/>
      <c r="H265" s="245">
        <v>1</v>
      </c>
      <c r="I265" s="246"/>
      <c r="J265" s="241"/>
      <c r="K265" s="241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201</v>
      </c>
      <c r="AU265" s="251" t="s">
        <v>85</v>
      </c>
      <c r="AV265" s="13" t="s">
        <v>85</v>
      </c>
      <c r="AW265" s="13" t="s">
        <v>32</v>
      </c>
      <c r="AX265" s="13" t="s">
        <v>83</v>
      </c>
      <c r="AY265" s="251" t="s">
        <v>192</v>
      </c>
    </row>
    <row r="266" s="2" customFormat="1" ht="16.5" customHeight="1">
      <c r="A266" s="39"/>
      <c r="B266" s="40"/>
      <c r="C266" s="284" t="s">
        <v>507</v>
      </c>
      <c r="D266" s="284" t="s">
        <v>311</v>
      </c>
      <c r="E266" s="285" t="s">
        <v>4508</v>
      </c>
      <c r="F266" s="286" t="s">
        <v>4509</v>
      </c>
      <c r="G266" s="287" t="s">
        <v>2051</v>
      </c>
      <c r="H266" s="288">
        <v>1</v>
      </c>
      <c r="I266" s="289"/>
      <c r="J266" s="290">
        <f>ROUND(I266*H266,2)</f>
        <v>0</v>
      </c>
      <c r="K266" s="286" t="s">
        <v>198</v>
      </c>
      <c r="L266" s="291"/>
      <c r="M266" s="292" t="s">
        <v>1</v>
      </c>
      <c r="N266" s="293" t="s">
        <v>40</v>
      </c>
      <c r="O266" s="92"/>
      <c r="P266" s="236">
        <f>O266*H266</f>
        <v>0</v>
      </c>
      <c r="Q266" s="236">
        <v>0.014999999999999999</v>
      </c>
      <c r="R266" s="236">
        <f>Q266*H266</f>
        <v>0.014999999999999999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244</v>
      </c>
      <c r="AT266" s="238" t="s">
        <v>311</v>
      </c>
      <c r="AU266" s="238" t="s">
        <v>85</v>
      </c>
      <c r="AY266" s="18" t="s">
        <v>192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199</v>
      </c>
      <c r="BM266" s="238" t="s">
        <v>4510</v>
      </c>
    </row>
    <row r="267" s="2" customFormat="1" ht="21.75" customHeight="1">
      <c r="A267" s="39"/>
      <c r="B267" s="40"/>
      <c r="C267" s="284" t="s">
        <v>512</v>
      </c>
      <c r="D267" s="284" t="s">
        <v>311</v>
      </c>
      <c r="E267" s="285" t="s">
        <v>4511</v>
      </c>
      <c r="F267" s="286" t="s">
        <v>4512</v>
      </c>
      <c r="G267" s="287" t="s">
        <v>300</v>
      </c>
      <c r="H267" s="288">
        <v>5</v>
      </c>
      <c r="I267" s="289"/>
      <c r="J267" s="290">
        <f>ROUND(I267*H267,2)</f>
        <v>0</v>
      </c>
      <c r="K267" s="286" t="s">
        <v>198</v>
      </c>
      <c r="L267" s="291"/>
      <c r="M267" s="292" t="s">
        <v>1</v>
      </c>
      <c r="N267" s="293" t="s">
        <v>40</v>
      </c>
      <c r="O267" s="92"/>
      <c r="P267" s="236">
        <f>O267*H267</f>
        <v>0</v>
      </c>
      <c r="Q267" s="236">
        <v>0.00010000000000000001</v>
      </c>
      <c r="R267" s="236">
        <f>Q267*H267</f>
        <v>0.00050000000000000001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244</v>
      </c>
      <c r="AT267" s="238" t="s">
        <v>311</v>
      </c>
      <c r="AU267" s="238" t="s">
        <v>85</v>
      </c>
      <c r="AY267" s="18" t="s">
        <v>192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83</v>
      </c>
      <c r="BK267" s="239">
        <f>ROUND(I267*H267,2)</f>
        <v>0</v>
      </c>
      <c r="BL267" s="18" t="s">
        <v>199</v>
      </c>
      <c r="BM267" s="238" t="s">
        <v>4513</v>
      </c>
    </row>
    <row r="268" s="16" customFormat="1">
      <c r="A268" s="16"/>
      <c r="B268" s="274"/>
      <c r="C268" s="275"/>
      <c r="D268" s="242" t="s">
        <v>201</v>
      </c>
      <c r="E268" s="276" t="s">
        <v>1</v>
      </c>
      <c r="F268" s="277" t="s">
        <v>4367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3" t="s">
        <v>201</v>
      </c>
      <c r="AU268" s="283" t="s">
        <v>85</v>
      </c>
      <c r="AV268" s="16" t="s">
        <v>83</v>
      </c>
      <c r="AW268" s="16" t="s">
        <v>32</v>
      </c>
      <c r="AX268" s="16" t="s">
        <v>75</v>
      </c>
      <c r="AY268" s="283" t="s">
        <v>192</v>
      </c>
    </row>
    <row r="269" s="13" customFormat="1">
      <c r="A269" s="13"/>
      <c r="B269" s="240"/>
      <c r="C269" s="241"/>
      <c r="D269" s="242" t="s">
        <v>201</v>
      </c>
      <c r="E269" s="243" t="s">
        <v>1</v>
      </c>
      <c r="F269" s="244" t="s">
        <v>4514</v>
      </c>
      <c r="G269" s="241"/>
      <c r="H269" s="245">
        <v>5</v>
      </c>
      <c r="I269" s="246"/>
      <c r="J269" s="241"/>
      <c r="K269" s="241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201</v>
      </c>
      <c r="AU269" s="251" t="s">
        <v>85</v>
      </c>
      <c r="AV269" s="13" t="s">
        <v>85</v>
      </c>
      <c r="AW269" s="13" t="s">
        <v>32</v>
      </c>
      <c r="AX269" s="13" t="s">
        <v>83</v>
      </c>
      <c r="AY269" s="251" t="s">
        <v>192</v>
      </c>
    </row>
    <row r="270" s="2" customFormat="1" ht="24.15" customHeight="1">
      <c r="A270" s="39"/>
      <c r="B270" s="40"/>
      <c r="C270" s="284" t="s">
        <v>518</v>
      </c>
      <c r="D270" s="284" t="s">
        <v>311</v>
      </c>
      <c r="E270" s="285" t="s">
        <v>4515</v>
      </c>
      <c r="F270" s="286" t="s">
        <v>4516</v>
      </c>
      <c r="G270" s="287" t="s">
        <v>300</v>
      </c>
      <c r="H270" s="288">
        <v>1</v>
      </c>
      <c r="I270" s="289"/>
      <c r="J270" s="290">
        <f>ROUND(I270*H270,2)</f>
        <v>0</v>
      </c>
      <c r="K270" s="286" t="s">
        <v>198</v>
      </c>
      <c r="L270" s="291"/>
      <c r="M270" s="292" t="s">
        <v>1</v>
      </c>
      <c r="N270" s="293" t="s">
        <v>40</v>
      </c>
      <c r="O270" s="92"/>
      <c r="P270" s="236">
        <f>O270*H270</f>
        <v>0</v>
      </c>
      <c r="Q270" s="236">
        <v>5.0000000000000002E-05</v>
      </c>
      <c r="R270" s="236">
        <f>Q270*H270</f>
        <v>5.0000000000000002E-05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244</v>
      </c>
      <c r="AT270" s="238" t="s">
        <v>311</v>
      </c>
      <c r="AU270" s="238" t="s">
        <v>85</v>
      </c>
      <c r="AY270" s="18" t="s">
        <v>192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83</v>
      </c>
      <c r="BK270" s="239">
        <f>ROUND(I270*H270,2)</f>
        <v>0</v>
      </c>
      <c r="BL270" s="18" t="s">
        <v>199</v>
      </c>
      <c r="BM270" s="238" t="s">
        <v>4517</v>
      </c>
    </row>
    <row r="271" s="2" customFormat="1" ht="24.15" customHeight="1">
      <c r="A271" s="39"/>
      <c r="B271" s="40"/>
      <c r="C271" s="227" t="s">
        <v>523</v>
      </c>
      <c r="D271" s="227" t="s">
        <v>194</v>
      </c>
      <c r="E271" s="228" t="s">
        <v>4518</v>
      </c>
      <c r="F271" s="229" t="s">
        <v>4519</v>
      </c>
      <c r="G271" s="230" t="s">
        <v>282</v>
      </c>
      <c r="H271" s="231">
        <v>145.19999999999999</v>
      </c>
      <c r="I271" s="232"/>
      <c r="J271" s="233">
        <f>ROUND(I271*H271,2)</f>
        <v>0</v>
      </c>
      <c r="K271" s="229" t="s">
        <v>198</v>
      </c>
      <c r="L271" s="45"/>
      <c r="M271" s="234" t="s">
        <v>1</v>
      </c>
      <c r="N271" s="235" t="s">
        <v>40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199</v>
      </c>
      <c r="AT271" s="238" t="s">
        <v>194</v>
      </c>
      <c r="AU271" s="238" t="s">
        <v>85</v>
      </c>
      <c r="AY271" s="18" t="s">
        <v>192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83</v>
      </c>
      <c r="BK271" s="239">
        <f>ROUND(I271*H271,2)</f>
        <v>0</v>
      </c>
      <c r="BL271" s="18" t="s">
        <v>199</v>
      </c>
      <c r="BM271" s="238" t="s">
        <v>4520</v>
      </c>
    </row>
    <row r="272" s="16" customFormat="1">
      <c r="A272" s="16"/>
      <c r="B272" s="274"/>
      <c r="C272" s="275"/>
      <c r="D272" s="242" t="s">
        <v>201</v>
      </c>
      <c r="E272" s="276" t="s">
        <v>1</v>
      </c>
      <c r="F272" s="277" t="s">
        <v>4367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3" t="s">
        <v>201</v>
      </c>
      <c r="AU272" s="283" t="s">
        <v>85</v>
      </c>
      <c r="AV272" s="16" t="s">
        <v>83</v>
      </c>
      <c r="AW272" s="16" t="s">
        <v>32</v>
      </c>
      <c r="AX272" s="16" t="s">
        <v>75</v>
      </c>
      <c r="AY272" s="283" t="s">
        <v>192</v>
      </c>
    </row>
    <row r="273" s="13" customFormat="1">
      <c r="A273" s="13"/>
      <c r="B273" s="240"/>
      <c r="C273" s="241"/>
      <c r="D273" s="242" t="s">
        <v>201</v>
      </c>
      <c r="E273" s="243" t="s">
        <v>1</v>
      </c>
      <c r="F273" s="244" t="s">
        <v>4521</v>
      </c>
      <c r="G273" s="241"/>
      <c r="H273" s="245">
        <v>103.40000000000001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201</v>
      </c>
      <c r="AU273" s="251" t="s">
        <v>85</v>
      </c>
      <c r="AV273" s="13" t="s">
        <v>85</v>
      </c>
      <c r="AW273" s="13" t="s">
        <v>32</v>
      </c>
      <c r="AX273" s="13" t="s">
        <v>75</v>
      </c>
      <c r="AY273" s="251" t="s">
        <v>192</v>
      </c>
    </row>
    <row r="274" s="13" customFormat="1">
      <c r="A274" s="13"/>
      <c r="B274" s="240"/>
      <c r="C274" s="241"/>
      <c r="D274" s="242" t="s">
        <v>201</v>
      </c>
      <c r="E274" s="243" t="s">
        <v>1</v>
      </c>
      <c r="F274" s="244" t="s">
        <v>4522</v>
      </c>
      <c r="G274" s="241"/>
      <c r="H274" s="245">
        <v>41.799999999999997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201</v>
      </c>
      <c r="AU274" s="251" t="s">
        <v>85</v>
      </c>
      <c r="AV274" s="13" t="s">
        <v>85</v>
      </c>
      <c r="AW274" s="13" t="s">
        <v>32</v>
      </c>
      <c r="AX274" s="13" t="s">
        <v>75</v>
      </c>
      <c r="AY274" s="251" t="s">
        <v>192</v>
      </c>
    </row>
    <row r="275" s="14" customFormat="1">
      <c r="A275" s="14"/>
      <c r="B275" s="252"/>
      <c r="C275" s="253"/>
      <c r="D275" s="242" t="s">
        <v>201</v>
      </c>
      <c r="E275" s="254" t="s">
        <v>1</v>
      </c>
      <c r="F275" s="255" t="s">
        <v>204</v>
      </c>
      <c r="G275" s="253"/>
      <c r="H275" s="256">
        <v>145.19999999999999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201</v>
      </c>
      <c r="AU275" s="262" t="s">
        <v>85</v>
      </c>
      <c r="AV275" s="14" t="s">
        <v>199</v>
      </c>
      <c r="AW275" s="14" t="s">
        <v>32</v>
      </c>
      <c r="AX275" s="14" t="s">
        <v>83</v>
      </c>
      <c r="AY275" s="262" t="s">
        <v>192</v>
      </c>
    </row>
    <row r="276" s="2" customFormat="1" ht="24.15" customHeight="1">
      <c r="A276" s="39"/>
      <c r="B276" s="40"/>
      <c r="C276" s="284" t="s">
        <v>528</v>
      </c>
      <c r="D276" s="284" t="s">
        <v>311</v>
      </c>
      <c r="E276" s="285" t="s">
        <v>4523</v>
      </c>
      <c r="F276" s="286" t="s">
        <v>4524</v>
      </c>
      <c r="G276" s="287" t="s">
        <v>282</v>
      </c>
      <c r="H276" s="288">
        <v>152.46000000000001</v>
      </c>
      <c r="I276" s="289"/>
      <c r="J276" s="290">
        <f>ROUND(I276*H276,2)</f>
        <v>0</v>
      </c>
      <c r="K276" s="286" t="s">
        <v>198</v>
      </c>
      <c r="L276" s="291"/>
      <c r="M276" s="292" t="s">
        <v>1</v>
      </c>
      <c r="N276" s="293" t="s">
        <v>40</v>
      </c>
      <c r="O276" s="92"/>
      <c r="P276" s="236">
        <f>O276*H276</f>
        <v>0</v>
      </c>
      <c r="Q276" s="236">
        <v>0.0016000000000000001</v>
      </c>
      <c r="R276" s="236">
        <f>Q276*H276</f>
        <v>0.24393600000000001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244</v>
      </c>
      <c r="AT276" s="238" t="s">
        <v>311</v>
      </c>
      <c r="AU276" s="238" t="s">
        <v>85</v>
      </c>
      <c r="AY276" s="18" t="s">
        <v>192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83</v>
      </c>
      <c r="BK276" s="239">
        <f>ROUND(I276*H276,2)</f>
        <v>0</v>
      </c>
      <c r="BL276" s="18" t="s">
        <v>199</v>
      </c>
      <c r="BM276" s="238" t="s">
        <v>4525</v>
      </c>
    </row>
    <row r="277" s="13" customFormat="1">
      <c r="A277" s="13"/>
      <c r="B277" s="240"/>
      <c r="C277" s="241"/>
      <c r="D277" s="242" t="s">
        <v>201</v>
      </c>
      <c r="E277" s="243" t="s">
        <v>1</v>
      </c>
      <c r="F277" s="244" t="s">
        <v>4526</v>
      </c>
      <c r="G277" s="241"/>
      <c r="H277" s="245">
        <v>152.46000000000001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201</v>
      </c>
      <c r="AU277" s="251" t="s">
        <v>85</v>
      </c>
      <c r="AV277" s="13" t="s">
        <v>85</v>
      </c>
      <c r="AW277" s="13" t="s">
        <v>32</v>
      </c>
      <c r="AX277" s="13" t="s">
        <v>83</v>
      </c>
      <c r="AY277" s="251" t="s">
        <v>192</v>
      </c>
    </row>
    <row r="278" s="2" customFormat="1" ht="16.5" customHeight="1">
      <c r="A278" s="39"/>
      <c r="B278" s="40"/>
      <c r="C278" s="284" t="s">
        <v>533</v>
      </c>
      <c r="D278" s="284" t="s">
        <v>311</v>
      </c>
      <c r="E278" s="285" t="s">
        <v>4527</v>
      </c>
      <c r="F278" s="286" t="s">
        <v>4528</v>
      </c>
      <c r="G278" s="287" t="s">
        <v>282</v>
      </c>
      <c r="H278" s="288">
        <v>200</v>
      </c>
      <c r="I278" s="289"/>
      <c r="J278" s="290">
        <f>ROUND(I278*H278,2)</f>
        <v>0</v>
      </c>
      <c r="K278" s="286" t="s">
        <v>198</v>
      </c>
      <c r="L278" s="291"/>
      <c r="M278" s="292" t="s">
        <v>1</v>
      </c>
      <c r="N278" s="293" t="s">
        <v>40</v>
      </c>
      <c r="O278" s="92"/>
      <c r="P278" s="236">
        <f>O278*H278</f>
        <v>0</v>
      </c>
      <c r="Q278" s="236">
        <v>2.0000000000000002E-05</v>
      </c>
      <c r="R278" s="236">
        <f>Q278*H278</f>
        <v>0.0040000000000000001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244</v>
      </c>
      <c r="AT278" s="238" t="s">
        <v>311</v>
      </c>
      <c r="AU278" s="238" t="s">
        <v>85</v>
      </c>
      <c r="AY278" s="18" t="s">
        <v>192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83</v>
      </c>
      <c r="BK278" s="239">
        <f>ROUND(I278*H278,2)</f>
        <v>0</v>
      </c>
      <c r="BL278" s="18" t="s">
        <v>199</v>
      </c>
      <c r="BM278" s="238" t="s">
        <v>4529</v>
      </c>
    </row>
    <row r="279" s="2" customFormat="1" ht="24.15" customHeight="1">
      <c r="A279" s="39"/>
      <c r="B279" s="40"/>
      <c r="C279" s="284" t="s">
        <v>538</v>
      </c>
      <c r="D279" s="284" t="s">
        <v>311</v>
      </c>
      <c r="E279" s="285" t="s">
        <v>4530</v>
      </c>
      <c r="F279" s="286" t="s">
        <v>4531</v>
      </c>
      <c r="G279" s="287" t="s">
        <v>300</v>
      </c>
      <c r="H279" s="288">
        <v>60</v>
      </c>
      <c r="I279" s="289"/>
      <c r="J279" s="290">
        <f>ROUND(I279*H279,2)</f>
        <v>0</v>
      </c>
      <c r="K279" s="286" t="s">
        <v>198</v>
      </c>
      <c r="L279" s="291"/>
      <c r="M279" s="292" t="s">
        <v>1</v>
      </c>
      <c r="N279" s="293" t="s">
        <v>40</v>
      </c>
      <c r="O279" s="92"/>
      <c r="P279" s="236">
        <f>O279*H279</f>
        <v>0</v>
      </c>
      <c r="Q279" s="236">
        <v>0.00010000000000000001</v>
      </c>
      <c r="R279" s="236">
        <f>Q279*H279</f>
        <v>0.0060000000000000001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244</v>
      </c>
      <c r="AT279" s="238" t="s">
        <v>311</v>
      </c>
      <c r="AU279" s="238" t="s">
        <v>85</v>
      </c>
      <c r="AY279" s="18" t="s">
        <v>192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199</v>
      </c>
      <c r="BM279" s="238" t="s">
        <v>4532</v>
      </c>
    </row>
    <row r="280" s="16" customFormat="1">
      <c r="A280" s="16"/>
      <c r="B280" s="274"/>
      <c r="C280" s="275"/>
      <c r="D280" s="242" t="s">
        <v>201</v>
      </c>
      <c r="E280" s="276" t="s">
        <v>1</v>
      </c>
      <c r="F280" s="277" t="s">
        <v>4367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3" t="s">
        <v>201</v>
      </c>
      <c r="AU280" s="283" t="s">
        <v>85</v>
      </c>
      <c r="AV280" s="16" t="s">
        <v>83</v>
      </c>
      <c r="AW280" s="16" t="s">
        <v>32</v>
      </c>
      <c r="AX280" s="16" t="s">
        <v>75</v>
      </c>
      <c r="AY280" s="283" t="s">
        <v>192</v>
      </c>
    </row>
    <row r="281" s="13" customFormat="1">
      <c r="A281" s="13"/>
      <c r="B281" s="240"/>
      <c r="C281" s="241"/>
      <c r="D281" s="242" t="s">
        <v>201</v>
      </c>
      <c r="E281" s="243" t="s">
        <v>1</v>
      </c>
      <c r="F281" s="244" t="s">
        <v>4533</v>
      </c>
      <c r="G281" s="241"/>
      <c r="H281" s="245">
        <v>40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201</v>
      </c>
      <c r="AU281" s="251" t="s">
        <v>85</v>
      </c>
      <c r="AV281" s="13" t="s">
        <v>85</v>
      </c>
      <c r="AW281" s="13" t="s">
        <v>32</v>
      </c>
      <c r="AX281" s="13" t="s">
        <v>75</v>
      </c>
      <c r="AY281" s="251" t="s">
        <v>192</v>
      </c>
    </row>
    <row r="282" s="13" customFormat="1">
      <c r="A282" s="13"/>
      <c r="B282" s="240"/>
      <c r="C282" s="241"/>
      <c r="D282" s="242" t="s">
        <v>201</v>
      </c>
      <c r="E282" s="243" t="s">
        <v>1</v>
      </c>
      <c r="F282" s="244" t="s">
        <v>4534</v>
      </c>
      <c r="G282" s="241"/>
      <c r="H282" s="245">
        <v>20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201</v>
      </c>
      <c r="AU282" s="251" t="s">
        <v>85</v>
      </c>
      <c r="AV282" s="13" t="s">
        <v>85</v>
      </c>
      <c r="AW282" s="13" t="s">
        <v>32</v>
      </c>
      <c r="AX282" s="13" t="s">
        <v>75</v>
      </c>
      <c r="AY282" s="251" t="s">
        <v>192</v>
      </c>
    </row>
    <row r="283" s="14" customFormat="1">
      <c r="A283" s="14"/>
      <c r="B283" s="252"/>
      <c r="C283" s="253"/>
      <c r="D283" s="242" t="s">
        <v>201</v>
      </c>
      <c r="E283" s="254" t="s">
        <v>1</v>
      </c>
      <c r="F283" s="255" t="s">
        <v>204</v>
      </c>
      <c r="G283" s="253"/>
      <c r="H283" s="256">
        <v>60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201</v>
      </c>
      <c r="AU283" s="262" t="s">
        <v>85</v>
      </c>
      <c r="AV283" s="14" t="s">
        <v>199</v>
      </c>
      <c r="AW283" s="14" t="s">
        <v>32</v>
      </c>
      <c r="AX283" s="14" t="s">
        <v>83</v>
      </c>
      <c r="AY283" s="262" t="s">
        <v>192</v>
      </c>
    </row>
    <row r="284" s="2" customFormat="1" ht="16.5" customHeight="1">
      <c r="A284" s="39"/>
      <c r="B284" s="40"/>
      <c r="C284" s="227" t="s">
        <v>543</v>
      </c>
      <c r="D284" s="227" t="s">
        <v>194</v>
      </c>
      <c r="E284" s="228" t="s">
        <v>4535</v>
      </c>
      <c r="F284" s="229" t="s">
        <v>4536</v>
      </c>
      <c r="G284" s="230" t="s">
        <v>282</v>
      </c>
      <c r="H284" s="231">
        <v>2.6000000000000001</v>
      </c>
      <c r="I284" s="232"/>
      <c r="J284" s="233">
        <f>ROUND(I284*H284,2)</f>
        <v>0</v>
      </c>
      <c r="K284" s="229" t="s">
        <v>198</v>
      </c>
      <c r="L284" s="45"/>
      <c r="M284" s="234" t="s">
        <v>1</v>
      </c>
      <c r="N284" s="235" t="s">
        <v>40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199</v>
      </c>
      <c r="AT284" s="238" t="s">
        <v>194</v>
      </c>
      <c r="AU284" s="238" t="s">
        <v>85</v>
      </c>
      <c r="AY284" s="18" t="s">
        <v>192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83</v>
      </c>
      <c r="BK284" s="239">
        <f>ROUND(I284*H284,2)</f>
        <v>0</v>
      </c>
      <c r="BL284" s="18" t="s">
        <v>199</v>
      </c>
      <c r="BM284" s="238" t="s">
        <v>4537</v>
      </c>
    </row>
    <row r="285" s="16" customFormat="1">
      <c r="A285" s="16"/>
      <c r="B285" s="274"/>
      <c r="C285" s="275"/>
      <c r="D285" s="242" t="s">
        <v>201</v>
      </c>
      <c r="E285" s="276" t="s">
        <v>1</v>
      </c>
      <c r="F285" s="277" t="s">
        <v>4367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3" t="s">
        <v>201</v>
      </c>
      <c r="AU285" s="283" t="s">
        <v>85</v>
      </c>
      <c r="AV285" s="16" t="s">
        <v>83</v>
      </c>
      <c r="AW285" s="16" t="s">
        <v>32</v>
      </c>
      <c r="AX285" s="16" t="s">
        <v>75</v>
      </c>
      <c r="AY285" s="283" t="s">
        <v>192</v>
      </c>
    </row>
    <row r="286" s="13" customFormat="1">
      <c r="A286" s="13"/>
      <c r="B286" s="240"/>
      <c r="C286" s="241"/>
      <c r="D286" s="242" t="s">
        <v>201</v>
      </c>
      <c r="E286" s="243" t="s">
        <v>1</v>
      </c>
      <c r="F286" s="244" t="s">
        <v>4538</v>
      </c>
      <c r="G286" s="241"/>
      <c r="H286" s="245">
        <v>2.6000000000000001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201</v>
      </c>
      <c r="AU286" s="251" t="s">
        <v>85</v>
      </c>
      <c r="AV286" s="13" t="s">
        <v>85</v>
      </c>
      <c r="AW286" s="13" t="s">
        <v>32</v>
      </c>
      <c r="AX286" s="13" t="s">
        <v>83</v>
      </c>
      <c r="AY286" s="251" t="s">
        <v>192</v>
      </c>
    </row>
    <row r="287" s="2" customFormat="1" ht="21.75" customHeight="1">
      <c r="A287" s="39"/>
      <c r="B287" s="40"/>
      <c r="C287" s="284" t="s">
        <v>548</v>
      </c>
      <c r="D287" s="284" t="s">
        <v>311</v>
      </c>
      <c r="E287" s="285" t="s">
        <v>4539</v>
      </c>
      <c r="F287" s="286" t="s">
        <v>4540</v>
      </c>
      <c r="G287" s="287" t="s">
        <v>197</v>
      </c>
      <c r="H287" s="288">
        <v>2.6000000000000001</v>
      </c>
      <c r="I287" s="289"/>
      <c r="J287" s="290">
        <f>ROUND(I287*H287,2)</f>
        <v>0</v>
      </c>
      <c r="K287" s="286" t="s">
        <v>198</v>
      </c>
      <c r="L287" s="291"/>
      <c r="M287" s="292" t="s">
        <v>1</v>
      </c>
      <c r="N287" s="293" t="s">
        <v>40</v>
      </c>
      <c r="O287" s="92"/>
      <c r="P287" s="236">
        <f>O287*H287</f>
        <v>0</v>
      </c>
      <c r="Q287" s="236">
        <v>0.0060000000000000001</v>
      </c>
      <c r="R287" s="236">
        <f>Q287*H287</f>
        <v>0.015600000000000001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244</v>
      </c>
      <c r="AT287" s="238" t="s">
        <v>311</v>
      </c>
      <c r="AU287" s="238" t="s">
        <v>85</v>
      </c>
      <c r="AY287" s="18" t="s">
        <v>192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83</v>
      </c>
      <c r="BK287" s="239">
        <f>ROUND(I287*H287,2)</f>
        <v>0</v>
      </c>
      <c r="BL287" s="18" t="s">
        <v>199</v>
      </c>
      <c r="BM287" s="238" t="s">
        <v>4541</v>
      </c>
    </row>
    <row r="288" s="16" customFormat="1">
      <c r="A288" s="16"/>
      <c r="B288" s="274"/>
      <c r="C288" s="275"/>
      <c r="D288" s="242" t="s">
        <v>201</v>
      </c>
      <c r="E288" s="276" t="s">
        <v>1</v>
      </c>
      <c r="F288" s="277" t="s">
        <v>4367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3" t="s">
        <v>201</v>
      </c>
      <c r="AU288" s="283" t="s">
        <v>85</v>
      </c>
      <c r="AV288" s="16" t="s">
        <v>83</v>
      </c>
      <c r="AW288" s="16" t="s">
        <v>32</v>
      </c>
      <c r="AX288" s="16" t="s">
        <v>75</v>
      </c>
      <c r="AY288" s="283" t="s">
        <v>192</v>
      </c>
    </row>
    <row r="289" s="13" customFormat="1">
      <c r="A289" s="13"/>
      <c r="B289" s="240"/>
      <c r="C289" s="241"/>
      <c r="D289" s="242" t="s">
        <v>201</v>
      </c>
      <c r="E289" s="243" t="s">
        <v>1</v>
      </c>
      <c r="F289" s="244" t="s">
        <v>4542</v>
      </c>
      <c r="G289" s="241"/>
      <c r="H289" s="245">
        <v>2.6000000000000001</v>
      </c>
      <c r="I289" s="246"/>
      <c r="J289" s="241"/>
      <c r="K289" s="241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201</v>
      </c>
      <c r="AU289" s="251" t="s">
        <v>85</v>
      </c>
      <c r="AV289" s="13" t="s">
        <v>85</v>
      </c>
      <c r="AW289" s="13" t="s">
        <v>32</v>
      </c>
      <c r="AX289" s="13" t="s">
        <v>83</v>
      </c>
      <c r="AY289" s="251" t="s">
        <v>192</v>
      </c>
    </row>
    <row r="290" s="2" customFormat="1" ht="24.15" customHeight="1">
      <c r="A290" s="39"/>
      <c r="B290" s="40"/>
      <c r="C290" s="284" t="s">
        <v>555</v>
      </c>
      <c r="D290" s="284" t="s">
        <v>311</v>
      </c>
      <c r="E290" s="285" t="s">
        <v>4543</v>
      </c>
      <c r="F290" s="286" t="s">
        <v>4544</v>
      </c>
      <c r="G290" s="287" t="s">
        <v>300</v>
      </c>
      <c r="H290" s="288">
        <v>2</v>
      </c>
      <c r="I290" s="289"/>
      <c r="J290" s="290">
        <f>ROUND(I290*H290,2)</f>
        <v>0</v>
      </c>
      <c r="K290" s="286" t="s">
        <v>198</v>
      </c>
      <c r="L290" s="291"/>
      <c r="M290" s="292" t="s">
        <v>1</v>
      </c>
      <c r="N290" s="293" t="s">
        <v>40</v>
      </c>
      <c r="O290" s="92"/>
      <c r="P290" s="236">
        <f>O290*H290</f>
        <v>0</v>
      </c>
      <c r="Q290" s="236">
        <v>0.014999999999999999</v>
      </c>
      <c r="R290" s="236">
        <f>Q290*H290</f>
        <v>0.029999999999999999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244</v>
      </c>
      <c r="AT290" s="238" t="s">
        <v>311</v>
      </c>
      <c r="AU290" s="238" t="s">
        <v>85</v>
      </c>
      <c r="AY290" s="18" t="s">
        <v>192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83</v>
      </c>
      <c r="BK290" s="239">
        <f>ROUND(I290*H290,2)</f>
        <v>0</v>
      </c>
      <c r="BL290" s="18" t="s">
        <v>199</v>
      </c>
      <c r="BM290" s="238" t="s">
        <v>4545</v>
      </c>
    </row>
    <row r="291" s="16" customFormat="1">
      <c r="A291" s="16"/>
      <c r="B291" s="274"/>
      <c r="C291" s="275"/>
      <c r="D291" s="242" t="s">
        <v>201</v>
      </c>
      <c r="E291" s="276" t="s">
        <v>1</v>
      </c>
      <c r="F291" s="277" t="s">
        <v>4367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3" t="s">
        <v>201</v>
      </c>
      <c r="AU291" s="283" t="s">
        <v>85</v>
      </c>
      <c r="AV291" s="16" t="s">
        <v>83</v>
      </c>
      <c r="AW291" s="16" t="s">
        <v>32</v>
      </c>
      <c r="AX291" s="16" t="s">
        <v>75</v>
      </c>
      <c r="AY291" s="283" t="s">
        <v>192</v>
      </c>
    </row>
    <row r="292" s="13" customFormat="1">
      <c r="A292" s="13"/>
      <c r="B292" s="240"/>
      <c r="C292" s="241"/>
      <c r="D292" s="242" t="s">
        <v>201</v>
      </c>
      <c r="E292" s="243" t="s">
        <v>1</v>
      </c>
      <c r="F292" s="244" t="s">
        <v>4458</v>
      </c>
      <c r="G292" s="241"/>
      <c r="H292" s="245">
        <v>2</v>
      </c>
      <c r="I292" s="246"/>
      <c r="J292" s="241"/>
      <c r="K292" s="241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201</v>
      </c>
      <c r="AU292" s="251" t="s">
        <v>85</v>
      </c>
      <c r="AV292" s="13" t="s">
        <v>85</v>
      </c>
      <c r="AW292" s="13" t="s">
        <v>32</v>
      </c>
      <c r="AX292" s="13" t="s">
        <v>83</v>
      </c>
      <c r="AY292" s="251" t="s">
        <v>192</v>
      </c>
    </row>
    <row r="293" s="12" customFormat="1" ht="22.8" customHeight="1">
      <c r="A293" s="12"/>
      <c r="B293" s="211"/>
      <c r="C293" s="212"/>
      <c r="D293" s="213" t="s">
        <v>74</v>
      </c>
      <c r="E293" s="225" t="s">
        <v>251</v>
      </c>
      <c r="F293" s="225" t="s">
        <v>1090</v>
      </c>
      <c r="G293" s="212"/>
      <c r="H293" s="212"/>
      <c r="I293" s="215"/>
      <c r="J293" s="226">
        <f>BK293</f>
        <v>0</v>
      </c>
      <c r="K293" s="212"/>
      <c r="L293" s="217"/>
      <c r="M293" s="218"/>
      <c r="N293" s="219"/>
      <c r="O293" s="219"/>
      <c r="P293" s="220">
        <f>SUM(P294:P300)</f>
        <v>0</v>
      </c>
      <c r="Q293" s="219"/>
      <c r="R293" s="220">
        <f>SUM(R294:R300)</f>
        <v>0.011034</v>
      </c>
      <c r="S293" s="219"/>
      <c r="T293" s="221">
        <f>SUM(T294:T300)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2" t="s">
        <v>83</v>
      </c>
      <c r="AT293" s="223" t="s">
        <v>74</v>
      </c>
      <c r="AU293" s="223" t="s">
        <v>83</v>
      </c>
      <c r="AY293" s="222" t="s">
        <v>192</v>
      </c>
      <c r="BK293" s="224">
        <f>SUM(BK294:BK300)</f>
        <v>0</v>
      </c>
    </row>
    <row r="294" s="2" customFormat="1" ht="21.75" customHeight="1">
      <c r="A294" s="39"/>
      <c r="B294" s="40"/>
      <c r="C294" s="227" t="s">
        <v>560</v>
      </c>
      <c r="D294" s="227" t="s">
        <v>194</v>
      </c>
      <c r="E294" s="228" t="s">
        <v>3923</v>
      </c>
      <c r="F294" s="229" t="s">
        <v>3924</v>
      </c>
      <c r="G294" s="230" t="s">
        <v>197</v>
      </c>
      <c r="H294" s="231">
        <v>1.1000000000000001</v>
      </c>
      <c r="I294" s="232"/>
      <c r="J294" s="233">
        <f>ROUND(I294*H294,2)</f>
        <v>0</v>
      </c>
      <c r="K294" s="229" t="s">
        <v>198</v>
      </c>
      <c r="L294" s="45"/>
      <c r="M294" s="234" t="s">
        <v>1</v>
      </c>
      <c r="N294" s="235" t="s">
        <v>40</v>
      </c>
      <c r="O294" s="92"/>
      <c r="P294" s="236">
        <f>O294*H294</f>
        <v>0</v>
      </c>
      <c r="Q294" s="236">
        <v>0.0033400000000000001</v>
      </c>
      <c r="R294" s="236">
        <f>Q294*H294</f>
        <v>0.0036740000000000002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199</v>
      </c>
      <c r="AT294" s="238" t="s">
        <v>194</v>
      </c>
      <c r="AU294" s="238" t="s">
        <v>85</v>
      </c>
      <c r="AY294" s="18" t="s">
        <v>192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83</v>
      </c>
      <c r="BK294" s="239">
        <f>ROUND(I294*H294,2)</f>
        <v>0</v>
      </c>
      <c r="BL294" s="18" t="s">
        <v>199</v>
      </c>
      <c r="BM294" s="238" t="s">
        <v>4546</v>
      </c>
    </row>
    <row r="295" s="16" customFormat="1">
      <c r="A295" s="16"/>
      <c r="B295" s="274"/>
      <c r="C295" s="275"/>
      <c r="D295" s="242" t="s">
        <v>201</v>
      </c>
      <c r="E295" s="276" t="s">
        <v>1</v>
      </c>
      <c r="F295" s="277" t="s">
        <v>4367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3" t="s">
        <v>201</v>
      </c>
      <c r="AU295" s="283" t="s">
        <v>85</v>
      </c>
      <c r="AV295" s="16" t="s">
        <v>83</v>
      </c>
      <c r="AW295" s="16" t="s">
        <v>32</v>
      </c>
      <c r="AX295" s="16" t="s">
        <v>75</v>
      </c>
      <c r="AY295" s="283" t="s">
        <v>192</v>
      </c>
    </row>
    <row r="296" s="13" customFormat="1">
      <c r="A296" s="13"/>
      <c r="B296" s="240"/>
      <c r="C296" s="241"/>
      <c r="D296" s="242" t="s">
        <v>201</v>
      </c>
      <c r="E296" s="243" t="s">
        <v>1</v>
      </c>
      <c r="F296" s="244" t="s">
        <v>4547</v>
      </c>
      <c r="G296" s="241"/>
      <c r="H296" s="245">
        <v>1.1000000000000001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201</v>
      </c>
      <c r="AU296" s="251" t="s">
        <v>85</v>
      </c>
      <c r="AV296" s="13" t="s">
        <v>85</v>
      </c>
      <c r="AW296" s="13" t="s">
        <v>32</v>
      </c>
      <c r="AX296" s="13" t="s">
        <v>83</v>
      </c>
      <c r="AY296" s="251" t="s">
        <v>192</v>
      </c>
    </row>
    <row r="297" s="2" customFormat="1" ht="33" customHeight="1">
      <c r="A297" s="39"/>
      <c r="B297" s="40"/>
      <c r="C297" s="227" t="s">
        <v>578</v>
      </c>
      <c r="D297" s="227" t="s">
        <v>194</v>
      </c>
      <c r="E297" s="228" t="s">
        <v>4548</v>
      </c>
      <c r="F297" s="229" t="s">
        <v>4549</v>
      </c>
      <c r="G297" s="230" t="s">
        <v>300</v>
      </c>
      <c r="H297" s="231">
        <v>8</v>
      </c>
      <c r="I297" s="232"/>
      <c r="J297" s="233">
        <f>ROUND(I297*H297,2)</f>
        <v>0</v>
      </c>
      <c r="K297" s="229" t="s">
        <v>198</v>
      </c>
      <c r="L297" s="45"/>
      <c r="M297" s="234" t="s">
        <v>1</v>
      </c>
      <c r="N297" s="235" t="s">
        <v>40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199</v>
      </c>
      <c r="AT297" s="238" t="s">
        <v>194</v>
      </c>
      <c r="AU297" s="238" t="s">
        <v>85</v>
      </c>
      <c r="AY297" s="18" t="s">
        <v>192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199</v>
      </c>
      <c r="BM297" s="238" t="s">
        <v>4550</v>
      </c>
    </row>
    <row r="298" s="16" customFormat="1">
      <c r="A298" s="16"/>
      <c r="B298" s="274"/>
      <c r="C298" s="275"/>
      <c r="D298" s="242" t="s">
        <v>201</v>
      </c>
      <c r="E298" s="276" t="s">
        <v>1</v>
      </c>
      <c r="F298" s="277" t="s">
        <v>4367</v>
      </c>
      <c r="G298" s="275"/>
      <c r="H298" s="276" t="s">
        <v>1</v>
      </c>
      <c r="I298" s="278"/>
      <c r="J298" s="275"/>
      <c r="K298" s="275"/>
      <c r="L298" s="279"/>
      <c r="M298" s="280"/>
      <c r="N298" s="281"/>
      <c r="O298" s="281"/>
      <c r="P298" s="281"/>
      <c r="Q298" s="281"/>
      <c r="R298" s="281"/>
      <c r="S298" s="281"/>
      <c r="T298" s="282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3" t="s">
        <v>201</v>
      </c>
      <c r="AU298" s="283" t="s">
        <v>85</v>
      </c>
      <c r="AV298" s="16" t="s">
        <v>83</v>
      </c>
      <c r="AW298" s="16" t="s">
        <v>32</v>
      </c>
      <c r="AX298" s="16" t="s">
        <v>75</v>
      </c>
      <c r="AY298" s="283" t="s">
        <v>192</v>
      </c>
    </row>
    <row r="299" s="13" customFormat="1">
      <c r="A299" s="13"/>
      <c r="B299" s="240"/>
      <c r="C299" s="241"/>
      <c r="D299" s="242" t="s">
        <v>201</v>
      </c>
      <c r="E299" s="243" t="s">
        <v>1</v>
      </c>
      <c r="F299" s="244" t="s">
        <v>4551</v>
      </c>
      <c r="G299" s="241"/>
      <c r="H299" s="245">
        <v>8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201</v>
      </c>
      <c r="AU299" s="251" t="s">
        <v>85</v>
      </c>
      <c r="AV299" s="13" t="s">
        <v>85</v>
      </c>
      <c r="AW299" s="13" t="s">
        <v>32</v>
      </c>
      <c r="AX299" s="13" t="s">
        <v>83</v>
      </c>
      <c r="AY299" s="251" t="s">
        <v>192</v>
      </c>
    </row>
    <row r="300" s="2" customFormat="1" ht="24.15" customHeight="1">
      <c r="A300" s="39"/>
      <c r="B300" s="40"/>
      <c r="C300" s="284" t="s">
        <v>583</v>
      </c>
      <c r="D300" s="284" t="s">
        <v>311</v>
      </c>
      <c r="E300" s="285" t="s">
        <v>4552</v>
      </c>
      <c r="F300" s="286" t="s">
        <v>4553</v>
      </c>
      <c r="G300" s="287" t="s">
        <v>300</v>
      </c>
      <c r="H300" s="288">
        <v>8</v>
      </c>
      <c r="I300" s="289"/>
      <c r="J300" s="290">
        <f>ROUND(I300*H300,2)</f>
        <v>0</v>
      </c>
      <c r="K300" s="286" t="s">
        <v>198</v>
      </c>
      <c r="L300" s="291"/>
      <c r="M300" s="292" t="s">
        <v>1</v>
      </c>
      <c r="N300" s="293" t="s">
        <v>40</v>
      </c>
      <c r="O300" s="92"/>
      <c r="P300" s="236">
        <f>O300*H300</f>
        <v>0</v>
      </c>
      <c r="Q300" s="236">
        <v>0.00092000000000000003</v>
      </c>
      <c r="R300" s="236">
        <f>Q300*H300</f>
        <v>0.0073600000000000002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244</v>
      </c>
      <c r="AT300" s="238" t="s">
        <v>311</v>
      </c>
      <c r="AU300" s="238" t="s">
        <v>85</v>
      </c>
      <c r="AY300" s="18" t="s">
        <v>192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83</v>
      </c>
      <c r="BK300" s="239">
        <f>ROUND(I300*H300,2)</f>
        <v>0</v>
      </c>
      <c r="BL300" s="18" t="s">
        <v>199</v>
      </c>
      <c r="BM300" s="238" t="s">
        <v>4554</v>
      </c>
    </row>
    <row r="301" s="12" customFormat="1" ht="22.8" customHeight="1">
      <c r="A301" s="12"/>
      <c r="B301" s="211"/>
      <c r="C301" s="212"/>
      <c r="D301" s="213" t="s">
        <v>74</v>
      </c>
      <c r="E301" s="225" t="s">
        <v>1172</v>
      </c>
      <c r="F301" s="225" t="s">
        <v>1173</v>
      </c>
      <c r="G301" s="212"/>
      <c r="H301" s="212"/>
      <c r="I301" s="215"/>
      <c r="J301" s="226">
        <f>BK301</f>
        <v>0</v>
      </c>
      <c r="K301" s="212"/>
      <c r="L301" s="217"/>
      <c r="M301" s="218"/>
      <c r="N301" s="219"/>
      <c r="O301" s="219"/>
      <c r="P301" s="220">
        <f>SUM(P302:P303)</f>
        <v>0</v>
      </c>
      <c r="Q301" s="219"/>
      <c r="R301" s="220">
        <f>SUM(R302:R303)</f>
        <v>0</v>
      </c>
      <c r="S301" s="219"/>
      <c r="T301" s="221">
        <f>SUM(T302:T303)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2" t="s">
        <v>83</v>
      </c>
      <c r="AT301" s="223" t="s">
        <v>74</v>
      </c>
      <c r="AU301" s="223" t="s">
        <v>83</v>
      </c>
      <c r="AY301" s="222" t="s">
        <v>192</v>
      </c>
      <c r="BK301" s="224">
        <f>SUM(BK302:BK303)</f>
        <v>0</v>
      </c>
    </row>
    <row r="302" s="2" customFormat="1" ht="21.75" customHeight="1">
      <c r="A302" s="39"/>
      <c r="B302" s="40"/>
      <c r="C302" s="227" t="s">
        <v>592</v>
      </c>
      <c r="D302" s="227" t="s">
        <v>194</v>
      </c>
      <c r="E302" s="228" t="s">
        <v>3929</v>
      </c>
      <c r="F302" s="229" t="s">
        <v>3930</v>
      </c>
      <c r="G302" s="230" t="s">
        <v>247</v>
      </c>
      <c r="H302" s="231">
        <v>54.313000000000002</v>
      </c>
      <c r="I302" s="232"/>
      <c r="J302" s="233">
        <f>ROUND(I302*H302,2)</f>
        <v>0</v>
      </c>
      <c r="K302" s="229" t="s">
        <v>198</v>
      </c>
      <c r="L302" s="45"/>
      <c r="M302" s="234" t="s">
        <v>1</v>
      </c>
      <c r="N302" s="235" t="s">
        <v>40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199</v>
      </c>
      <c r="AT302" s="238" t="s">
        <v>194</v>
      </c>
      <c r="AU302" s="238" t="s">
        <v>85</v>
      </c>
      <c r="AY302" s="18" t="s">
        <v>192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83</v>
      </c>
      <c r="BK302" s="239">
        <f>ROUND(I302*H302,2)</f>
        <v>0</v>
      </c>
      <c r="BL302" s="18" t="s">
        <v>199</v>
      </c>
      <c r="BM302" s="238" t="s">
        <v>4555</v>
      </c>
    </row>
    <row r="303" s="2" customFormat="1" ht="24.15" customHeight="1">
      <c r="A303" s="39"/>
      <c r="B303" s="40"/>
      <c r="C303" s="227" t="s">
        <v>598</v>
      </c>
      <c r="D303" s="227" t="s">
        <v>194</v>
      </c>
      <c r="E303" s="228" t="s">
        <v>4556</v>
      </c>
      <c r="F303" s="229" t="s">
        <v>4557</v>
      </c>
      <c r="G303" s="230" t="s">
        <v>247</v>
      </c>
      <c r="H303" s="231">
        <v>11.725</v>
      </c>
      <c r="I303" s="232"/>
      <c r="J303" s="233">
        <f>ROUND(I303*H303,2)</f>
        <v>0</v>
      </c>
      <c r="K303" s="229" t="s">
        <v>198</v>
      </c>
      <c r="L303" s="45"/>
      <c r="M303" s="234" t="s">
        <v>1</v>
      </c>
      <c r="N303" s="235" t="s">
        <v>40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199</v>
      </c>
      <c r="AT303" s="238" t="s">
        <v>194</v>
      </c>
      <c r="AU303" s="238" t="s">
        <v>85</v>
      </c>
      <c r="AY303" s="18" t="s">
        <v>192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83</v>
      </c>
      <c r="BK303" s="239">
        <f>ROUND(I303*H303,2)</f>
        <v>0</v>
      </c>
      <c r="BL303" s="18" t="s">
        <v>199</v>
      </c>
      <c r="BM303" s="238" t="s">
        <v>4558</v>
      </c>
    </row>
    <row r="304" s="12" customFormat="1" ht="25.92" customHeight="1">
      <c r="A304" s="12"/>
      <c r="B304" s="211"/>
      <c r="C304" s="212"/>
      <c r="D304" s="213" t="s">
        <v>74</v>
      </c>
      <c r="E304" s="214" t="s">
        <v>1178</v>
      </c>
      <c r="F304" s="214" t="s">
        <v>1179</v>
      </c>
      <c r="G304" s="212"/>
      <c r="H304" s="212"/>
      <c r="I304" s="215"/>
      <c r="J304" s="216">
        <f>BK304</f>
        <v>0</v>
      </c>
      <c r="K304" s="212"/>
      <c r="L304" s="217"/>
      <c r="M304" s="218"/>
      <c r="N304" s="219"/>
      <c r="O304" s="219"/>
      <c r="P304" s="220">
        <f>P305</f>
        <v>0</v>
      </c>
      <c r="Q304" s="219"/>
      <c r="R304" s="220">
        <f>R305</f>
        <v>0.0030000000000000001</v>
      </c>
      <c r="S304" s="219"/>
      <c r="T304" s="221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2" t="s">
        <v>85</v>
      </c>
      <c r="AT304" s="223" t="s">
        <v>74</v>
      </c>
      <c r="AU304" s="223" t="s">
        <v>75</v>
      </c>
      <c r="AY304" s="222" t="s">
        <v>192</v>
      </c>
      <c r="BK304" s="224">
        <f>BK305</f>
        <v>0</v>
      </c>
    </row>
    <row r="305" s="12" customFormat="1" ht="22.8" customHeight="1">
      <c r="A305" s="12"/>
      <c r="B305" s="211"/>
      <c r="C305" s="212"/>
      <c r="D305" s="213" t="s">
        <v>74</v>
      </c>
      <c r="E305" s="225" t="s">
        <v>1180</v>
      </c>
      <c r="F305" s="225" t="s">
        <v>1181</v>
      </c>
      <c r="G305" s="212"/>
      <c r="H305" s="212"/>
      <c r="I305" s="215"/>
      <c r="J305" s="226">
        <f>BK305</f>
        <v>0</v>
      </c>
      <c r="K305" s="212"/>
      <c r="L305" s="217"/>
      <c r="M305" s="218"/>
      <c r="N305" s="219"/>
      <c r="O305" s="219"/>
      <c r="P305" s="220">
        <f>SUM(P306:P311)</f>
        <v>0</v>
      </c>
      <c r="Q305" s="219"/>
      <c r="R305" s="220">
        <f>SUM(R306:R311)</f>
        <v>0.0030000000000000001</v>
      </c>
      <c r="S305" s="219"/>
      <c r="T305" s="221">
        <f>SUM(T306:T311)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2" t="s">
        <v>85</v>
      </c>
      <c r="AT305" s="223" t="s">
        <v>74</v>
      </c>
      <c r="AU305" s="223" t="s">
        <v>83</v>
      </c>
      <c r="AY305" s="222" t="s">
        <v>192</v>
      </c>
      <c r="BK305" s="224">
        <f>SUM(BK306:BK311)</f>
        <v>0</v>
      </c>
    </row>
    <row r="306" s="2" customFormat="1" ht="24.15" customHeight="1">
      <c r="A306" s="39"/>
      <c r="B306" s="40"/>
      <c r="C306" s="227" t="s">
        <v>605</v>
      </c>
      <c r="D306" s="227" t="s">
        <v>194</v>
      </c>
      <c r="E306" s="228" t="s">
        <v>4559</v>
      </c>
      <c r="F306" s="229" t="s">
        <v>4560</v>
      </c>
      <c r="G306" s="230" t="s">
        <v>197</v>
      </c>
      <c r="H306" s="231">
        <v>3</v>
      </c>
      <c r="I306" s="232"/>
      <c r="J306" s="233">
        <f>ROUND(I306*H306,2)</f>
        <v>0</v>
      </c>
      <c r="K306" s="229" t="s">
        <v>198</v>
      </c>
      <c r="L306" s="45"/>
      <c r="M306" s="234" t="s">
        <v>1</v>
      </c>
      <c r="N306" s="235" t="s">
        <v>40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297</v>
      </c>
      <c r="AT306" s="238" t="s">
        <v>194</v>
      </c>
      <c r="AU306" s="238" t="s">
        <v>85</v>
      </c>
      <c r="AY306" s="18" t="s">
        <v>192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83</v>
      </c>
      <c r="BK306" s="239">
        <f>ROUND(I306*H306,2)</f>
        <v>0</v>
      </c>
      <c r="BL306" s="18" t="s">
        <v>297</v>
      </c>
      <c r="BM306" s="238" t="s">
        <v>4561</v>
      </c>
    </row>
    <row r="307" s="16" customFormat="1">
      <c r="A307" s="16"/>
      <c r="B307" s="274"/>
      <c r="C307" s="275"/>
      <c r="D307" s="242" t="s">
        <v>201</v>
      </c>
      <c r="E307" s="276" t="s">
        <v>1</v>
      </c>
      <c r="F307" s="277" t="s">
        <v>4367</v>
      </c>
      <c r="G307" s="275"/>
      <c r="H307" s="276" t="s">
        <v>1</v>
      </c>
      <c r="I307" s="278"/>
      <c r="J307" s="275"/>
      <c r="K307" s="275"/>
      <c r="L307" s="279"/>
      <c r="M307" s="280"/>
      <c r="N307" s="281"/>
      <c r="O307" s="281"/>
      <c r="P307" s="281"/>
      <c r="Q307" s="281"/>
      <c r="R307" s="281"/>
      <c r="S307" s="281"/>
      <c r="T307" s="282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3" t="s">
        <v>201</v>
      </c>
      <c r="AU307" s="283" t="s">
        <v>85</v>
      </c>
      <c r="AV307" s="16" t="s">
        <v>83</v>
      </c>
      <c r="AW307" s="16" t="s">
        <v>32</v>
      </c>
      <c r="AX307" s="16" t="s">
        <v>75</v>
      </c>
      <c r="AY307" s="283" t="s">
        <v>192</v>
      </c>
    </row>
    <row r="308" s="13" customFormat="1">
      <c r="A308" s="13"/>
      <c r="B308" s="240"/>
      <c r="C308" s="241"/>
      <c r="D308" s="242" t="s">
        <v>201</v>
      </c>
      <c r="E308" s="243" t="s">
        <v>1</v>
      </c>
      <c r="F308" s="244" t="s">
        <v>4562</v>
      </c>
      <c r="G308" s="241"/>
      <c r="H308" s="245">
        <v>3</v>
      </c>
      <c r="I308" s="246"/>
      <c r="J308" s="241"/>
      <c r="K308" s="241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201</v>
      </c>
      <c r="AU308" s="251" t="s">
        <v>85</v>
      </c>
      <c r="AV308" s="13" t="s">
        <v>85</v>
      </c>
      <c r="AW308" s="13" t="s">
        <v>32</v>
      </c>
      <c r="AX308" s="13" t="s">
        <v>75</v>
      </c>
      <c r="AY308" s="251" t="s">
        <v>192</v>
      </c>
    </row>
    <row r="309" s="14" customFormat="1">
      <c r="A309" s="14"/>
      <c r="B309" s="252"/>
      <c r="C309" s="253"/>
      <c r="D309" s="242" t="s">
        <v>201</v>
      </c>
      <c r="E309" s="254" t="s">
        <v>1</v>
      </c>
      <c r="F309" s="255" t="s">
        <v>204</v>
      </c>
      <c r="G309" s="253"/>
      <c r="H309" s="256">
        <v>3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201</v>
      </c>
      <c r="AU309" s="262" t="s">
        <v>85</v>
      </c>
      <c r="AV309" s="14" t="s">
        <v>199</v>
      </c>
      <c r="AW309" s="14" t="s">
        <v>32</v>
      </c>
      <c r="AX309" s="14" t="s">
        <v>83</v>
      </c>
      <c r="AY309" s="262" t="s">
        <v>192</v>
      </c>
    </row>
    <row r="310" s="2" customFormat="1" ht="24.15" customHeight="1">
      <c r="A310" s="39"/>
      <c r="B310" s="40"/>
      <c r="C310" s="284" t="s">
        <v>612</v>
      </c>
      <c r="D310" s="284" t="s">
        <v>311</v>
      </c>
      <c r="E310" s="285" t="s">
        <v>4563</v>
      </c>
      <c r="F310" s="286" t="s">
        <v>4564</v>
      </c>
      <c r="G310" s="287" t="s">
        <v>2198</v>
      </c>
      <c r="H310" s="288">
        <v>3</v>
      </c>
      <c r="I310" s="289"/>
      <c r="J310" s="290">
        <f>ROUND(I310*H310,2)</f>
        <v>0</v>
      </c>
      <c r="K310" s="286" t="s">
        <v>198</v>
      </c>
      <c r="L310" s="291"/>
      <c r="M310" s="292" t="s">
        <v>1</v>
      </c>
      <c r="N310" s="293" t="s">
        <v>40</v>
      </c>
      <c r="O310" s="92"/>
      <c r="P310" s="236">
        <f>O310*H310</f>
        <v>0</v>
      </c>
      <c r="Q310" s="236">
        <v>0.001</v>
      </c>
      <c r="R310" s="236">
        <f>Q310*H310</f>
        <v>0.0030000000000000001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394</v>
      </c>
      <c r="AT310" s="238" t="s">
        <v>311</v>
      </c>
      <c r="AU310" s="238" t="s">
        <v>85</v>
      </c>
      <c r="AY310" s="18" t="s">
        <v>192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83</v>
      </c>
      <c r="BK310" s="239">
        <f>ROUND(I310*H310,2)</f>
        <v>0</v>
      </c>
      <c r="BL310" s="18" t="s">
        <v>297</v>
      </c>
      <c r="BM310" s="238" t="s">
        <v>4565</v>
      </c>
    </row>
    <row r="311" s="2" customFormat="1" ht="33" customHeight="1">
      <c r="A311" s="39"/>
      <c r="B311" s="40"/>
      <c r="C311" s="227" t="s">
        <v>617</v>
      </c>
      <c r="D311" s="227" t="s">
        <v>194</v>
      </c>
      <c r="E311" s="228" t="s">
        <v>4566</v>
      </c>
      <c r="F311" s="229" t="s">
        <v>4567</v>
      </c>
      <c r="G311" s="230" t="s">
        <v>247</v>
      </c>
      <c r="H311" s="231">
        <v>0.0030000000000000001</v>
      </c>
      <c r="I311" s="232"/>
      <c r="J311" s="233">
        <f>ROUND(I311*H311,2)</f>
        <v>0</v>
      </c>
      <c r="K311" s="229" t="s">
        <v>198</v>
      </c>
      <c r="L311" s="45"/>
      <c r="M311" s="298" t="s">
        <v>1</v>
      </c>
      <c r="N311" s="299" t="s">
        <v>40</v>
      </c>
      <c r="O311" s="300"/>
      <c r="P311" s="301">
        <f>O311*H311</f>
        <v>0</v>
      </c>
      <c r="Q311" s="301">
        <v>0</v>
      </c>
      <c r="R311" s="301">
        <f>Q311*H311</f>
        <v>0</v>
      </c>
      <c r="S311" s="301">
        <v>0</v>
      </c>
      <c r="T311" s="302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297</v>
      </c>
      <c r="AT311" s="238" t="s">
        <v>194</v>
      </c>
      <c r="AU311" s="238" t="s">
        <v>85</v>
      </c>
      <c r="AY311" s="18" t="s">
        <v>192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83</v>
      </c>
      <c r="BK311" s="239">
        <f>ROUND(I311*H311,2)</f>
        <v>0</v>
      </c>
      <c r="BL311" s="18" t="s">
        <v>297</v>
      </c>
      <c r="BM311" s="238" t="s">
        <v>4568</v>
      </c>
    </row>
    <row r="312" s="2" customFormat="1" ht="6.96" customHeight="1">
      <c r="A312" s="39"/>
      <c r="B312" s="67"/>
      <c r="C312" s="68"/>
      <c r="D312" s="68"/>
      <c r="E312" s="68"/>
      <c r="F312" s="68"/>
      <c r="G312" s="68"/>
      <c r="H312" s="68"/>
      <c r="I312" s="68"/>
      <c r="J312" s="68"/>
      <c r="K312" s="68"/>
      <c r="L312" s="45"/>
      <c r="M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</sheetData>
  <sheetProtection sheet="1" autoFilter="0" formatColumns="0" formatRows="0" objects="1" scenarios="1" spinCount="100000" saltValue="CCd3JQiW53K1S6zyFR9NbAfL9iBSydVjMoHnkQi52+6ZaUaF8iJFr2X7agWjOAJKBFybXR5VXgZiPVHU6hmmUw==" hashValue="WLMsQMW1L4ZNU8JVx6hBWP9xFQGll7+JyH937brjmX+LV/hRTcpJ8ftualWUk0wRiK4MckaprYqy8Ib0a+R7Bg==" algorithmName="SHA-512" password="CC35"/>
  <autoFilter ref="C123:K31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4569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ROUND((SUM(BE120:BE259)),  2)</f>
        <v>0</v>
      </c>
      <c r="G33" s="39"/>
      <c r="H33" s="39"/>
      <c r="I33" s="165">
        <v>0.20999999999999999</v>
      </c>
      <c r="J33" s="164">
        <f>ROUND(((SUM(BE120:BE259))*I33),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ROUND((SUM(BF120:BF259)),  2)</f>
        <v>0</v>
      </c>
      <c r="G34" s="39"/>
      <c r="H34" s="39"/>
      <c r="I34" s="165">
        <v>0.12</v>
      </c>
      <c r="J34" s="164">
        <f>ROUND(((SUM(BF120:BF259))*I34),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ROUND((SUM(BG120:BG259)),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ROUND((SUM(BH120:BH259)),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ROUND((SUM(BI120:BI259)),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05 - sadové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4570</v>
      </c>
      <c r="E99" s="197"/>
      <c r="F99" s="197"/>
      <c r="G99" s="197"/>
      <c r="H99" s="197"/>
      <c r="I99" s="197"/>
      <c r="J99" s="198">
        <f>J253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157</v>
      </c>
      <c r="E100" s="197"/>
      <c r="F100" s="197"/>
      <c r="G100" s="197"/>
      <c r="H100" s="197"/>
      <c r="I100" s="197"/>
      <c r="J100" s="198">
        <f>J258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177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4" t="str">
        <f>E7</f>
        <v>Náchod - Výstavba objektu pro zřízení dětské skupiny v nemocnici Náchodě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05 - sadové úpravy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30. 9. 2024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Královéhradecký kraj, Pivovarské náměstí 1245, 500</v>
      </c>
      <c r="G116" s="41"/>
      <c r="H116" s="41"/>
      <c r="I116" s="33" t="s">
        <v>30</v>
      </c>
      <c r="J116" s="37" t="str">
        <f>E21</f>
        <v>PRISPO s.r.o. Polská 375, 547 01 Náchod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PRISPO s.r.o. Polská 375, 547 01 Náchod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178</v>
      </c>
      <c r="D119" s="203" t="s">
        <v>60</v>
      </c>
      <c r="E119" s="203" t="s">
        <v>56</v>
      </c>
      <c r="F119" s="203" t="s">
        <v>57</v>
      </c>
      <c r="G119" s="203" t="s">
        <v>179</v>
      </c>
      <c r="H119" s="203" t="s">
        <v>180</v>
      </c>
      <c r="I119" s="203" t="s">
        <v>181</v>
      </c>
      <c r="J119" s="203" t="s">
        <v>147</v>
      </c>
      <c r="K119" s="204" t="s">
        <v>182</v>
      </c>
      <c r="L119" s="205"/>
      <c r="M119" s="101" t="s">
        <v>1</v>
      </c>
      <c r="N119" s="102" t="s">
        <v>39</v>
      </c>
      <c r="O119" s="102" t="s">
        <v>183</v>
      </c>
      <c r="P119" s="102" t="s">
        <v>184</v>
      </c>
      <c r="Q119" s="102" t="s">
        <v>185</v>
      </c>
      <c r="R119" s="102" t="s">
        <v>186</v>
      </c>
      <c r="S119" s="102" t="s">
        <v>187</v>
      </c>
      <c r="T119" s="103" t="s">
        <v>188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189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P121</f>
        <v>0</v>
      </c>
      <c r="Q120" s="105"/>
      <c r="R120" s="208">
        <f>R121</f>
        <v>17.672120999999997</v>
      </c>
      <c r="S120" s="105"/>
      <c r="T120" s="209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74</v>
      </c>
      <c r="AU120" s="18" t="s">
        <v>149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74</v>
      </c>
      <c r="E121" s="214" t="s">
        <v>190</v>
      </c>
      <c r="F121" s="214" t="s">
        <v>191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P122+P253+P258</f>
        <v>0</v>
      </c>
      <c r="Q121" s="219"/>
      <c r="R121" s="220">
        <f>R122+R253+R258</f>
        <v>17.672120999999997</v>
      </c>
      <c r="S121" s="219"/>
      <c r="T121" s="221">
        <f>T122+T253+T258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83</v>
      </c>
      <c r="AT121" s="223" t="s">
        <v>74</v>
      </c>
      <c r="AU121" s="223" t="s">
        <v>75</v>
      </c>
      <c r="AY121" s="222" t="s">
        <v>192</v>
      </c>
      <c r="BK121" s="224">
        <f>BK122+BK253+BK258</f>
        <v>0</v>
      </c>
    </row>
    <row r="122" s="12" customFormat="1" ht="22.8" customHeight="1">
      <c r="A122" s="12"/>
      <c r="B122" s="211"/>
      <c r="C122" s="212"/>
      <c r="D122" s="213" t="s">
        <v>74</v>
      </c>
      <c r="E122" s="225" t="s">
        <v>83</v>
      </c>
      <c r="F122" s="225" t="s">
        <v>193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SUM(P123:P252)</f>
        <v>0</v>
      </c>
      <c r="Q122" s="219"/>
      <c r="R122" s="220">
        <f>SUM(R123:R252)</f>
        <v>17.672120999999997</v>
      </c>
      <c r="S122" s="219"/>
      <c r="T122" s="221">
        <f>SUM(T123:T252)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83</v>
      </c>
      <c r="AT122" s="223" t="s">
        <v>74</v>
      </c>
      <c r="AU122" s="223" t="s">
        <v>83</v>
      </c>
      <c r="AY122" s="222" t="s">
        <v>192</v>
      </c>
      <c r="BK122" s="224">
        <f>SUM(BK123:BK252)</f>
        <v>0</v>
      </c>
    </row>
    <row r="123" s="2" customFormat="1" ht="24.15" customHeight="1">
      <c r="A123" s="39"/>
      <c r="B123" s="40"/>
      <c r="C123" s="227" t="s">
        <v>83</v>
      </c>
      <c r="D123" s="227" t="s">
        <v>194</v>
      </c>
      <c r="E123" s="228" t="s">
        <v>4571</v>
      </c>
      <c r="F123" s="229" t="s">
        <v>4572</v>
      </c>
      <c r="G123" s="230" t="s">
        <v>4573</v>
      </c>
      <c r="H123" s="231">
        <v>1</v>
      </c>
      <c r="I123" s="232"/>
      <c r="J123" s="233">
        <f>ROUND(I123*H123,2)</f>
        <v>0</v>
      </c>
      <c r="K123" s="229" t="s">
        <v>198</v>
      </c>
      <c r="L123" s="45"/>
      <c r="M123" s="234" t="s">
        <v>1</v>
      </c>
      <c r="N123" s="235" t="s">
        <v>40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199</v>
      </c>
      <c r="AT123" s="238" t="s">
        <v>194</v>
      </c>
      <c r="AU123" s="238" t="s">
        <v>85</v>
      </c>
      <c r="AY123" s="18" t="s">
        <v>192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199</v>
      </c>
      <c r="BM123" s="238" t="s">
        <v>4574</v>
      </c>
    </row>
    <row r="124" s="13" customFormat="1">
      <c r="A124" s="13"/>
      <c r="B124" s="240"/>
      <c r="C124" s="241"/>
      <c r="D124" s="242" t="s">
        <v>201</v>
      </c>
      <c r="E124" s="243" t="s">
        <v>1</v>
      </c>
      <c r="F124" s="244" t="s">
        <v>4575</v>
      </c>
      <c r="G124" s="241"/>
      <c r="H124" s="245">
        <v>1</v>
      </c>
      <c r="I124" s="246"/>
      <c r="J124" s="241"/>
      <c r="K124" s="241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201</v>
      </c>
      <c r="AU124" s="251" t="s">
        <v>85</v>
      </c>
      <c r="AV124" s="13" t="s">
        <v>85</v>
      </c>
      <c r="AW124" s="13" t="s">
        <v>32</v>
      </c>
      <c r="AX124" s="13" t="s">
        <v>83</v>
      </c>
      <c r="AY124" s="251" t="s">
        <v>192</v>
      </c>
    </row>
    <row r="125" s="2" customFormat="1" ht="21.75" customHeight="1">
      <c r="A125" s="39"/>
      <c r="B125" s="40"/>
      <c r="C125" s="227" t="s">
        <v>85</v>
      </c>
      <c r="D125" s="227" t="s">
        <v>194</v>
      </c>
      <c r="E125" s="228" t="s">
        <v>4576</v>
      </c>
      <c r="F125" s="229" t="s">
        <v>4577</v>
      </c>
      <c r="G125" s="230" t="s">
        <v>300</v>
      </c>
      <c r="H125" s="231">
        <v>1</v>
      </c>
      <c r="I125" s="232"/>
      <c r="J125" s="233">
        <f>ROUND(I125*H125,2)</f>
        <v>0</v>
      </c>
      <c r="K125" s="229" t="s">
        <v>198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85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4578</v>
      </c>
    </row>
    <row r="126" s="16" customFormat="1">
      <c r="A126" s="16"/>
      <c r="B126" s="274"/>
      <c r="C126" s="275"/>
      <c r="D126" s="242" t="s">
        <v>201</v>
      </c>
      <c r="E126" s="276" t="s">
        <v>1</v>
      </c>
      <c r="F126" s="277" t="s">
        <v>4579</v>
      </c>
      <c r="G126" s="275"/>
      <c r="H126" s="276" t="s">
        <v>1</v>
      </c>
      <c r="I126" s="278"/>
      <c r="J126" s="275"/>
      <c r="K126" s="275"/>
      <c r="L126" s="279"/>
      <c r="M126" s="280"/>
      <c r="N126" s="281"/>
      <c r="O126" s="281"/>
      <c r="P126" s="281"/>
      <c r="Q126" s="281"/>
      <c r="R126" s="281"/>
      <c r="S126" s="281"/>
      <c r="T126" s="28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3" t="s">
        <v>201</v>
      </c>
      <c r="AU126" s="283" t="s">
        <v>85</v>
      </c>
      <c r="AV126" s="16" t="s">
        <v>83</v>
      </c>
      <c r="AW126" s="16" t="s">
        <v>32</v>
      </c>
      <c r="AX126" s="16" t="s">
        <v>75</v>
      </c>
      <c r="AY126" s="283" t="s">
        <v>192</v>
      </c>
    </row>
    <row r="127" s="13" customFormat="1">
      <c r="A127" s="13"/>
      <c r="B127" s="240"/>
      <c r="C127" s="241"/>
      <c r="D127" s="242" t="s">
        <v>201</v>
      </c>
      <c r="E127" s="243" t="s">
        <v>1</v>
      </c>
      <c r="F127" s="244" t="s">
        <v>4580</v>
      </c>
      <c r="G127" s="241"/>
      <c r="H127" s="245">
        <v>1</v>
      </c>
      <c r="I127" s="246"/>
      <c r="J127" s="241"/>
      <c r="K127" s="241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201</v>
      </c>
      <c r="AU127" s="251" t="s">
        <v>85</v>
      </c>
      <c r="AV127" s="13" t="s">
        <v>85</v>
      </c>
      <c r="AW127" s="13" t="s">
        <v>32</v>
      </c>
      <c r="AX127" s="13" t="s">
        <v>83</v>
      </c>
      <c r="AY127" s="251" t="s">
        <v>192</v>
      </c>
    </row>
    <row r="128" s="2" customFormat="1" ht="21.75" customHeight="1">
      <c r="A128" s="39"/>
      <c r="B128" s="40"/>
      <c r="C128" s="227" t="s">
        <v>212</v>
      </c>
      <c r="D128" s="227" t="s">
        <v>194</v>
      </c>
      <c r="E128" s="228" t="s">
        <v>4581</v>
      </c>
      <c r="F128" s="229" t="s">
        <v>4582</v>
      </c>
      <c r="G128" s="230" t="s">
        <v>300</v>
      </c>
      <c r="H128" s="231">
        <v>3</v>
      </c>
      <c r="I128" s="232"/>
      <c r="J128" s="233">
        <f>ROUND(I128*H128,2)</f>
        <v>0</v>
      </c>
      <c r="K128" s="229" t="s">
        <v>198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85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4583</v>
      </c>
    </row>
    <row r="129" s="16" customFormat="1">
      <c r="A129" s="16"/>
      <c r="B129" s="274"/>
      <c r="C129" s="275"/>
      <c r="D129" s="242" t="s">
        <v>201</v>
      </c>
      <c r="E129" s="276" t="s">
        <v>1</v>
      </c>
      <c r="F129" s="277" t="s">
        <v>4579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3" t="s">
        <v>201</v>
      </c>
      <c r="AU129" s="283" t="s">
        <v>85</v>
      </c>
      <c r="AV129" s="16" t="s">
        <v>83</v>
      </c>
      <c r="AW129" s="16" t="s">
        <v>32</v>
      </c>
      <c r="AX129" s="16" t="s">
        <v>75</v>
      </c>
      <c r="AY129" s="283" t="s">
        <v>192</v>
      </c>
    </row>
    <row r="130" s="13" customFormat="1">
      <c r="A130" s="13"/>
      <c r="B130" s="240"/>
      <c r="C130" s="241"/>
      <c r="D130" s="242" t="s">
        <v>201</v>
      </c>
      <c r="E130" s="243" t="s">
        <v>1</v>
      </c>
      <c r="F130" s="244" t="s">
        <v>212</v>
      </c>
      <c r="G130" s="241"/>
      <c r="H130" s="245">
        <v>3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201</v>
      </c>
      <c r="AU130" s="251" t="s">
        <v>85</v>
      </c>
      <c r="AV130" s="13" t="s">
        <v>85</v>
      </c>
      <c r="AW130" s="13" t="s">
        <v>32</v>
      </c>
      <c r="AX130" s="13" t="s">
        <v>75</v>
      </c>
      <c r="AY130" s="251" t="s">
        <v>192</v>
      </c>
    </row>
    <row r="131" s="14" customFormat="1">
      <c r="A131" s="14"/>
      <c r="B131" s="252"/>
      <c r="C131" s="253"/>
      <c r="D131" s="242" t="s">
        <v>201</v>
      </c>
      <c r="E131" s="254" t="s">
        <v>1</v>
      </c>
      <c r="F131" s="255" t="s">
        <v>204</v>
      </c>
      <c r="G131" s="253"/>
      <c r="H131" s="256">
        <v>3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201</v>
      </c>
      <c r="AU131" s="262" t="s">
        <v>85</v>
      </c>
      <c r="AV131" s="14" t="s">
        <v>199</v>
      </c>
      <c r="AW131" s="14" t="s">
        <v>32</v>
      </c>
      <c r="AX131" s="14" t="s">
        <v>83</v>
      </c>
      <c r="AY131" s="262" t="s">
        <v>192</v>
      </c>
    </row>
    <row r="132" s="2" customFormat="1" ht="21.75" customHeight="1">
      <c r="A132" s="39"/>
      <c r="B132" s="40"/>
      <c r="C132" s="227" t="s">
        <v>199</v>
      </c>
      <c r="D132" s="227" t="s">
        <v>194</v>
      </c>
      <c r="E132" s="228" t="s">
        <v>4584</v>
      </c>
      <c r="F132" s="229" t="s">
        <v>4585</v>
      </c>
      <c r="G132" s="230" t="s">
        <v>300</v>
      </c>
      <c r="H132" s="231">
        <v>5</v>
      </c>
      <c r="I132" s="232"/>
      <c r="J132" s="233">
        <f>ROUND(I132*H132,2)</f>
        <v>0</v>
      </c>
      <c r="K132" s="229" t="s">
        <v>198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4586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4579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3" customFormat="1">
      <c r="A134" s="13"/>
      <c r="B134" s="240"/>
      <c r="C134" s="241"/>
      <c r="D134" s="242" t="s">
        <v>201</v>
      </c>
      <c r="E134" s="243" t="s">
        <v>1</v>
      </c>
      <c r="F134" s="244" t="s">
        <v>227</v>
      </c>
      <c r="G134" s="241"/>
      <c r="H134" s="245">
        <v>5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201</v>
      </c>
      <c r="AU134" s="251" t="s">
        <v>85</v>
      </c>
      <c r="AV134" s="13" t="s">
        <v>85</v>
      </c>
      <c r="AW134" s="13" t="s">
        <v>32</v>
      </c>
      <c r="AX134" s="13" t="s">
        <v>75</v>
      </c>
      <c r="AY134" s="251" t="s">
        <v>192</v>
      </c>
    </row>
    <row r="135" s="14" customFormat="1">
      <c r="A135" s="14"/>
      <c r="B135" s="252"/>
      <c r="C135" s="253"/>
      <c r="D135" s="242" t="s">
        <v>201</v>
      </c>
      <c r="E135" s="254" t="s">
        <v>1</v>
      </c>
      <c r="F135" s="255" t="s">
        <v>204</v>
      </c>
      <c r="G135" s="253"/>
      <c r="H135" s="256">
        <v>5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201</v>
      </c>
      <c r="AU135" s="262" t="s">
        <v>85</v>
      </c>
      <c r="AV135" s="14" t="s">
        <v>199</v>
      </c>
      <c r="AW135" s="14" t="s">
        <v>32</v>
      </c>
      <c r="AX135" s="14" t="s">
        <v>83</v>
      </c>
      <c r="AY135" s="262" t="s">
        <v>192</v>
      </c>
    </row>
    <row r="136" s="2" customFormat="1" ht="21.75" customHeight="1">
      <c r="A136" s="39"/>
      <c r="B136" s="40"/>
      <c r="C136" s="227" t="s">
        <v>227</v>
      </c>
      <c r="D136" s="227" t="s">
        <v>194</v>
      </c>
      <c r="E136" s="228" t="s">
        <v>4587</v>
      </c>
      <c r="F136" s="229" t="s">
        <v>4588</v>
      </c>
      <c r="G136" s="230" t="s">
        <v>300</v>
      </c>
      <c r="H136" s="231">
        <v>2</v>
      </c>
      <c r="I136" s="232"/>
      <c r="J136" s="233">
        <f>ROUND(I136*H136,2)</f>
        <v>0</v>
      </c>
      <c r="K136" s="229" t="s">
        <v>198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4589</v>
      </c>
    </row>
    <row r="137" s="16" customFormat="1">
      <c r="A137" s="16"/>
      <c r="B137" s="274"/>
      <c r="C137" s="275"/>
      <c r="D137" s="242" t="s">
        <v>201</v>
      </c>
      <c r="E137" s="276" t="s">
        <v>1</v>
      </c>
      <c r="F137" s="277" t="s">
        <v>4579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3" t="s">
        <v>201</v>
      </c>
      <c r="AU137" s="283" t="s">
        <v>85</v>
      </c>
      <c r="AV137" s="16" t="s">
        <v>83</v>
      </c>
      <c r="AW137" s="16" t="s">
        <v>32</v>
      </c>
      <c r="AX137" s="16" t="s">
        <v>75</v>
      </c>
      <c r="AY137" s="283" t="s">
        <v>192</v>
      </c>
    </row>
    <row r="138" s="13" customFormat="1">
      <c r="A138" s="13"/>
      <c r="B138" s="240"/>
      <c r="C138" s="241"/>
      <c r="D138" s="242" t="s">
        <v>201</v>
      </c>
      <c r="E138" s="243" t="s">
        <v>1</v>
      </c>
      <c r="F138" s="244" t="s">
        <v>85</v>
      </c>
      <c r="G138" s="241"/>
      <c r="H138" s="245">
        <v>2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201</v>
      </c>
      <c r="AU138" s="251" t="s">
        <v>85</v>
      </c>
      <c r="AV138" s="13" t="s">
        <v>85</v>
      </c>
      <c r="AW138" s="13" t="s">
        <v>32</v>
      </c>
      <c r="AX138" s="13" t="s">
        <v>75</v>
      </c>
      <c r="AY138" s="251" t="s">
        <v>192</v>
      </c>
    </row>
    <row r="139" s="14" customFormat="1">
      <c r="A139" s="14"/>
      <c r="B139" s="252"/>
      <c r="C139" s="253"/>
      <c r="D139" s="242" t="s">
        <v>201</v>
      </c>
      <c r="E139" s="254" t="s">
        <v>1</v>
      </c>
      <c r="F139" s="255" t="s">
        <v>204</v>
      </c>
      <c r="G139" s="253"/>
      <c r="H139" s="256">
        <v>2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201</v>
      </c>
      <c r="AU139" s="262" t="s">
        <v>85</v>
      </c>
      <c r="AV139" s="14" t="s">
        <v>199</v>
      </c>
      <c r="AW139" s="14" t="s">
        <v>32</v>
      </c>
      <c r="AX139" s="14" t="s">
        <v>83</v>
      </c>
      <c r="AY139" s="262" t="s">
        <v>192</v>
      </c>
    </row>
    <row r="140" s="2" customFormat="1" ht="21.75" customHeight="1">
      <c r="A140" s="39"/>
      <c r="B140" s="40"/>
      <c r="C140" s="227" t="s">
        <v>232</v>
      </c>
      <c r="D140" s="227" t="s">
        <v>194</v>
      </c>
      <c r="E140" s="228" t="s">
        <v>4590</v>
      </c>
      <c r="F140" s="229" t="s">
        <v>4591</v>
      </c>
      <c r="G140" s="230" t="s">
        <v>300</v>
      </c>
      <c r="H140" s="231">
        <v>7</v>
      </c>
      <c r="I140" s="232"/>
      <c r="J140" s="233">
        <f>ROUND(I140*H140,2)</f>
        <v>0</v>
      </c>
      <c r="K140" s="229" t="s">
        <v>198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85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4592</v>
      </c>
    </row>
    <row r="141" s="16" customFormat="1">
      <c r="A141" s="16"/>
      <c r="B141" s="274"/>
      <c r="C141" s="275"/>
      <c r="D141" s="242" t="s">
        <v>201</v>
      </c>
      <c r="E141" s="276" t="s">
        <v>1</v>
      </c>
      <c r="F141" s="277" t="s">
        <v>4579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3" t="s">
        <v>201</v>
      </c>
      <c r="AU141" s="283" t="s">
        <v>85</v>
      </c>
      <c r="AV141" s="16" t="s">
        <v>83</v>
      </c>
      <c r="AW141" s="16" t="s">
        <v>32</v>
      </c>
      <c r="AX141" s="16" t="s">
        <v>75</v>
      </c>
      <c r="AY141" s="283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237</v>
      </c>
      <c r="G142" s="241"/>
      <c r="H142" s="245">
        <v>7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4" customFormat="1">
      <c r="A143" s="14"/>
      <c r="B143" s="252"/>
      <c r="C143" s="253"/>
      <c r="D143" s="242" t="s">
        <v>201</v>
      </c>
      <c r="E143" s="254" t="s">
        <v>1</v>
      </c>
      <c r="F143" s="255" t="s">
        <v>204</v>
      </c>
      <c r="G143" s="253"/>
      <c r="H143" s="256">
        <v>7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201</v>
      </c>
      <c r="AU143" s="262" t="s">
        <v>85</v>
      </c>
      <c r="AV143" s="14" t="s">
        <v>199</v>
      </c>
      <c r="AW143" s="14" t="s">
        <v>32</v>
      </c>
      <c r="AX143" s="14" t="s">
        <v>83</v>
      </c>
      <c r="AY143" s="262" t="s">
        <v>192</v>
      </c>
    </row>
    <row r="144" s="2" customFormat="1" ht="16.5" customHeight="1">
      <c r="A144" s="39"/>
      <c r="B144" s="40"/>
      <c r="C144" s="227" t="s">
        <v>237</v>
      </c>
      <c r="D144" s="227" t="s">
        <v>194</v>
      </c>
      <c r="E144" s="228" t="s">
        <v>4593</v>
      </c>
      <c r="F144" s="229" t="s">
        <v>4594</v>
      </c>
      <c r="G144" s="230" t="s">
        <v>300</v>
      </c>
      <c r="H144" s="231">
        <v>3</v>
      </c>
      <c r="I144" s="232"/>
      <c r="J144" s="233">
        <f>ROUND(I144*H144,2)</f>
        <v>0</v>
      </c>
      <c r="K144" s="229" t="s">
        <v>4595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4596</v>
      </c>
    </row>
    <row r="145" s="16" customFormat="1">
      <c r="A145" s="16"/>
      <c r="B145" s="274"/>
      <c r="C145" s="275"/>
      <c r="D145" s="242" t="s">
        <v>201</v>
      </c>
      <c r="E145" s="276" t="s">
        <v>1</v>
      </c>
      <c r="F145" s="277" t="s">
        <v>4579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3" t="s">
        <v>201</v>
      </c>
      <c r="AU145" s="283" t="s">
        <v>85</v>
      </c>
      <c r="AV145" s="16" t="s">
        <v>83</v>
      </c>
      <c r="AW145" s="16" t="s">
        <v>32</v>
      </c>
      <c r="AX145" s="16" t="s">
        <v>75</v>
      </c>
      <c r="AY145" s="283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212</v>
      </c>
      <c r="G146" s="241"/>
      <c r="H146" s="245">
        <v>3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4" customFormat="1">
      <c r="A147" s="14"/>
      <c r="B147" s="252"/>
      <c r="C147" s="253"/>
      <c r="D147" s="242" t="s">
        <v>201</v>
      </c>
      <c r="E147" s="254" t="s">
        <v>1</v>
      </c>
      <c r="F147" s="255" t="s">
        <v>204</v>
      </c>
      <c r="G147" s="253"/>
      <c r="H147" s="256">
        <v>3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201</v>
      </c>
      <c r="AU147" s="262" t="s">
        <v>85</v>
      </c>
      <c r="AV147" s="14" t="s">
        <v>199</v>
      </c>
      <c r="AW147" s="14" t="s">
        <v>32</v>
      </c>
      <c r="AX147" s="14" t="s">
        <v>83</v>
      </c>
      <c r="AY147" s="262" t="s">
        <v>192</v>
      </c>
    </row>
    <row r="148" s="2" customFormat="1" ht="16.5" customHeight="1">
      <c r="A148" s="39"/>
      <c r="B148" s="40"/>
      <c r="C148" s="227" t="s">
        <v>244</v>
      </c>
      <c r="D148" s="227" t="s">
        <v>194</v>
      </c>
      <c r="E148" s="228" t="s">
        <v>4597</v>
      </c>
      <c r="F148" s="229" t="s">
        <v>4598</v>
      </c>
      <c r="G148" s="230" t="s">
        <v>300</v>
      </c>
      <c r="H148" s="231">
        <v>1</v>
      </c>
      <c r="I148" s="232"/>
      <c r="J148" s="233">
        <f>ROUND(I148*H148,2)</f>
        <v>0</v>
      </c>
      <c r="K148" s="229" t="s">
        <v>4595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4599</v>
      </c>
    </row>
    <row r="149" s="16" customFormat="1">
      <c r="A149" s="16"/>
      <c r="B149" s="274"/>
      <c r="C149" s="275"/>
      <c r="D149" s="242" t="s">
        <v>201</v>
      </c>
      <c r="E149" s="276" t="s">
        <v>1</v>
      </c>
      <c r="F149" s="277" t="s">
        <v>4579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3" t="s">
        <v>201</v>
      </c>
      <c r="AU149" s="283" t="s">
        <v>85</v>
      </c>
      <c r="AV149" s="16" t="s">
        <v>83</v>
      </c>
      <c r="AW149" s="16" t="s">
        <v>32</v>
      </c>
      <c r="AX149" s="16" t="s">
        <v>75</v>
      </c>
      <c r="AY149" s="283" t="s">
        <v>192</v>
      </c>
    </row>
    <row r="150" s="13" customFormat="1">
      <c r="A150" s="13"/>
      <c r="B150" s="240"/>
      <c r="C150" s="241"/>
      <c r="D150" s="242" t="s">
        <v>201</v>
      </c>
      <c r="E150" s="243" t="s">
        <v>1</v>
      </c>
      <c r="F150" s="244" t="s">
        <v>83</v>
      </c>
      <c r="G150" s="241"/>
      <c r="H150" s="245">
        <v>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201</v>
      </c>
      <c r="AU150" s="251" t="s">
        <v>85</v>
      </c>
      <c r="AV150" s="13" t="s">
        <v>85</v>
      </c>
      <c r="AW150" s="13" t="s">
        <v>32</v>
      </c>
      <c r="AX150" s="13" t="s">
        <v>75</v>
      </c>
      <c r="AY150" s="251" t="s">
        <v>192</v>
      </c>
    </row>
    <row r="151" s="14" customFormat="1">
      <c r="A151" s="14"/>
      <c r="B151" s="252"/>
      <c r="C151" s="253"/>
      <c r="D151" s="242" t="s">
        <v>201</v>
      </c>
      <c r="E151" s="254" t="s">
        <v>1</v>
      </c>
      <c r="F151" s="255" t="s">
        <v>204</v>
      </c>
      <c r="G151" s="253"/>
      <c r="H151" s="256">
        <v>1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201</v>
      </c>
      <c r="AU151" s="262" t="s">
        <v>85</v>
      </c>
      <c r="AV151" s="14" t="s">
        <v>199</v>
      </c>
      <c r="AW151" s="14" t="s">
        <v>32</v>
      </c>
      <c r="AX151" s="14" t="s">
        <v>83</v>
      </c>
      <c r="AY151" s="262" t="s">
        <v>192</v>
      </c>
    </row>
    <row r="152" s="2" customFormat="1" ht="24.15" customHeight="1">
      <c r="A152" s="39"/>
      <c r="B152" s="40"/>
      <c r="C152" s="227" t="s">
        <v>251</v>
      </c>
      <c r="D152" s="227" t="s">
        <v>194</v>
      </c>
      <c r="E152" s="228" t="s">
        <v>4600</v>
      </c>
      <c r="F152" s="229" t="s">
        <v>4601</v>
      </c>
      <c r="G152" s="230" t="s">
        <v>197</v>
      </c>
      <c r="H152" s="231">
        <v>3.1419999999999999</v>
      </c>
      <c r="I152" s="232"/>
      <c r="J152" s="233">
        <f>ROUND(I152*H152,2)</f>
        <v>0</v>
      </c>
      <c r="K152" s="229" t="s">
        <v>198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85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4602</v>
      </c>
    </row>
    <row r="153" s="13" customFormat="1">
      <c r="A153" s="13"/>
      <c r="B153" s="240"/>
      <c r="C153" s="241"/>
      <c r="D153" s="242" t="s">
        <v>201</v>
      </c>
      <c r="E153" s="243" t="s">
        <v>1</v>
      </c>
      <c r="F153" s="244" t="s">
        <v>4603</v>
      </c>
      <c r="G153" s="241"/>
      <c r="H153" s="245">
        <v>3.1419999999999999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201</v>
      </c>
      <c r="AU153" s="251" t="s">
        <v>85</v>
      </c>
      <c r="AV153" s="13" t="s">
        <v>85</v>
      </c>
      <c r="AW153" s="13" t="s">
        <v>32</v>
      </c>
      <c r="AX153" s="13" t="s">
        <v>83</v>
      </c>
      <c r="AY153" s="251" t="s">
        <v>192</v>
      </c>
    </row>
    <row r="154" s="2" customFormat="1" ht="21.75" customHeight="1">
      <c r="A154" s="39"/>
      <c r="B154" s="40"/>
      <c r="C154" s="227" t="s">
        <v>257</v>
      </c>
      <c r="D154" s="227" t="s">
        <v>194</v>
      </c>
      <c r="E154" s="228" t="s">
        <v>4604</v>
      </c>
      <c r="F154" s="229" t="s">
        <v>4605</v>
      </c>
      <c r="G154" s="230" t="s">
        <v>2931</v>
      </c>
      <c r="H154" s="231">
        <v>1</v>
      </c>
      <c r="I154" s="232"/>
      <c r="J154" s="233">
        <f>ROUND(I154*H154,2)</f>
        <v>0</v>
      </c>
      <c r="K154" s="229" t="s">
        <v>4595</v>
      </c>
      <c r="L154" s="45"/>
      <c r="M154" s="234" t="s">
        <v>1</v>
      </c>
      <c r="N154" s="235" t="s">
        <v>40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199</v>
      </c>
      <c r="AT154" s="238" t="s">
        <v>194</v>
      </c>
      <c r="AU154" s="238" t="s">
        <v>85</v>
      </c>
      <c r="AY154" s="18" t="s">
        <v>192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199</v>
      </c>
      <c r="BM154" s="238" t="s">
        <v>4606</v>
      </c>
    </row>
    <row r="155" s="2" customFormat="1" ht="24.15" customHeight="1">
      <c r="A155" s="39"/>
      <c r="B155" s="40"/>
      <c r="C155" s="227" t="s">
        <v>264</v>
      </c>
      <c r="D155" s="227" t="s">
        <v>194</v>
      </c>
      <c r="E155" s="228" t="s">
        <v>4607</v>
      </c>
      <c r="F155" s="229" t="s">
        <v>4608</v>
      </c>
      <c r="G155" s="230" t="s">
        <v>300</v>
      </c>
      <c r="H155" s="231">
        <v>1</v>
      </c>
      <c r="I155" s="232"/>
      <c r="J155" s="233">
        <f>ROUND(I155*H155,2)</f>
        <v>0</v>
      </c>
      <c r="K155" s="229" t="s">
        <v>198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85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4609</v>
      </c>
    </row>
    <row r="156" s="2" customFormat="1" ht="24.15" customHeight="1">
      <c r="A156" s="39"/>
      <c r="B156" s="40"/>
      <c r="C156" s="227" t="s">
        <v>8</v>
      </c>
      <c r="D156" s="227" t="s">
        <v>194</v>
      </c>
      <c r="E156" s="228" t="s">
        <v>4610</v>
      </c>
      <c r="F156" s="229" t="s">
        <v>4611</v>
      </c>
      <c r="G156" s="230" t="s">
        <v>300</v>
      </c>
      <c r="H156" s="231">
        <v>3</v>
      </c>
      <c r="I156" s="232"/>
      <c r="J156" s="233">
        <f>ROUND(I156*H156,2)</f>
        <v>0</v>
      </c>
      <c r="K156" s="229" t="s">
        <v>198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4612</v>
      </c>
    </row>
    <row r="157" s="2" customFormat="1" ht="24.15" customHeight="1">
      <c r="A157" s="39"/>
      <c r="B157" s="40"/>
      <c r="C157" s="227" t="s">
        <v>279</v>
      </c>
      <c r="D157" s="227" t="s">
        <v>194</v>
      </c>
      <c r="E157" s="228" t="s">
        <v>4613</v>
      </c>
      <c r="F157" s="229" t="s">
        <v>4614</v>
      </c>
      <c r="G157" s="230" t="s">
        <v>300</v>
      </c>
      <c r="H157" s="231">
        <v>5</v>
      </c>
      <c r="I157" s="232"/>
      <c r="J157" s="233">
        <f>ROUND(I157*H157,2)</f>
        <v>0</v>
      </c>
      <c r="K157" s="229" t="s">
        <v>198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85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4615</v>
      </c>
    </row>
    <row r="158" s="16" customFormat="1">
      <c r="A158" s="16"/>
      <c r="B158" s="274"/>
      <c r="C158" s="275"/>
      <c r="D158" s="242" t="s">
        <v>201</v>
      </c>
      <c r="E158" s="276" t="s">
        <v>1</v>
      </c>
      <c r="F158" s="277" t="s">
        <v>4579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3" t="s">
        <v>201</v>
      </c>
      <c r="AU158" s="283" t="s">
        <v>85</v>
      </c>
      <c r="AV158" s="16" t="s">
        <v>83</v>
      </c>
      <c r="AW158" s="16" t="s">
        <v>32</v>
      </c>
      <c r="AX158" s="16" t="s">
        <v>75</v>
      </c>
      <c r="AY158" s="283" t="s">
        <v>192</v>
      </c>
    </row>
    <row r="159" s="13" customFormat="1">
      <c r="A159" s="13"/>
      <c r="B159" s="240"/>
      <c r="C159" s="241"/>
      <c r="D159" s="242" t="s">
        <v>201</v>
      </c>
      <c r="E159" s="243" t="s">
        <v>1</v>
      </c>
      <c r="F159" s="244" t="s">
        <v>227</v>
      </c>
      <c r="G159" s="241"/>
      <c r="H159" s="245">
        <v>5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201</v>
      </c>
      <c r="AU159" s="251" t="s">
        <v>85</v>
      </c>
      <c r="AV159" s="13" t="s">
        <v>85</v>
      </c>
      <c r="AW159" s="13" t="s">
        <v>32</v>
      </c>
      <c r="AX159" s="13" t="s">
        <v>75</v>
      </c>
      <c r="AY159" s="251" t="s">
        <v>192</v>
      </c>
    </row>
    <row r="160" s="14" customFormat="1">
      <c r="A160" s="14"/>
      <c r="B160" s="252"/>
      <c r="C160" s="253"/>
      <c r="D160" s="242" t="s">
        <v>201</v>
      </c>
      <c r="E160" s="254" t="s">
        <v>1</v>
      </c>
      <c r="F160" s="255" t="s">
        <v>204</v>
      </c>
      <c r="G160" s="253"/>
      <c r="H160" s="256">
        <v>5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201</v>
      </c>
      <c r="AU160" s="262" t="s">
        <v>85</v>
      </c>
      <c r="AV160" s="14" t="s">
        <v>199</v>
      </c>
      <c r="AW160" s="14" t="s">
        <v>32</v>
      </c>
      <c r="AX160" s="14" t="s">
        <v>83</v>
      </c>
      <c r="AY160" s="262" t="s">
        <v>192</v>
      </c>
    </row>
    <row r="161" s="2" customFormat="1" ht="24.15" customHeight="1">
      <c r="A161" s="39"/>
      <c r="B161" s="40"/>
      <c r="C161" s="227" t="s">
        <v>286</v>
      </c>
      <c r="D161" s="227" t="s">
        <v>194</v>
      </c>
      <c r="E161" s="228" t="s">
        <v>4616</v>
      </c>
      <c r="F161" s="229" t="s">
        <v>4617</v>
      </c>
      <c r="G161" s="230" t="s">
        <v>300</v>
      </c>
      <c r="H161" s="231">
        <v>2</v>
      </c>
      <c r="I161" s="232"/>
      <c r="J161" s="233">
        <f>ROUND(I161*H161,2)</f>
        <v>0</v>
      </c>
      <c r="K161" s="229" t="s">
        <v>198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4618</v>
      </c>
    </row>
    <row r="162" s="16" customFormat="1">
      <c r="A162" s="16"/>
      <c r="B162" s="274"/>
      <c r="C162" s="275"/>
      <c r="D162" s="242" t="s">
        <v>201</v>
      </c>
      <c r="E162" s="276" t="s">
        <v>1</v>
      </c>
      <c r="F162" s="277" t="s">
        <v>4579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3" t="s">
        <v>201</v>
      </c>
      <c r="AU162" s="283" t="s">
        <v>85</v>
      </c>
      <c r="AV162" s="16" t="s">
        <v>83</v>
      </c>
      <c r="AW162" s="16" t="s">
        <v>32</v>
      </c>
      <c r="AX162" s="16" t="s">
        <v>75</v>
      </c>
      <c r="AY162" s="283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85</v>
      </c>
      <c r="G163" s="241"/>
      <c r="H163" s="245">
        <v>2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4" customFormat="1">
      <c r="A164" s="14"/>
      <c r="B164" s="252"/>
      <c r="C164" s="253"/>
      <c r="D164" s="242" t="s">
        <v>201</v>
      </c>
      <c r="E164" s="254" t="s">
        <v>1</v>
      </c>
      <c r="F164" s="255" t="s">
        <v>204</v>
      </c>
      <c r="G164" s="253"/>
      <c r="H164" s="256">
        <v>2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201</v>
      </c>
      <c r="AU164" s="262" t="s">
        <v>85</v>
      </c>
      <c r="AV164" s="14" t="s">
        <v>199</v>
      </c>
      <c r="AW164" s="14" t="s">
        <v>32</v>
      </c>
      <c r="AX164" s="14" t="s">
        <v>83</v>
      </c>
      <c r="AY164" s="262" t="s">
        <v>192</v>
      </c>
    </row>
    <row r="165" s="2" customFormat="1" ht="24.15" customHeight="1">
      <c r="A165" s="39"/>
      <c r="B165" s="40"/>
      <c r="C165" s="227" t="s">
        <v>291</v>
      </c>
      <c r="D165" s="227" t="s">
        <v>194</v>
      </c>
      <c r="E165" s="228" t="s">
        <v>4619</v>
      </c>
      <c r="F165" s="229" t="s">
        <v>4620</v>
      </c>
      <c r="G165" s="230" t="s">
        <v>300</v>
      </c>
      <c r="H165" s="231">
        <v>7</v>
      </c>
      <c r="I165" s="232"/>
      <c r="J165" s="233">
        <f>ROUND(I165*H165,2)</f>
        <v>0</v>
      </c>
      <c r="K165" s="229" t="s">
        <v>198</v>
      </c>
      <c r="L165" s="45"/>
      <c r="M165" s="234" t="s">
        <v>1</v>
      </c>
      <c r="N165" s="235" t="s">
        <v>40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199</v>
      </c>
      <c r="AT165" s="238" t="s">
        <v>194</v>
      </c>
      <c r="AU165" s="238" t="s">
        <v>85</v>
      </c>
      <c r="AY165" s="18" t="s">
        <v>192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199</v>
      </c>
      <c r="BM165" s="238" t="s">
        <v>4621</v>
      </c>
    </row>
    <row r="166" s="16" customFormat="1">
      <c r="A166" s="16"/>
      <c r="B166" s="274"/>
      <c r="C166" s="275"/>
      <c r="D166" s="242" t="s">
        <v>201</v>
      </c>
      <c r="E166" s="276" t="s">
        <v>1</v>
      </c>
      <c r="F166" s="277" t="s">
        <v>4579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3" t="s">
        <v>201</v>
      </c>
      <c r="AU166" s="283" t="s">
        <v>85</v>
      </c>
      <c r="AV166" s="16" t="s">
        <v>83</v>
      </c>
      <c r="AW166" s="16" t="s">
        <v>32</v>
      </c>
      <c r="AX166" s="16" t="s">
        <v>75</v>
      </c>
      <c r="AY166" s="283" t="s">
        <v>192</v>
      </c>
    </row>
    <row r="167" s="13" customFormat="1">
      <c r="A167" s="13"/>
      <c r="B167" s="240"/>
      <c r="C167" s="241"/>
      <c r="D167" s="242" t="s">
        <v>201</v>
      </c>
      <c r="E167" s="243" t="s">
        <v>1</v>
      </c>
      <c r="F167" s="244" t="s">
        <v>237</v>
      </c>
      <c r="G167" s="241"/>
      <c r="H167" s="245">
        <v>7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201</v>
      </c>
      <c r="AU167" s="251" t="s">
        <v>85</v>
      </c>
      <c r="AV167" s="13" t="s">
        <v>85</v>
      </c>
      <c r="AW167" s="13" t="s">
        <v>32</v>
      </c>
      <c r="AX167" s="13" t="s">
        <v>75</v>
      </c>
      <c r="AY167" s="251" t="s">
        <v>192</v>
      </c>
    </row>
    <row r="168" s="14" customFormat="1">
      <c r="A168" s="14"/>
      <c r="B168" s="252"/>
      <c r="C168" s="253"/>
      <c r="D168" s="242" t="s">
        <v>201</v>
      </c>
      <c r="E168" s="254" t="s">
        <v>1</v>
      </c>
      <c r="F168" s="255" t="s">
        <v>204</v>
      </c>
      <c r="G168" s="253"/>
      <c r="H168" s="256">
        <v>7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201</v>
      </c>
      <c r="AU168" s="262" t="s">
        <v>85</v>
      </c>
      <c r="AV168" s="14" t="s">
        <v>199</v>
      </c>
      <c r="AW168" s="14" t="s">
        <v>32</v>
      </c>
      <c r="AX168" s="14" t="s">
        <v>83</v>
      </c>
      <c r="AY168" s="262" t="s">
        <v>192</v>
      </c>
    </row>
    <row r="169" s="2" customFormat="1" ht="24.15" customHeight="1">
      <c r="A169" s="39"/>
      <c r="B169" s="40"/>
      <c r="C169" s="227" t="s">
        <v>297</v>
      </c>
      <c r="D169" s="227" t="s">
        <v>194</v>
      </c>
      <c r="E169" s="228" t="s">
        <v>4622</v>
      </c>
      <c r="F169" s="229" t="s">
        <v>4623</v>
      </c>
      <c r="G169" s="230" t="s">
        <v>300</v>
      </c>
      <c r="H169" s="231">
        <v>3</v>
      </c>
      <c r="I169" s="232"/>
      <c r="J169" s="233">
        <f>ROUND(I169*H169,2)</f>
        <v>0</v>
      </c>
      <c r="K169" s="229" t="s">
        <v>4595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85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4624</v>
      </c>
    </row>
    <row r="170" s="16" customFormat="1">
      <c r="A170" s="16"/>
      <c r="B170" s="274"/>
      <c r="C170" s="275"/>
      <c r="D170" s="242" t="s">
        <v>201</v>
      </c>
      <c r="E170" s="276" t="s">
        <v>1</v>
      </c>
      <c r="F170" s="277" t="s">
        <v>4579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3" t="s">
        <v>201</v>
      </c>
      <c r="AU170" s="283" t="s">
        <v>85</v>
      </c>
      <c r="AV170" s="16" t="s">
        <v>83</v>
      </c>
      <c r="AW170" s="16" t="s">
        <v>32</v>
      </c>
      <c r="AX170" s="16" t="s">
        <v>75</v>
      </c>
      <c r="AY170" s="283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4625</v>
      </c>
      <c r="G171" s="241"/>
      <c r="H171" s="245">
        <v>3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75</v>
      </c>
      <c r="AY171" s="251" t="s">
        <v>192</v>
      </c>
    </row>
    <row r="172" s="14" customFormat="1">
      <c r="A172" s="14"/>
      <c r="B172" s="252"/>
      <c r="C172" s="253"/>
      <c r="D172" s="242" t="s">
        <v>201</v>
      </c>
      <c r="E172" s="254" t="s">
        <v>1</v>
      </c>
      <c r="F172" s="255" t="s">
        <v>204</v>
      </c>
      <c r="G172" s="253"/>
      <c r="H172" s="256">
        <v>3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201</v>
      </c>
      <c r="AU172" s="262" t="s">
        <v>85</v>
      </c>
      <c r="AV172" s="14" t="s">
        <v>199</v>
      </c>
      <c r="AW172" s="14" t="s">
        <v>32</v>
      </c>
      <c r="AX172" s="14" t="s">
        <v>83</v>
      </c>
      <c r="AY172" s="262" t="s">
        <v>192</v>
      </c>
    </row>
    <row r="173" s="2" customFormat="1" ht="24.15" customHeight="1">
      <c r="A173" s="39"/>
      <c r="B173" s="40"/>
      <c r="C173" s="227" t="s">
        <v>304</v>
      </c>
      <c r="D173" s="227" t="s">
        <v>194</v>
      </c>
      <c r="E173" s="228" t="s">
        <v>4626</v>
      </c>
      <c r="F173" s="229" t="s">
        <v>4627</v>
      </c>
      <c r="G173" s="230" t="s">
        <v>300</v>
      </c>
      <c r="H173" s="231">
        <v>1</v>
      </c>
      <c r="I173" s="232"/>
      <c r="J173" s="233">
        <f>ROUND(I173*H173,2)</f>
        <v>0</v>
      </c>
      <c r="K173" s="229" t="s">
        <v>4595</v>
      </c>
      <c r="L173" s="45"/>
      <c r="M173" s="234" t="s">
        <v>1</v>
      </c>
      <c r="N173" s="235" t="s">
        <v>40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199</v>
      </c>
      <c r="AT173" s="238" t="s">
        <v>194</v>
      </c>
      <c r="AU173" s="238" t="s">
        <v>85</v>
      </c>
      <c r="AY173" s="18" t="s">
        <v>192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199</v>
      </c>
      <c r="BM173" s="238" t="s">
        <v>4628</v>
      </c>
    </row>
    <row r="174" s="16" customFormat="1">
      <c r="A174" s="16"/>
      <c r="B174" s="274"/>
      <c r="C174" s="275"/>
      <c r="D174" s="242" t="s">
        <v>201</v>
      </c>
      <c r="E174" s="276" t="s">
        <v>1</v>
      </c>
      <c r="F174" s="277" t="s">
        <v>4579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3" t="s">
        <v>201</v>
      </c>
      <c r="AU174" s="283" t="s">
        <v>85</v>
      </c>
      <c r="AV174" s="16" t="s">
        <v>83</v>
      </c>
      <c r="AW174" s="16" t="s">
        <v>32</v>
      </c>
      <c r="AX174" s="16" t="s">
        <v>75</v>
      </c>
      <c r="AY174" s="283" t="s">
        <v>192</v>
      </c>
    </row>
    <row r="175" s="13" customFormat="1">
      <c r="A175" s="13"/>
      <c r="B175" s="240"/>
      <c r="C175" s="241"/>
      <c r="D175" s="242" t="s">
        <v>201</v>
      </c>
      <c r="E175" s="243" t="s">
        <v>1</v>
      </c>
      <c r="F175" s="244" t="s">
        <v>83</v>
      </c>
      <c r="G175" s="241"/>
      <c r="H175" s="245">
        <v>1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201</v>
      </c>
      <c r="AU175" s="251" t="s">
        <v>85</v>
      </c>
      <c r="AV175" s="13" t="s">
        <v>85</v>
      </c>
      <c r="AW175" s="13" t="s">
        <v>32</v>
      </c>
      <c r="AX175" s="13" t="s">
        <v>75</v>
      </c>
      <c r="AY175" s="251" t="s">
        <v>192</v>
      </c>
    </row>
    <row r="176" s="14" customFormat="1">
      <c r="A176" s="14"/>
      <c r="B176" s="252"/>
      <c r="C176" s="253"/>
      <c r="D176" s="242" t="s">
        <v>201</v>
      </c>
      <c r="E176" s="254" t="s">
        <v>1</v>
      </c>
      <c r="F176" s="255" t="s">
        <v>204</v>
      </c>
      <c r="G176" s="253"/>
      <c r="H176" s="256">
        <v>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201</v>
      </c>
      <c r="AU176" s="262" t="s">
        <v>85</v>
      </c>
      <c r="AV176" s="14" t="s">
        <v>199</v>
      </c>
      <c r="AW176" s="14" t="s">
        <v>32</v>
      </c>
      <c r="AX176" s="14" t="s">
        <v>83</v>
      </c>
      <c r="AY176" s="262" t="s">
        <v>192</v>
      </c>
    </row>
    <row r="177" s="2" customFormat="1" ht="24.15" customHeight="1">
      <c r="A177" s="39"/>
      <c r="B177" s="40"/>
      <c r="C177" s="227" t="s">
        <v>310</v>
      </c>
      <c r="D177" s="227" t="s">
        <v>194</v>
      </c>
      <c r="E177" s="228" t="s">
        <v>4629</v>
      </c>
      <c r="F177" s="229" t="s">
        <v>4630</v>
      </c>
      <c r="G177" s="230" t="s">
        <v>197</v>
      </c>
      <c r="H177" s="231">
        <v>1322.4500000000001</v>
      </c>
      <c r="I177" s="232"/>
      <c r="J177" s="233">
        <f>ROUND(I177*H177,2)</f>
        <v>0</v>
      </c>
      <c r="K177" s="229" t="s">
        <v>198</v>
      </c>
      <c r="L177" s="45"/>
      <c r="M177" s="234" t="s">
        <v>1</v>
      </c>
      <c r="N177" s="235" t="s">
        <v>40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199</v>
      </c>
      <c r="AT177" s="238" t="s">
        <v>194</v>
      </c>
      <c r="AU177" s="238" t="s">
        <v>85</v>
      </c>
      <c r="AY177" s="18" t="s">
        <v>192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199</v>
      </c>
      <c r="BM177" s="238" t="s">
        <v>4631</v>
      </c>
    </row>
    <row r="178" s="16" customFormat="1">
      <c r="A178" s="16"/>
      <c r="B178" s="274"/>
      <c r="C178" s="275"/>
      <c r="D178" s="242" t="s">
        <v>201</v>
      </c>
      <c r="E178" s="276" t="s">
        <v>1</v>
      </c>
      <c r="F178" s="277" t="s">
        <v>3935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3" t="s">
        <v>201</v>
      </c>
      <c r="AU178" s="283" t="s">
        <v>85</v>
      </c>
      <c r="AV178" s="16" t="s">
        <v>83</v>
      </c>
      <c r="AW178" s="16" t="s">
        <v>32</v>
      </c>
      <c r="AX178" s="16" t="s">
        <v>75</v>
      </c>
      <c r="AY178" s="283" t="s">
        <v>192</v>
      </c>
    </row>
    <row r="179" s="13" customFormat="1">
      <c r="A179" s="13"/>
      <c r="B179" s="240"/>
      <c r="C179" s="241"/>
      <c r="D179" s="242" t="s">
        <v>201</v>
      </c>
      <c r="E179" s="243" t="s">
        <v>1</v>
      </c>
      <c r="F179" s="244" t="s">
        <v>4632</v>
      </c>
      <c r="G179" s="241"/>
      <c r="H179" s="245">
        <v>894.70000000000005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201</v>
      </c>
      <c r="AU179" s="251" t="s">
        <v>85</v>
      </c>
      <c r="AV179" s="13" t="s">
        <v>85</v>
      </c>
      <c r="AW179" s="13" t="s">
        <v>32</v>
      </c>
      <c r="AX179" s="13" t="s">
        <v>75</v>
      </c>
      <c r="AY179" s="251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4633</v>
      </c>
      <c r="G180" s="241"/>
      <c r="H180" s="245">
        <v>427.75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75</v>
      </c>
      <c r="AY180" s="251" t="s">
        <v>192</v>
      </c>
    </row>
    <row r="181" s="14" customFormat="1">
      <c r="A181" s="14"/>
      <c r="B181" s="252"/>
      <c r="C181" s="253"/>
      <c r="D181" s="242" t="s">
        <v>201</v>
      </c>
      <c r="E181" s="254" t="s">
        <v>1</v>
      </c>
      <c r="F181" s="255" t="s">
        <v>204</v>
      </c>
      <c r="G181" s="253"/>
      <c r="H181" s="256">
        <v>1322.4500000000001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201</v>
      </c>
      <c r="AU181" s="262" t="s">
        <v>85</v>
      </c>
      <c r="AV181" s="14" t="s">
        <v>199</v>
      </c>
      <c r="AW181" s="14" t="s">
        <v>32</v>
      </c>
      <c r="AX181" s="14" t="s">
        <v>83</v>
      </c>
      <c r="AY181" s="262" t="s">
        <v>192</v>
      </c>
    </row>
    <row r="182" s="2" customFormat="1" ht="16.5" customHeight="1">
      <c r="A182" s="39"/>
      <c r="B182" s="40"/>
      <c r="C182" s="284" t="s">
        <v>316</v>
      </c>
      <c r="D182" s="284" t="s">
        <v>311</v>
      </c>
      <c r="E182" s="285" t="s">
        <v>4634</v>
      </c>
      <c r="F182" s="286" t="s">
        <v>4635</v>
      </c>
      <c r="G182" s="287" t="s">
        <v>2198</v>
      </c>
      <c r="H182" s="288">
        <v>45.235999999999997</v>
      </c>
      <c r="I182" s="289"/>
      <c r="J182" s="290">
        <f>ROUND(I182*H182,2)</f>
        <v>0</v>
      </c>
      <c r="K182" s="286" t="s">
        <v>198</v>
      </c>
      <c r="L182" s="291"/>
      <c r="M182" s="292" t="s">
        <v>1</v>
      </c>
      <c r="N182" s="293" t="s">
        <v>40</v>
      </c>
      <c r="O182" s="92"/>
      <c r="P182" s="236">
        <f>O182*H182</f>
        <v>0</v>
      </c>
      <c r="Q182" s="236">
        <v>0.001</v>
      </c>
      <c r="R182" s="236">
        <f>Q182*H182</f>
        <v>0.045235999999999998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244</v>
      </c>
      <c r="AT182" s="238" t="s">
        <v>311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4636</v>
      </c>
    </row>
    <row r="183" s="13" customFormat="1">
      <c r="A183" s="13"/>
      <c r="B183" s="240"/>
      <c r="C183" s="241"/>
      <c r="D183" s="242" t="s">
        <v>201</v>
      </c>
      <c r="E183" s="243" t="s">
        <v>1</v>
      </c>
      <c r="F183" s="244" t="s">
        <v>4637</v>
      </c>
      <c r="G183" s="241"/>
      <c r="H183" s="245">
        <v>45.235999999999997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201</v>
      </c>
      <c r="AU183" s="251" t="s">
        <v>85</v>
      </c>
      <c r="AV183" s="13" t="s">
        <v>85</v>
      </c>
      <c r="AW183" s="13" t="s">
        <v>32</v>
      </c>
      <c r="AX183" s="13" t="s">
        <v>83</v>
      </c>
      <c r="AY183" s="251" t="s">
        <v>192</v>
      </c>
    </row>
    <row r="184" s="2" customFormat="1" ht="24.15" customHeight="1">
      <c r="A184" s="39"/>
      <c r="B184" s="40"/>
      <c r="C184" s="227" t="s">
        <v>321</v>
      </c>
      <c r="D184" s="227" t="s">
        <v>194</v>
      </c>
      <c r="E184" s="228" t="s">
        <v>4638</v>
      </c>
      <c r="F184" s="229" t="s">
        <v>4639</v>
      </c>
      <c r="G184" s="230" t="s">
        <v>197</v>
      </c>
      <c r="H184" s="231">
        <v>1322.4500000000001</v>
      </c>
      <c r="I184" s="232"/>
      <c r="J184" s="233">
        <f>ROUND(I184*H184,2)</f>
        <v>0</v>
      </c>
      <c r="K184" s="229" t="s">
        <v>198</v>
      </c>
      <c r="L184" s="45"/>
      <c r="M184" s="234" t="s">
        <v>1</v>
      </c>
      <c r="N184" s="235" t="s">
        <v>40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199</v>
      </c>
      <c r="AT184" s="238" t="s">
        <v>194</v>
      </c>
      <c r="AU184" s="238" t="s">
        <v>85</v>
      </c>
      <c r="AY184" s="18" t="s">
        <v>192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199</v>
      </c>
      <c r="BM184" s="238" t="s">
        <v>4640</v>
      </c>
    </row>
    <row r="185" s="16" customFormat="1">
      <c r="A185" s="16"/>
      <c r="B185" s="274"/>
      <c r="C185" s="275"/>
      <c r="D185" s="242" t="s">
        <v>201</v>
      </c>
      <c r="E185" s="276" t="s">
        <v>1</v>
      </c>
      <c r="F185" s="277" t="s">
        <v>3935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3" t="s">
        <v>201</v>
      </c>
      <c r="AU185" s="283" t="s">
        <v>85</v>
      </c>
      <c r="AV185" s="16" t="s">
        <v>83</v>
      </c>
      <c r="AW185" s="16" t="s">
        <v>32</v>
      </c>
      <c r="AX185" s="16" t="s">
        <v>75</v>
      </c>
      <c r="AY185" s="283" t="s">
        <v>192</v>
      </c>
    </row>
    <row r="186" s="13" customFormat="1">
      <c r="A186" s="13"/>
      <c r="B186" s="240"/>
      <c r="C186" s="241"/>
      <c r="D186" s="242" t="s">
        <v>201</v>
      </c>
      <c r="E186" s="243" t="s">
        <v>1</v>
      </c>
      <c r="F186" s="244" t="s">
        <v>4632</v>
      </c>
      <c r="G186" s="241"/>
      <c r="H186" s="245">
        <v>894.70000000000005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201</v>
      </c>
      <c r="AU186" s="251" t="s">
        <v>85</v>
      </c>
      <c r="AV186" s="13" t="s">
        <v>85</v>
      </c>
      <c r="AW186" s="13" t="s">
        <v>32</v>
      </c>
      <c r="AX186" s="13" t="s">
        <v>75</v>
      </c>
      <c r="AY186" s="251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4633</v>
      </c>
      <c r="G187" s="241"/>
      <c r="H187" s="245">
        <v>427.75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75</v>
      </c>
      <c r="AY187" s="251" t="s">
        <v>192</v>
      </c>
    </row>
    <row r="188" s="14" customFormat="1">
      <c r="A188" s="14"/>
      <c r="B188" s="252"/>
      <c r="C188" s="253"/>
      <c r="D188" s="242" t="s">
        <v>201</v>
      </c>
      <c r="E188" s="254" t="s">
        <v>1</v>
      </c>
      <c r="F188" s="255" t="s">
        <v>204</v>
      </c>
      <c r="G188" s="253"/>
      <c r="H188" s="256">
        <v>1322.4500000000001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201</v>
      </c>
      <c r="AU188" s="262" t="s">
        <v>85</v>
      </c>
      <c r="AV188" s="14" t="s">
        <v>199</v>
      </c>
      <c r="AW188" s="14" t="s">
        <v>32</v>
      </c>
      <c r="AX188" s="14" t="s">
        <v>83</v>
      </c>
      <c r="AY188" s="262" t="s">
        <v>192</v>
      </c>
    </row>
    <row r="189" s="2" customFormat="1" ht="37.8" customHeight="1">
      <c r="A189" s="39"/>
      <c r="B189" s="40"/>
      <c r="C189" s="227" t="s">
        <v>7</v>
      </c>
      <c r="D189" s="227" t="s">
        <v>194</v>
      </c>
      <c r="E189" s="228" t="s">
        <v>4641</v>
      </c>
      <c r="F189" s="229" t="s">
        <v>4642</v>
      </c>
      <c r="G189" s="230" t="s">
        <v>300</v>
      </c>
      <c r="H189" s="231">
        <v>23</v>
      </c>
      <c r="I189" s="232"/>
      <c r="J189" s="233">
        <f>ROUND(I189*H189,2)</f>
        <v>0</v>
      </c>
      <c r="K189" s="229" t="s">
        <v>198</v>
      </c>
      <c r="L189" s="45"/>
      <c r="M189" s="234" t="s">
        <v>1</v>
      </c>
      <c r="N189" s="235" t="s">
        <v>40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199</v>
      </c>
      <c r="AT189" s="238" t="s">
        <v>194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4643</v>
      </c>
    </row>
    <row r="190" s="16" customFormat="1">
      <c r="A190" s="16"/>
      <c r="B190" s="274"/>
      <c r="C190" s="275"/>
      <c r="D190" s="242" t="s">
        <v>201</v>
      </c>
      <c r="E190" s="276" t="s">
        <v>1</v>
      </c>
      <c r="F190" s="277" t="s">
        <v>4579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3" t="s">
        <v>201</v>
      </c>
      <c r="AU190" s="283" t="s">
        <v>85</v>
      </c>
      <c r="AV190" s="16" t="s">
        <v>83</v>
      </c>
      <c r="AW190" s="16" t="s">
        <v>32</v>
      </c>
      <c r="AX190" s="16" t="s">
        <v>75</v>
      </c>
      <c r="AY190" s="283" t="s">
        <v>192</v>
      </c>
    </row>
    <row r="191" s="13" customFormat="1">
      <c r="A191" s="13"/>
      <c r="B191" s="240"/>
      <c r="C191" s="241"/>
      <c r="D191" s="242" t="s">
        <v>201</v>
      </c>
      <c r="E191" s="243" t="s">
        <v>1</v>
      </c>
      <c r="F191" s="244" t="s">
        <v>340</v>
      </c>
      <c r="G191" s="241"/>
      <c r="H191" s="245">
        <v>23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201</v>
      </c>
      <c r="AU191" s="251" t="s">
        <v>85</v>
      </c>
      <c r="AV191" s="13" t="s">
        <v>85</v>
      </c>
      <c r="AW191" s="13" t="s">
        <v>32</v>
      </c>
      <c r="AX191" s="13" t="s">
        <v>75</v>
      </c>
      <c r="AY191" s="251" t="s">
        <v>192</v>
      </c>
    </row>
    <row r="192" s="14" customFormat="1">
      <c r="A192" s="14"/>
      <c r="B192" s="252"/>
      <c r="C192" s="253"/>
      <c r="D192" s="242" t="s">
        <v>201</v>
      </c>
      <c r="E192" s="254" t="s">
        <v>1</v>
      </c>
      <c r="F192" s="255" t="s">
        <v>204</v>
      </c>
      <c r="G192" s="253"/>
      <c r="H192" s="256">
        <v>23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201</v>
      </c>
      <c r="AU192" s="262" t="s">
        <v>85</v>
      </c>
      <c r="AV192" s="14" t="s">
        <v>199</v>
      </c>
      <c r="AW192" s="14" t="s">
        <v>32</v>
      </c>
      <c r="AX192" s="14" t="s">
        <v>83</v>
      </c>
      <c r="AY192" s="262" t="s">
        <v>192</v>
      </c>
    </row>
    <row r="193" s="2" customFormat="1" ht="16.5" customHeight="1">
      <c r="A193" s="39"/>
      <c r="B193" s="40"/>
      <c r="C193" s="284" t="s">
        <v>333</v>
      </c>
      <c r="D193" s="284" t="s">
        <v>311</v>
      </c>
      <c r="E193" s="285" t="s">
        <v>4644</v>
      </c>
      <c r="F193" s="286" t="s">
        <v>4645</v>
      </c>
      <c r="G193" s="287" t="s">
        <v>207</v>
      </c>
      <c r="H193" s="288">
        <v>23</v>
      </c>
      <c r="I193" s="289"/>
      <c r="J193" s="290">
        <f>ROUND(I193*H193,2)</f>
        <v>0</v>
      </c>
      <c r="K193" s="286" t="s">
        <v>198</v>
      </c>
      <c r="L193" s="291"/>
      <c r="M193" s="292" t="s">
        <v>1</v>
      </c>
      <c r="N193" s="293" t="s">
        <v>40</v>
      </c>
      <c r="O193" s="92"/>
      <c r="P193" s="236">
        <f>O193*H193</f>
        <v>0</v>
      </c>
      <c r="Q193" s="236">
        <v>0.22</v>
      </c>
      <c r="R193" s="236">
        <f>Q193*H193</f>
        <v>5.0599999999999996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244</v>
      </c>
      <c r="AT193" s="238" t="s">
        <v>311</v>
      </c>
      <c r="AU193" s="238" t="s">
        <v>85</v>
      </c>
      <c r="AY193" s="18" t="s">
        <v>192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199</v>
      </c>
      <c r="BM193" s="238" t="s">
        <v>4646</v>
      </c>
    </row>
    <row r="194" s="13" customFormat="1">
      <c r="A194" s="13"/>
      <c r="B194" s="240"/>
      <c r="C194" s="241"/>
      <c r="D194" s="242" t="s">
        <v>201</v>
      </c>
      <c r="E194" s="243" t="s">
        <v>1</v>
      </c>
      <c r="F194" s="244" t="s">
        <v>4647</v>
      </c>
      <c r="G194" s="241"/>
      <c r="H194" s="245">
        <v>23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201</v>
      </c>
      <c r="AU194" s="251" t="s">
        <v>85</v>
      </c>
      <c r="AV194" s="13" t="s">
        <v>85</v>
      </c>
      <c r="AW194" s="13" t="s">
        <v>32</v>
      </c>
      <c r="AX194" s="13" t="s">
        <v>75</v>
      </c>
      <c r="AY194" s="251" t="s">
        <v>192</v>
      </c>
    </row>
    <row r="195" s="14" customFormat="1">
      <c r="A195" s="14"/>
      <c r="B195" s="252"/>
      <c r="C195" s="253"/>
      <c r="D195" s="242" t="s">
        <v>201</v>
      </c>
      <c r="E195" s="254" t="s">
        <v>1</v>
      </c>
      <c r="F195" s="255" t="s">
        <v>204</v>
      </c>
      <c r="G195" s="253"/>
      <c r="H195" s="256">
        <v>23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201</v>
      </c>
      <c r="AU195" s="262" t="s">
        <v>85</v>
      </c>
      <c r="AV195" s="14" t="s">
        <v>199</v>
      </c>
      <c r="AW195" s="14" t="s">
        <v>32</v>
      </c>
      <c r="AX195" s="14" t="s">
        <v>83</v>
      </c>
      <c r="AY195" s="262" t="s">
        <v>192</v>
      </c>
    </row>
    <row r="196" s="2" customFormat="1" ht="24.15" customHeight="1">
      <c r="A196" s="39"/>
      <c r="B196" s="40"/>
      <c r="C196" s="227" t="s">
        <v>340</v>
      </c>
      <c r="D196" s="227" t="s">
        <v>194</v>
      </c>
      <c r="E196" s="228" t="s">
        <v>4648</v>
      </c>
      <c r="F196" s="229" t="s">
        <v>4649</v>
      </c>
      <c r="G196" s="230" t="s">
        <v>300</v>
      </c>
      <c r="H196" s="231">
        <v>23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4650</v>
      </c>
    </row>
    <row r="197" s="16" customFormat="1">
      <c r="A197" s="16"/>
      <c r="B197" s="274"/>
      <c r="C197" s="275"/>
      <c r="D197" s="242" t="s">
        <v>201</v>
      </c>
      <c r="E197" s="276" t="s">
        <v>1</v>
      </c>
      <c r="F197" s="277" t="s">
        <v>4579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3" t="s">
        <v>201</v>
      </c>
      <c r="AU197" s="283" t="s">
        <v>85</v>
      </c>
      <c r="AV197" s="16" t="s">
        <v>83</v>
      </c>
      <c r="AW197" s="16" t="s">
        <v>32</v>
      </c>
      <c r="AX197" s="16" t="s">
        <v>75</v>
      </c>
      <c r="AY197" s="283" t="s">
        <v>192</v>
      </c>
    </row>
    <row r="198" s="13" customFormat="1">
      <c r="A198" s="13"/>
      <c r="B198" s="240"/>
      <c r="C198" s="241"/>
      <c r="D198" s="242" t="s">
        <v>201</v>
      </c>
      <c r="E198" s="243" t="s">
        <v>1</v>
      </c>
      <c r="F198" s="244" t="s">
        <v>4651</v>
      </c>
      <c r="G198" s="241"/>
      <c r="H198" s="245">
        <v>9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201</v>
      </c>
      <c r="AU198" s="251" t="s">
        <v>85</v>
      </c>
      <c r="AV198" s="13" t="s">
        <v>85</v>
      </c>
      <c r="AW198" s="13" t="s">
        <v>32</v>
      </c>
      <c r="AX198" s="13" t="s">
        <v>75</v>
      </c>
      <c r="AY198" s="251" t="s">
        <v>192</v>
      </c>
    </row>
    <row r="199" s="13" customFormat="1">
      <c r="A199" s="13"/>
      <c r="B199" s="240"/>
      <c r="C199" s="241"/>
      <c r="D199" s="242" t="s">
        <v>201</v>
      </c>
      <c r="E199" s="243" t="s">
        <v>1</v>
      </c>
      <c r="F199" s="244" t="s">
        <v>4652</v>
      </c>
      <c r="G199" s="241"/>
      <c r="H199" s="245">
        <v>3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201</v>
      </c>
      <c r="AU199" s="251" t="s">
        <v>85</v>
      </c>
      <c r="AV199" s="13" t="s">
        <v>85</v>
      </c>
      <c r="AW199" s="13" t="s">
        <v>32</v>
      </c>
      <c r="AX199" s="13" t="s">
        <v>75</v>
      </c>
      <c r="AY199" s="251" t="s">
        <v>192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4653</v>
      </c>
      <c r="G200" s="241"/>
      <c r="H200" s="245">
        <v>5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75</v>
      </c>
      <c r="AY200" s="251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4654</v>
      </c>
      <c r="G201" s="241"/>
      <c r="H201" s="245">
        <v>1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75</v>
      </c>
      <c r="AY201" s="251" t="s">
        <v>192</v>
      </c>
    </row>
    <row r="202" s="13" customFormat="1">
      <c r="A202" s="13"/>
      <c r="B202" s="240"/>
      <c r="C202" s="241"/>
      <c r="D202" s="242" t="s">
        <v>201</v>
      </c>
      <c r="E202" s="243" t="s">
        <v>1</v>
      </c>
      <c r="F202" s="244" t="s">
        <v>4655</v>
      </c>
      <c r="G202" s="241"/>
      <c r="H202" s="245">
        <v>5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201</v>
      </c>
      <c r="AU202" s="251" t="s">
        <v>85</v>
      </c>
      <c r="AV202" s="13" t="s">
        <v>85</v>
      </c>
      <c r="AW202" s="13" t="s">
        <v>32</v>
      </c>
      <c r="AX202" s="13" t="s">
        <v>75</v>
      </c>
      <c r="AY202" s="251" t="s">
        <v>192</v>
      </c>
    </row>
    <row r="203" s="14" customFormat="1">
      <c r="A203" s="14"/>
      <c r="B203" s="252"/>
      <c r="C203" s="253"/>
      <c r="D203" s="242" t="s">
        <v>201</v>
      </c>
      <c r="E203" s="254" t="s">
        <v>1</v>
      </c>
      <c r="F203" s="255" t="s">
        <v>204</v>
      </c>
      <c r="G203" s="253"/>
      <c r="H203" s="256">
        <v>23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201</v>
      </c>
      <c r="AU203" s="262" t="s">
        <v>85</v>
      </c>
      <c r="AV203" s="14" t="s">
        <v>199</v>
      </c>
      <c r="AW203" s="14" t="s">
        <v>32</v>
      </c>
      <c r="AX203" s="14" t="s">
        <v>83</v>
      </c>
      <c r="AY203" s="262" t="s">
        <v>192</v>
      </c>
    </row>
    <row r="204" s="2" customFormat="1" ht="16.5" customHeight="1">
      <c r="A204" s="39"/>
      <c r="B204" s="40"/>
      <c r="C204" s="284" t="s">
        <v>347</v>
      </c>
      <c r="D204" s="284" t="s">
        <v>311</v>
      </c>
      <c r="E204" s="285" t="s">
        <v>4656</v>
      </c>
      <c r="F204" s="286" t="s">
        <v>4657</v>
      </c>
      <c r="G204" s="287" t="s">
        <v>300</v>
      </c>
      <c r="H204" s="288">
        <v>12</v>
      </c>
      <c r="I204" s="289"/>
      <c r="J204" s="290">
        <f>ROUND(I204*H204,2)</f>
        <v>0</v>
      </c>
      <c r="K204" s="286" t="s">
        <v>4595</v>
      </c>
      <c r="L204" s="291"/>
      <c r="M204" s="292" t="s">
        <v>1</v>
      </c>
      <c r="N204" s="293" t="s">
        <v>40</v>
      </c>
      <c r="O204" s="92"/>
      <c r="P204" s="236">
        <f>O204*H204</f>
        <v>0</v>
      </c>
      <c r="Q204" s="236">
        <v>0.01</v>
      </c>
      <c r="R204" s="236">
        <f>Q204*H204</f>
        <v>0.12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244</v>
      </c>
      <c r="AT204" s="238" t="s">
        <v>311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4658</v>
      </c>
    </row>
    <row r="205" s="13" customFormat="1">
      <c r="A205" s="13"/>
      <c r="B205" s="240"/>
      <c r="C205" s="241"/>
      <c r="D205" s="242" t="s">
        <v>201</v>
      </c>
      <c r="E205" s="243" t="s">
        <v>1</v>
      </c>
      <c r="F205" s="244" t="s">
        <v>4651</v>
      </c>
      <c r="G205" s="241"/>
      <c r="H205" s="245">
        <v>9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201</v>
      </c>
      <c r="AU205" s="251" t="s">
        <v>85</v>
      </c>
      <c r="AV205" s="13" t="s">
        <v>85</v>
      </c>
      <c r="AW205" s="13" t="s">
        <v>32</v>
      </c>
      <c r="AX205" s="13" t="s">
        <v>75</v>
      </c>
      <c r="AY205" s="251" t="s">
        <v>192</v>
      </c>
    </row>
    <row r="206" s="13" customFormat="1">
      <c r="A206" s="13"/>
      <c r="B206" s="240"/>
      <c r="C206" s="241"/>
      <c r="D206" s="242" t="s">
        <v>201</v>
      </c>
      <c r="E206" s="243" t="s">
        <v>1</v>
      </c>
      <c r="F206" s="244" t="s">
        <v>4652</v>
      </c>
      <c r="G206" s="241"/>
      <c r="H206" s="245">
        <v>3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201</v>
      </c>
      <c r="AU206" s="251" t="s">
        <v>85</v>
      </c>
      <c r="AV206" s="13" t="s">
        <v>85</v>
      </c>
      <c r="AW206" s="13" t="s">
        <v>32</v>
      </c>
      <c r="AX206" s="13" t="s">
        <v>75</v>
      </c>
      <c r="AY206" s="251" t="s">
        <v>192</v>
      </c>
    </row>
    <row r="207" s="14" customFormat="1">
      <c r="A207" s="14"/>
      <c r="B207" s="252"/>
      <c r="C207" s="253"/>
      <c r="D207" s="242" t="s">
        <v>201</v>
      </c>
      <c r="E207" s="254" t="s">
        <v>1</v>
      </c>
      <c r="F207" s="255" t="s">
        <v>204</v>
      </c>
      <c r="G207" s="253"/>
      <c r="H207" s="256">
        <v>12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201</v>
      </c>
      <c r="AU207" s="262" t="s">
        <v>85</v>
      </c>
      <c r="AV207" s="14" t="s">
        <v>199</v>
      </c>
      <c r="AW207" s="14" t="s">
        <v>32</v>
      </c>
      <c r="AX207" s="14" t="s">
        <v>83</v>
      </c>
      <c r="AY207" s="262" t="s">
        <v>192</v>
      </c>
    </row>
    <row r="208" s="2" customFormat="1" ht="16.5" customHeight="1">
      <c r="A208" s="39"/>
      <c r="B208" s="40"/>
      <c r="C208" s="284" t="s">
        <v>352</v>
      </c>
      <c r="D208" s="284" t="s">
        <v>311</v>
      </c>
      <c r="E208" s="285" t="s">
        <v>4659</v>
      </c>
      <c r="F208" s="286" t="s">
        <v>4660</v>
      </c>
      <c r="G208" s="287" t="s">
        <v>300</v>
      </c>
      <c r="H208" s="288">
        <v>6</v>
      </c>
      <c r="I208" s="289"/>
      <c r="J208" s="290">
        <f>ROUND(I208*H208,2)</f>
        <v>0</v>
      </c>
      <c r="K208" s="286" t="s">
        <v>4595</v>
      </c>
      <c r="L208" s="291"/>
      <c r="M208" s="292" t="s">
        <v>1</v>
      </c>
      <c r="N208" s="293" t="s">
        <v>40</v>
      </c>
      <c r="O208" s="92"/>
      <c r="P208" s="236">
        <f>O208*H208</f>
        <v>0</v>
      </c>
      <c r="Q208" s="236">
        <v>0.0089999999999999993</v>
      </c>
      <c r="R208" s="236">
        <f>Q208*H208</f>
        <v>0.053999999999999992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244</v>
      </c>
      <c r="AT208" s="238" t="s">
        <v>311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4661</v>
      </c>
    </row>
    <row r="209" s="13" customFormat="1">
      <c r="A209" s="13"/>
      <c r="B209" s="240"/>
      <c r="C209" s="241"/>
      <c r="D209" s="242" t="s">
        <v>201</v>
      </c>
      <c r="E209" s="243" t="s">
        <v>1</v>
      </c>
      <c r="F209" s="244" t="s">
        <v>4653</v>
      </c>
      <c r="G209" s="241"/>
      <c r="H209" s="245">
        <v>5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201</v>
      </c>
      <c r="AU209" s="251" t="s">
        <v>85</v>
      </c>
      <c r="AV209" s="13" t="s">
        <v>85</v>
      </c>
      <c r="AW209" s="13" t="s">
        <v>32</v>
      </c>
      <c r="AX209" s="13" t="s">
        <v>75</v>
      </c>
      <c r="AY209" s="251" t="s">
        <v>192</v>
      </c>
    </row>
    <row r="210" s="13" customFormat="1">
      <c r="A210" s="13"/>
      <c r="B210" s="240"/>
      <c r="C210" s="241"/>
      <c r="D210" s="242" t="s">
        <v>201</v>
      </c>
      <c r="E210" s="243" t="s">
        <v>1</v>
      </c>
      <c r="F210" s="244" t="s">
        <v>4654</v>
      </c>
      <c r="G210" s="241"/>
      <c r="H210" s="245">
        <v>1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201</v>
      </c>
      <c r="AU210" s="251" t="s">
        <v>85</v>
      </c>
      <c r="AV210" s="13" t="s">
        <v>85</v>
      </c>
      <c r="AW210" s="13" t="s">
        <v>32</v>
      </c>
      <c r="AX210" s="13" t="s">
        <v>75</v>
      </c>
      <c r="AY210" s="251" t="s">
        <v>192</v>
      </c>
    </row>
    <row r="211" s="14" customFormat="1">
      <c r="A211" s="14"/>
      <c r="B211" s="252"/>
      <c r="C211" s="253"/>
      <c r="D211" s="242" t="s">
        <v>201</v>
      </c>
      <c r="E211" s="254" t="s">
        <v>1</v>
      </c>
      <c r="F211" s="255" t="s">
        <v>204</v>
      </c>
      <c r="G211" s="253"/>
      <c r="H211" s="256">
        <v>6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201</v>
      </c>
      <c r="AU211" s="262" t="s">
        <v>85</v>
      </c>
      <c r="AV211" s="14" t="s">
        <v>199</v>
      </c>
      <c r="AW211" s="14" t="s">
        <v>32</v>
      </c>
      <c r="AX211" s="14" t="s">
        <v>83</v>
      </c>
      <c r="AY211" s="262" t="s">
        <v>192</v>
      </c>
    </row>
    <row r="212" s="2" customFormat="1" ht="16.5" customHeight="1">
      <c r="A212" s="39"/>
      <c r="B212" s="40"/>
      <c r="C212" s="284" t="s">
        <v>356</v>
      </c>
      <c r="D212" s="284" t="s">
        <v>311</v>
      </c>
      <c r="E212" s="285" t="s">
        <v>4662</v>
      </c>
      <c r="F212" s="286" t="s">
        <v>4663</v>
      </c>
      <c r="G212" s="287" t="s">
        <v>300</v>
      </c>
      <c r="H212" s="288">
        <v>5</v>
      </c>
      <c r="I212" s="289"/>
      <c r="J212" s="290">
        <f>ROUND(I212*H212,2)</f>
        <v>0</v>
      </c>
      <c r="K212" s="286" t="s">
        <v>4595</v>
      </c>
      <c r="L212" s="291"/>
      <c r="M212" s="292" t="s">
        <v>1</v>
      </c>
      <c r="N212" s="293" t="s">
        <v>40</v>
      </c>
      <c r="O212" s="92"/>
      <c r="P212" s="236">
        <f>O212*H212</f>
        <v>0</v>
      </c>
      <c r="Q212" s="236">
        <v>3.0000000000000001E-05</v>
      </c>
      <c r="R212" s="236">
        <f>Q212*H212</f>
        <v>0.00015000000000000001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244</v>
      </c>
      <c r="AT212" s="238" t="s">
        <v>311</v>
      </c>
      <c r="AU212" s="238" t="s">
        <v>85</v>
      </c>
      <c r="AY212" s="18" t="s">
        <v>192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199</v>
      </c>
      <c r="BM212" s="238" t="s">
        <v>4664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4655</v>
      </c>
      <c r="G213" s="241"/>
      <c r="H213" s="245">
        <v>5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75</v>
      </c>
      <c r="AY213" s="251" t="s">
        <v>192</v>
      </c>
    </row>
    <row r="214" s="14" customFormat="1">
      <c r="A214" s="14"/>
      <c r="B214" s="252"/>
      <c r="C214" s="253"/>
      <c r="D214" s="242" t="s">
        <v>201</v>
      </c>
      <c r="E214" s="254" t="s">
        <v>1</v>
      </c>
      <c r="F214" s="255" t="s">
        <v>204</v>
      </c>
      <c r="G214" s="253"/>
      <c r="H214" s="256">
        <v>5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201</v>
      </c>
      <c r="AU214" s="262" t="s">
        <v>85</v>
      </c>
      <c r="AV214" s="14" t="s">
        <v>199</v>
      </c>
      <c r="AW214" s="14" t="s">
        <v>32</v>
      </c>
      <c r="AX214" s="14" t="s">
        <v>83</v>
      </c>
      <c r="AY214" s="262" t="s">
        <v>192</v>
      </c>
    </row>
    <row r="215" s="2" customFormat="1" ht="24.15" customHeight="1">
      <c r="A215" s="39"/>
      <c r="B215" s="40"/>
      <c r="C215" s="227" t="s">
        <v>361</v>
      </c>
      <c r="D215" s="227" t="s">
        <v>194</v>
      </c>
      <c r="E215" s="228" t="s">
        <v>4665</v>
      </c>
      <c r="F215" s="229" t="s">
        <v>4666</v>
      </c>
      <c r="G215" s="230" t="s">
        <v>197</v>
      </c>
      <c r="H215" s="231">
        <v>262.5</v>
      </c>
      <c r="I215" s="232"/>
      <c r="J215" s="233">
        <f>ROUND(I215*H215,2)</f>
        <v>0</v>
      </c>
      <c r="K215" s="229" t="s">
        <v>198</v>
      </c>
      <c r="L215" s="45"/>
      <c r="M215" s="234" t="s">
        <v>1</v>
      </c>
      <c r="N215" s="235" t="s">
        <v>40</v>
      </c>
      <c r="O215" s="92"/>
      <c r="P215" s="236">
        <f>O215*H215</f>
        <v>0</v>
      </c>
      <c r="Q215" s="236">
        <v>0.00035</v>
      </c>
      <c r="R215" s="236">
        <f>Q215*H215</f>
        <v>0.091874999999999998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199</v>
      </c>
      <c r="AT215" s="238" t="s">
        <v>194</v>
      </c>
      <c r="AU215" s="238" t="s">
        <v>85</v>
      </c>
      <c r="AY215" s="18" t="s">
        <v>192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199</v>
      </c>
      <c r="BM215" s="238" t="s">
        <v>4667</v>
      </c>
    </row>
    <row r="216" s="13" customFormat="1">
      <c r="A216" s="13"/>
      <c r="B216" s="240"/>
      <c r="C216" s="241"/>
      <c r="D216" s="242" t="s">
        <v>201</v>
      </c>
      <c r="E216" s="243" t="s">
        <v>1</v>
      </c>
      <c r="F216" s="244" t="s">
        <v>4668</v>
      </c>
      <c r="G216" s="241"/>
      <c r="H216" s="245">
        <v>262.5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201</v>
      </c>
      <c r="AU216" s="251" t="s">
        <v>85</v>
      </c>
      <c r="AV216" s="13" t="s">
        <v>85</v>
      </c>
      <c r="AW216" s="13" t="s">
        <v>32</v>
      </c>
      <c r="AX216" s="13" t="s">
        <v>83</v>
      </c>
      <c r="AY216" s="251" t="s">
        <v>192</v>
      </c>
    </row>
    <row r="217" s="2" customFormat="1" ht="24.15" customHeight="1">
      <c r="A217" s="39"/>
      <c r="B217" s="40"/>
      <c r="C217" s="284" t="s">
        <v>365</v>
      </c>
      <c r="D217" s="284" t="s">
        <v>311</v>
      </c>
      <c r="E217" s="285" t="s">
        <v>4669</v>
      </c>
      <c r="F217" s="286" t="s">
        <v>4670</v>
      </c>
      <c r="G217" s="287" t="s">
        <v>300</v>
      </c>
      <c r="H217" s="288">
        <v>600</v>
      </c>
      <c r="I217" s="289"/>
      <c r="J217" s="290">
        <f>ROUND(I217*H217,2)</f>
        <v>0</v>
      </c>
      <c r="K217" s="286" t="s">
        <v>4595</v>
      </c>
      <c r="L217" s="291"/>
      <c r="M217" s="292" t="s">
        <v>1</v>
      </c>
      <c r="N217" s="293" t="s">
        <v>40</v>
      </c>
      <c r="O217" s="92"/>
      <c r="P217" s="236">
        <f>O217*H217</f>
        <v>0</v>
      </c>
      <c r="Q217" s="236">
        <v>0.0089999999999999993</v>
      </c>
      <c r="R217" s="236">
        <f>Q217*H217</f>
        <v>5.3999999999999995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244</v>
      </c>
      <c r="AT217" s="238" t="s">
        <v>311</v>
      </c>
      <c r="AU217" s="238" t="s">
        <v>85</v>
      </c>
      <c r="AY217" s="18" t="s">
        <v>192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199</v>
      </c>
      <c r="BM217" s="238" t="s">
        <v>4671</v>
      </c>
    </row>
    <row r="218" s="2" customFormat="1" ht="16.5" customHeight="1">
      <c r="A218" s="39"/>
      <c r="B218" s="40"/>
      <c r="C218" s="284" t="s">
        <v>372</v>
      </c>
      <c r="D218" s="284" t="s">
        <v>311</v>
      </c>
      <c r="E218" s="285" t="s">
        <v>4672</v>
      </c>
      <c r="F218" s="286" t="s">
        <v>4673</v>
      </c>
      <c r="G218" s="287" t="s">
        <v>300</v>
      </c>
      <c r="H218" s="288">
        <v>240</v>
      </c>
      <c r="I218" s="289"/>
      <c r="J218" s="290">
        <f>ROUND(I218*H218,2)</f>
        <v>0</v>
      </c>
      <c r="K218" s="286" t="s">
        <v>198</v>
      </c>
      <c r="L218" s="291"/>
      <c r="M218" s="292" t="s">
        <v>1</v>
      </c>
      <c r="N218" s="293" t="s">
        <v>40</v>
      </c>
      <c r="O218" s="92"/>
      <c r="P218" s="236">
        <f>O218*H218</f>
        <v>0</v>
      </c>
      <c r="Q218" s="236">
        <v>0.01</v>
      </c>
      <c r="R218" s="236">
        <f>Q218*H218</f>
        <v>2.3999999999999999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244</v>
      </c>
      <c r="AT218" s="238" t="s">
        <v>311</v>
      </c>
      <c r="AU218" s="238" t="s">
        <v>85</v>
      </c>
      <c r="AY218" s="18" t="s">
        <v>192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199</v>
      </c>
      <c r="BM218" s="238" t="s">
        <v>4674</v>
      </c>
    </row>
    <row r="219" s="2" customFormat="1" ht="24.15" customHeight="1">
      <c r="A219" s="39"/>
      <c r="B219" s="40"/>
      <c r="C219" s="284" t="s">
        <v>376</v>
      </c>
      <c r="D219" s="284" t="s">
        <v>311</v>
      </c>
      <c r="E219" s="285" t="s">
        <v>4675</v>
      </c>
      <c r="F219" s="286" t="s">
        <v>4676</v>
      </c>
      <c r="G219" s="287" t="s">
        <v>300</v>
      </c>
      <c r="H219" s="288">
        <v>85</v>
      </c>
      <c r="I219" s="289"/>
      <c r="J219" s="290">
        <f>ROUND(I219*H219,2)</f>
        <v>0</v>
      </c>
      <c r="K219" s="286" t="s">
        <v>4595</v>
      </c>
      <c r="L219" s="291"/>
      <c r="M219" s="292" t="s">
        <v>1</v>
      </c>
      <c r="N219" s="293" t="s">
        <v>40</v>
      </c>
      <c r="O219" s="92"/>
      <c r="P219" s="236">
        <f>O219*H219</f>
        <v>0</v>
      </c>
      <c r="Q219" s="236">
        <v>0.040000000000000001</v>
      </c>
      <c r="R219" s="236">
        <f>Q219*H219</f>
        <v>3.3999999999999999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244</v>
      </c>
      <c r="AT219" s="238" t="s">
        <v>311</v>
      </c>
      <c r="AU219" s="238" t="s">
        <v>85</v>
      </c>
      <c r="AY219" s="18" t="s">
        <v>192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199</v>
      </c>
      <c r="BM219" s="238" t="s">
        <v>4677</v>
      </c>
    </row>
    <row r="220" s="2" customFormat="1" ht="33" customHeight="1">
      <c r="A220" s="39"/>
      <c r="B220" s="40"/>
      <c r="C220" s="227" t="s">
        <v>383</v>
      </c>
      <c r="D220" s="227" t="s">
        <v>194</v>
      </c>
      <c r="E220" s="228" t="s">
        <v>4678</v>
      </c>
      <c r="F220" s="229" t="s">
        <v>4679</v>
      </c>
      <c r="G220" s="230" t="s">
        <v>300</v>
      </c>
      <c r="H220" s="231">
        <v>23</v>
      </c>
      <c r="I220" s="232"/>
      <c r="J220" s="233">
        <f>ROUND(I220*H220,2)</f>
        <v>0</v>
      </c>
      <c r="K220" s="229" t="s">
        <v>198</v>
      </c>
      <c r="L220" s="45"/>
      <c r="M220" s="234" t="s">
        <v>1</v>
      </c>
      <c r="N220" s="235" t="s">
        <v>40</v>
      </c>
      <c r="O220" s="92"/>
      <c r="P220" s="236">
        <f>O220*H220</f>
        <v>0</v>
      </c>
      <c r="Q220" s="236">
        <v>5.0000000000000002E-05</v>
      </c>
      <c r="R220" s="236">
        <f>Q220*H220</f>
        <v>0.00115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199</v>
      </c>
      <c r="AT220" s="238" t="s">
        <v>194</v>
      </c>
      <c r="AU220" s="238" t="s">
        <v>85</v>
      </c>
      <c r="AY220" s="18" t="s">
        <v>192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199</v>
      </c>
      <c r="BM220" s="238" t="s">
        <v>4680</v>
      </c>
    </row>
    <row r="221" s="16" customFormat="1">
      <c r="A221" s="16"/>
      <c r="B221" s="274"/>
      <c r="C221" s="275"/>
      <c r="D221" s="242" t="s">
        <v>201</v>
      </c>
      <c r="E221" s="276" t="s">
        <v>1</v>
      </c>
      <c r="F221" s="277" t="s">
        <v>4579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3" t="s">
        <v>201</v>
      </c>
      <c r="AU221" s="283" t="s">
        <v>85</v>
      </c>
      <c r="AV221" s="16" t="s">
        <v>83</v>
      </c>
      <c r="AW221" s="16" t="s">
        <v>32</v>
      </c>
      <c r="AX221" s="16" t="s">
        <v>75</v>
      </c>
      <c r="AY221" s="283" t="s">
        <v>192</v>
      </c>
    </row>
    <row r="222" s="13" customFormat="1">
      <c r="A222" s="13"/>
      <c r="B222" s="240"/>
      <c r="C222" s="241"/>
      <c r="D222" s="242" t="s">
        <v>201</v>
      </c>
      <c r="E222" s="243" t="s">
        <v>1</v>
      </c>
      <c r="F222" s="244" t="s">
        <v>340</v>
      </c>
      <c r="G222" s="241"/>
      <c r="H222" s="245">
        <v>23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201</v>
      </c>
      <c r="AU222" s="251" t="s">
        <v>85</v>
      </c>
      <c r="AV222" s="13" t="s">
        <v>85</v>
      </c>
      <c r="AW222" s="13" t="s">
        <v>32</v>
      </c>
      <c r="AX222" s="13" t="s">
        <v>75</v>
      </c>
      <c r="AY222" s="251" t="s">
        <v>192</v>
      </c>
    </row>
    <row r="223" s="14" customFormat="1">
      <c r="A223" s="14"/>
      <c r="B223" s="252"/>
      <c r="C223" s="253"/>
      <c r="D223" s="242" t="s">
        <v>201</v>
      </c>
      <c r="E223" s="254" t="s">
        <v>1</v>
      </c>
      <c r="F223" s="255" t="s">
        <v>204</v>
      </c>
      <c r="G223" s="253"/>
      <c r="H223" s="256">
        <v>23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201</v>
      </c>
      <c r="AU223" s="262" t="s">
        <v>85</v>
      </c>
      <c r="AV223" s="14" t="s">
        <v>199</v>
      </c>
      <c r="AW223" s="14" t="s">
        <v>32</v>
      </c>
      <c r="AX223" s="14" t="s">
        <v>83</v>
      </c>
      <c r="AY223" s="262" t="s">
        <v>192</v>
      </c>
    </row>
    <row r="224" s="2" customFormat="1" ht="21.75" customHeight="1">
      <c r="A224" s="39"/>
      <c r="B224" s="40"/>
      <c r="C224" s="284" t="s">
        <v>394</v>
      </c>
      <c r="D224" s="284" t="s">
        <v>311</v>
      </c>
      <c r="E224" s="285" t="s">
        <v>4681</v>
      </c>
      <c r="F224" s="286" t="s">
        <v>4682</v>
      </c>
      <c r="G224" s="287" t="s">
        <v>300</v>
      </c>
      <c r="H224" s="288">
        <v>69</v>
      </c>
      <c r="I224" s="289"/>
      <c r="J224" s="290">
        <f>ROUND(I224*H224,2)</f>
        <v>0</v>
      </c>
      <c r="K224" s="286" t="s">
        <v>198</v>
      </c>
      <c r="L224" s="291"/>
      <c r="M224" s="292" t="s">
        <v>1</v>
      </c>
      <c r="N224" s="293" t="s">
        <v>40</v>
      </c>
      <c r="O224" s="92"/>
      <c r="P224" s="236">
        <f>O224*H224</f>
        <v>0</v>
      </c>
      <c r="Q224" s="236">
        <v>0.0047200000000000002</v>
      </c>
      <c r="R224" s="236">
        <f>Q224*H224</f>
        <v>0.32568000000000003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244</v>
      </c>
      <c r="AT224" s="238" t="s">
        <v>311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199</v>
      </c>
      <c r="BM224" s="238" t="s">
        <v>4683</v>
      </c>
    </row>
    <row r="225" s="13" customFormat="1">
      <c r="A225" s="13"/>
      <c r="B225" s="240"/>
      <c r="C225" s="241"/>
      <c r="D225" s="242" t="s">
        <v>201</v>
      </c>
      <c r="E225" s="243" t="s">
        <v>1</v>
      </c>
      <c r="F225" s="244" t="s">
        <v>4684</v>
      </c>
      <c r="G225" s="241"/>
      <c r="H225" s="245">
        <v>69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201</v>
      </c>
      <c r="AU225" s="251" t="s">
        <v>85</v>
      </c>
      <c r="AV225" s="13" t="s">
        <v>85</v>
      </c>
      <c r="AW225" s="13" t="s">
        <v>32</v>
      </c>
      <c r="AX225" s="13" t="s">
        <v>75</v>
      </c>
      <c r="AY225" s="251" t="s">
        <v>192</v>
      </c>
    </row>
    <row r="226" s="14" customFormat="1">
      <c r="A226" s="14"/>
      <c r="B226" s="252"/>
      <c r="C226" s="253"/>
      <c r="D226" s="242" t="s">
        <v>201</v>
      </c>
      <c r="E226" s="254" t="s">
        <v>1</v>
      </c>
      <c r="F226" s="255" t="s">
        <v>204</v>
      </c>
      <c r="G226" s="253"/>
      <c r="H226" s="256">
        <v>69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201</v>
      </c>
      <c r="AU226" s="262" t="s">
        <v>85</v>
      </c>
      <c r="AV226" s="14" t="s">
        <v>199</v>
      </c>
      <c r="AW226" s="14" t="s">
        <v>32</v>
      </c>
      <c r="AX226" s="14" t="s">
        <v>83</v>
      </c>
      <c r="AY226" s="262" t="s">
        <v>192</v>
      </c>
    </row>
    <row r="227" s="2" customFormat="1" ht="24.15" customHeight="1">
      <c r="A227" s="39"/>
      <c r="B227" s="40"/>
      <c r="C227" s="227" t="s">
        <v>403</v>
      </c>
      <c r="D227" s="227" t="s">
        <v>194</v>
      </c>
      <c r="E227" s="228" t="s">
        <v>4685</v>
      </c>
      <c r="F227" s="229" t="s">
        <v>4686</v>
      </c>
      <c r="G227" s="230" t="s">
        <v>300</v>
      </c>
      <c r="H227" s="231">
        <v>23</v>
      </c>
      <c r="I227" s="232"/>
      <c r="J227" s="233">
        <f>ROUND(I227*H227,2)</f>
        <v>0</v>
      </c>
      <c r="K227" s="229" t="s">
        <v>198</v>
      </c>
      <c r="L227" s="45"/>
      <c r="M227" s="234" t="s">
        <v>1</v>
      </c>
      <c r="N227" s="235" t="s">
        <v>40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199</v>
      </c>
      <c r="AT227" s="238" t="s">
        <v>194</v>
      </c>
      <c r="AU227" s="238" t="s">
        <v>85</v>
      </c>
      <c r="AY227" s="18" t="s">
        <v>192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199</v>
      </c>
      <c r="BM227" s="238" t="s">
        <v>4687</v>
      </c>
    </row>
    <row r="228" s="16" customFormat="1">
      <c r="A228" s="16"/>
      <c r="B228" s="274"/>
      <c r="C228" s="275"/>
      <c r="D228" s="242" t="s">
        <v>201</v>
      </c>
      <c r="E228" s="276" t="s">
        <v>1</v>
      </c>
      <c r="F228" s="277" t="s">
        <v>4579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3" t="s">
        <v>201</v>
      </c>
      <c r="AU228" s="283" t="s">
        <v>85</v>
      </c>
      <c r="AV228" s="16" t="s">
        <v>83</v>
      </c>
      <c r="AW228" s="16" t="s">
        <v>32</v>
      </c>
      <c r="AX228" s="16" t="s">
        <v>75</v>
      </c>
      <c r="AY228" s="283" t="s">
        <v>192</v>
      </c>
    </row>
    <row r="229" s="13" customFormat="1">
      <c r="A229" s="13"/>
      <c r="B229" s="240"/>
      <c r="C229" s="241"/>
      <c r="D229" s="242" t="s">
        <v>201</v>
      </c>
      <c r="E229" s="243" t="s">
        <v>1</v>
      </c>
      <c r="F229" s="244" t="s">
        <v>340</v>
      </c>
      <c r="G229" s="241"/>
      <c r="H229" s="245">
        <v>23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201</v>
      </c>
      <c r="AU229" s="251" t="s">
        <v>85</v>
      </c>
      <c r="AV229" s="13" t="s">
        <v>85</v>
      </c>
      <c r="AW229" s="13" t="s">
        <v>32</v>
      </c>
      <c r="AX229" s="13" t="s">
        <v>75</v>
      </c>
      <c r="AY229" s="251" t="s">
        <v>192</v>
      </c>
    </row>
    <row r="230" s="14" customFormat="1">
      <c r="A230" s="14"/>
      <c r="B230" s="252"/>
      <c r="C230" s="253"/>
      <c r="D230" s="242" t="s">
        <v>201</v>
      </c>
      <c r="E230" s="254" t="s">
        <v>1</v>
      </c>
      <c r="F230" s="255" t="s">
        <v>204</v>
      </c>
      <c r="G230" s="253"/>
      <c r="H230" s="256">
        <v>23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201</v>
      </c>
      <c r="AU230" s="262" t="s">
        <v>85</v>
      </c>
      <c r="AV230" s="14" t="s">
        <v>199</v>
      </c>
      <c r="AW230" s="14" t="s">
        <v>32</v>
      </c>
      <c r="AX230" s="14" t="s">
        <v>83</v>
      </c>
      <c r="AY230" s="262" t="s">
        <v>192</v>
      </c>
    </row>
    <row r="231" s="2" customFormat="1" ht="33" customHeight="1">
      <c r="A231" s="39"/>
      <c r="B231" s="40"/>
      <c r="C231" s="227" t="s">
        <v>421</v>
      </c>
      <c r="D231" s="227" t="s">
        <v>194</v>
      </c>
      <c r="E231" s="228" t="s">
        <v>4688</v>
      </c>
      <c r="F231" s="229" t="s">
        <v>4689</v>
      </c>
      <c r="G231" s="230" t="s">
        <v>197</v>
      </c>
      <c r="H231" s="231">
        <v>23</v>
      </c>
      <c r="I231" s="232"/>
      <c r="J231" s="233">
        <f>ROUND(I231*H231,2)</f>
        <v>0</v>
      </c>
      <c r="K231" s="229" t="s">
        <v>198</v>
      </c>
      <c r="L231" s="45"/>
      <c r="M231" s="234" t="s">
        <v>1</v>
      </c>
      <c r="N231" s="235" t="s">
        <v>40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199</v>
      </c>
      <c r="AT231" s="238" t="s">
        <v>194</v>
      </c>
      <c r="AU231" s="238" t="s">
        <v>85</v>
      </c>
      <c r="AY231" s="18" t="s">
        <v>192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199</v>
      </c>
      <c r="BM231" s="238" t="s">
        <v>4690</v>
      </c>
    </row>
    <row r="232" s="16" customFormat="1">
      <c r="A232" s="16"/>
      <c r="B232" s="274"/>
      <c r="C232" s="275"/>
      <c r="D232" s="242" t="s">
        <v>201</v>
      </c>
      <c r="E232" s="276" t="s">
        <v>1</v>
      </c>
      <c r="F232" s="277" t="s">
        <v>4579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3" t="s">
        <v>201</v>
      </c>
      <c r="AU232" s="283" t="s">
        <v>85</v>
      </c>
      <c r="AV232" s="16" t="s">
        <v>83</v>
      </c>
      <c r="AW232" s="16" t="s">
        <v>32</v>
      </c>
      <c r="AX232" s="16" t="s">
        <v>75</v>
      </c>
      <c r="AY232" s="283" t="s">
        <v>192</v>
      </c>
    </row>
    <row r="233" s="13" customFormat="1">
      <c r="A233" s="13"/>
      <c r="B233" s="240"/>
      <c r="C233" s="241"/>
      <c r="D233" s="242" t="s">
        <v>201</v>
      </c>
      <c r="E233" s="243" t="s">
        <v>1</v>
      </c>
      <c r="F233" s="244" t="s">
        <v>4647</v>
      </c>
      <c r="G233" s="241"/>
      <c r="H233" s="245">
        <v>23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201</v>
      </c>
      <c r="AU233" s="251" t="s">
        <v>85</v>
      </c>
      <c r="AV233" s="13" t="s">
        <v>85</v>
      </c>
      <c r="AW233" s="13" t="s">
        <v>32</v>
      </c>
      <c r="AX233" s="13" t="s">
        <v>75</v>
      </c>
      <c r="AY233" s="251" t="s">
        <v>192</v>
      </c>
    </row>
    <row r="234" s="14" customFormat="1">
      <c r="A234" s="14"/>
      <c r="B234" s="252"/>
      <c r="C234" s="253"/>
      <c r="D234" s="242" t="s">
        <v>201</v>
      </c>
      <c r="E234" s="254" t="s">
        <v>1</v>
      </c>
      <c r="F234" s="255" t="s">
        <v>204</v>
      </c>
      <c r="G234" s="253"/>
      <c r="H234" s="256">
        <v>23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201</v>
      </c>
      <c r="AU234" s="262" t="s">
        <v>85</v>
      </c>
      <c r="AV234" s="14" t="s">
        <v>199</v>
      </c>
      <c r="AW234" s="14" t="s">
        <v>32</v>
      </c>
      <c r="AX234" s="14" t="s">
        <v>83</v>
      </c>
      <c r="AY234" s="262" t="s">
        <v>192</v>
      </c>
    </row>
    <row r="235" s="2" customFormat="1" ht="16.5" customHeight="1">
      <c r="A235" s="39"/>
      <c r="B235" s="40"/>
      <c r="C235" s="284" t="s">
        <v>426</v>
      </c>
      <c r="D235" s="284" t="s">
        <v>311</v>
      </c>
      <c r="E235" s="285" t="s">
        <v>4691</v>
      </c>
      <c r="F235" s="286" t="s">
        <v>4692</v>
      </c>
      <c r="G235" s="287" t="s">
        <v>2521</v>
      </c>
      <c r="H235" s="288">
        <v>0.23000000000000001</v>
      </c>
      <c r="I235" s="289"/>
      <c r="J235" s="290">
        <f>ROUND(I235*H235,2)</f>
        <v>0</v>
      </c>
      <c r="K235" s="286" t="s">
        <v>198</v>
      </c>
      <c r="L235" s="291"/>
      <c r="M235" s="292" t="s">
        <v>1</v>
      </c>
      <c r="N235" s="293" t="s">
        <v>40</v>
      </c>
      <c r="O235" s="92"/>
      <c r="P235" s="236">
        <f>O235*H235</f>
        <v>0</v>
      </c>
      <c r="Q235" s="236">
        <v>0.001</v>
      </c>
      <c r="R235" s="236">
        <f>Q235*H235</f>
        <v>0.00023000000000000001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244</v>
      </c>
      <c r="AT235" s="238" t="s">
        <v>311</v>
      </c>
      <c r="AU235" s="238" t="s">
        <v>85</v>
      </c>
      <c r="AY235" s="18" t="s">
        <v>192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199</v>
      </c>
      <c r="BM235" s="238" t="s">
        <v>4693</v>
      </c>
    </row>
    <row r="236" s="13" customFormat="1">
      <c r="A236" s="13"/>
      <c r="B236" s="240"/>
      <c r="C236" s="241"/>
      <c r="D236" s="242" t="s">
        <v>201</v>
      </c>
      <c r="E236" s="243" t="s">
        <v>1</v>
      </c>
      <c r="F236" s="244" t="s">
        <v>4694</v>
      </c>
      <c r="G236" s="241"/>
      <c r="H236" s="245">
        <v>0.23000000000000001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201</v>
      </c>
      <c r="AU236" s="251" t="s">
        <v>85</v>
      </c>
      <c r="AV236" s="13" t="s">
        <v>85</v>
      </c>
      <c r="AW236" s="13" t="s">
        <v>32</v>
      </c>
      <c r="AX236" s="13" t="s">
        <v>75</v>
      </c>
      <c r="AY236" s="251" t="s">
        <v>192</v>
      </c>
    </row>
    <row r="237" s="14" customFormat="1">
      <c r="A237" s="14"/>
      <c r="B237" s="252"/>
      <c r="C237" s="253"/>
      <c r="D237" s="242" t="s">
        <v>201</v>
      </c>
      <c r="E237" s="254" t="s">
        <v>1</v>
      </c>
      <c r="F237" s="255" t="s">
        <v>204</v>
      </c>
      <c r="G237" s="253"/>
      <c r="H237" s="256">
        <v>0.23000000000000001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201</v>
      </c>
      <c r="AU237" s="262" t="s">
        <v>85</v>
      </c>
      <c r="AV237" s="14" t="s">
        <v>199</v>
      </c>
      <c r="AW237" s="14" t="s">
        <v>32</v>
      </c>
      <c r="AX237" s="14" t="s">
        <v>83</v>
      </c>
      <c r="AY237" s="262" t="s">
        <v>192</v>
      </c>
    </row>
    <row r="238" s="2" customFormat="1" ht="21.75" customHeight="1">
      <c r="A238" s="39"/>
      <c r="B238" s="40"/>
      <c r="C238" s="227" t="s">
        <v>436</v>
      </c>
      <c r="D238" s="227" t="s">
        <v>194</v>
      </c>
      <c r="E238" s="228" t="s">
        <v>4695</v>
      </c>
      <c r="F238" s="229" t="s">
        <v>4696</v>
      </c>
      <c r="G238" s="230" t="s">
        <v>197</v>
      </c>
      <c r="H238" s="231">
        <v>100</v>
      </c>
      <c r="I238" s="232"/>
      <c r="J238" s="233">
        <f>ROUND(I238*H238,2)</f>
        <v>0</v>
      </c>
      <c r="K238" s="229" t="s">
        <v>198</v>
      </c>
      <c r="L238" s="45"/>
      <c r="M238" s="234" t="s">
        <v>1</v>
      </c>
      <c r="N238" s="235" t="s">
        <v>40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199</v>
      </c>
      <c r="AT238" s="238" t="s">
        <v>194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4697</v>
      </c>
    </row>
    <row r="239" s="2" customFormat="1" ht="21.75" customHeight="1">
      <c r="A239" s="39"/>
      <c r="B239" s="40"/>
      <c r="C239" s="284" t="s">
        <v>444</v>
      </c>
      <c r="D239" s="284" t="s">
        <v>311</v>
      </c>
      <c r="E239" s="285" t="s">
        <v>4698</v>
      </c>
      <c r="F239" s="286" t="s">
        <v>4699</v>
      </c>
      <c r="G239" s="287" t="s">
        <v>197</v>
      </c>
      <c r="H239" s="288">
        <v>100</v>
      </c>
      <c r="I239" s="289"/>
      <c r="J239" s="290">
        <f>ROUND(I239*H239,2)</f>
        <v>0</v>
      </c>
      <c r="K239" s="286" t="s">
        <v>4595</v>
      </c>
      <c r="L239" s="291"/>
      <c r="M239" s="292" t="s">
        <v>1</v>
      </c>
      <c r="N239" s="293" t="s">
        <v>40</v>
      </c>
      <c r="O239" s="92"/>
      <c r="P239" s="236">
        <f>O239*H239</f>
        <v>0</v>
      </c>
      <c r="Q239" s="236">
        <v>0.00069999999999999999</v>
      </c>
      <c r="R239" s="236">
        <f>Q239*H239</f>
        <v>0.069999999999999993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244</v>
      </c>
      <c r="AT239" s="238" t="s">
        <v>311</v>
      </c>
      <c r="AU239" s="238" t="s">
        <v>85</v>
      </c>
      <c r="AY239" s="18" t="s">
        <v>192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199</v>
      </c>
      <c r="BM239" s="238" t="s">
        <v>4700</v>
      </c>
    </row>
    <row r="240" s="2" customFormat="1" ht="24.15" customHeight="1">
      <c r="A240" s="39"/>
      <c r="B240" s="40"/>
      <c r="C240" s="227" t="s">
        <v>451</v>
      </c>
      <c r="D240" s="227" t="s">
        <v>194</v>
      </c>
      <c r="E240" s="228" t="s">
        <v>4701</v>
      </c>
      <c r="F240" s="229" t="s">
        <v>4702</v>
      </c>
      <c r="G240" s="230" t="s">
        <v>197</v>
      </c>
      <c r="H240" s="231">
        <v>23</v>
      </c>
      <c r="I240" s="232"/>
      <c r="J240" s="233">
        <f>ROUND(I240*H240,2)</f>
        <v>0</v>
      </c>
      <c r="K240" s="229" t="s">
        <v>198</v>
      </c>
      <c r="L240" s="45"/>
      <c r="M240" s="234" t="s">
        <v>1</v>
      </c>
      <c r="N240" s="235" t="s">
        <v>40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199</v>
      </c>
      <c r="AT240" s="238" t="s">
        <v>194</v>
      </c>
      <c r="AU240" s="238" t="s">
        <v>85</v>
      </c>
      <c r="AY240" s="18" t="s">
        <v>192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199</v>
      </c>
      <c r="BM240" s="238" t="s">
        <v>4703</v>
      </c>
    </row>
    <row r="241" s="16" customFormat="1">
      <c r="A241" s="16"/>
      <c r="B241" s="274"/>
      <c r="C241" s="275"/>
      <c r="D241" s="242" t="s">
        <v>201</v>
      </c>
      <c r="E241" s="276" t="s">
        <v>1</v>
      </c>
      <c r="F241" s="277" t="s">
        <v>4579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3" t="s">
        <v>201</v>
      </c>
      <c r="AU241" s="283" t="s">
        <v>85</v>
      </c>
      <c r="AV241" s="16" t="s">
        <v>83</v>
      </c>
      <c r="AW241" s="16" t="s">
        <v>32</v>
      </c>
      <c r="AX241" s="16" t="s">
        <v>75</v>
      </c>
      <c r="AY241" s="283" t="s">
        <v>192</v>
      </c>
    </row>
    <row r="242" s="13" customFormat="1">
      <c r="A242" s="13"/>
      <c r="B242" s="240"/>
      <c r="C242" s="241"/>
      <c r="D242" s="242" t="s">
        <v>201</v>
      </c>
      <c r="E242" s="243" t="s">
        <v>1</v>
      </c>
      <c r="F242" s="244" t="s">
        <v>4647</v>
      </c>
      <c r="G242" s="241"/>
      <c r="H242" s="245">
        <v>23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201</v>
      </c>
      <c r="AU242" s="251" t="s">
        <v>85</v>
      </c>
      <c r="AV242" s="13" t="s">
        <v>85</v>
      </c>
      <c r="AW242" s="13" t="s">
        <v>32</v>
      </c>
      <c r="AX242" s="13" t="s">
        <v>75</v>
      </c>
      <c r="AY242" s="251" t="s">
        <v>192</v>
      </c>
    </row>
    <row r="243" s="14" customFormat="1">
      <c r="A243" s="14"/>
      <c r="B243" s="252"/>
      <c r="C243" s="253"/>
      <c r="D243" s="242" t="s">
        <v>201</v>
      </c>
      <c r="E243" s="254" t="s">
        <v>1</v>
      </c>
      <c r="F243" s="255" t="s">
        <v>204</v>
      </c>
      <c r="G243" s="253"/>
      <c r="H243" s="256">
        <v>23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201</v>
      </c>
      <c r="AU243" s="262" t="s">
        <v>85</v>
      </c>
      <c r="AV243" s="14" t="s">
        <v>199</v>
      </c>
      <c r="AW243" s="14" t="s">
        <v>32</v>
      </c>
      <c r="AX243" s="14" t="s">
        <v>83</v>
      </c>
      <c r="AY243" s="262" t="s">
        <v>192</v>
      </c>
    </row>
    <row r="244" s="2" customFormat="1" ht="16.5" customHeight="1">
      <c r="A244" s="39"/>
      <c r="B244" s="40"/>
      <c r="C244" s="284" t="s">
        <v>485</v>
      </c>
      <c r="D244" s="284" t="s">
        <v>311</v>
      </c>
      <c r="E244" s="285" t="s">
        <v>4704</v>
      </c>
      <c r="F244" s="286" t="s">
        <v>4705</v>
      </c>
      <c r="G244" s="287" t="s">
        <v>207</v>
      </c>
      <c r="H244" s="288">
        <v>3.5190000000000001</v>
      </c>
      <c r="I244" s="289"/>
      <c r="J244" s="290">
        <f>ROUND(I244*H244,2)</f>
        <v>0</v>
      </c>
      <c r="K244" s="286" t="s">
        <v>198</v>
      </c>
      <c r="L244" s="291"/>
      <c r="M244" s="292" t="s">
        <v>1</v>
      </c>
      <c r="N244" s="293" t="s">
        <v>40</v>
      </c>
      <c r="O244" s="92"/>
      <c r="P244" s="236">
        <f>O244*H244</f>
        <v>0</v>
      </c>
      <c r="Q244" s="236">
        <v>0.20000000000000001</v>
      </c>
      <c r="R244" s="236">
        <f>Q244*H244</f>
        <v>0.70380000000000009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244</v>
      </c>
      <c r="AT244" s="238" t="s">
        <v>311</v>
      </c>
      <c r="AU244" s="238" t="s">
        <v>85</v>
      </c>
      <c r="AY244" s="18" t="s">
        <v>192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199</v>
      </c>
      <c r="BM244" s="238" t="s">
        <v>4706</v>
      </c>
    </row>
    <row r="245" s="13" customFormat="1">
      <c r="A245" s="13"/>
      <c r="B245" s="240"/>
      <c r="C245" s="241"/>
      <c r="D245" s="242" t="s">
        <v>201</v>
      </c>
      <c r="E245" s="243" t="s">
        <v>1</v>
      </c>
      <c r="F245" s="244" t="s">
        <v>4707</v>
      </c>
      <c r="G245" s="241"/>
      <c r="H245" s="245">
        <v>3.5190000000000001</v>
      </c>
      <c r="I245" s="246"/>
      <c r="J245" s="241"/>
      <c r="K245" s="241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201</v>
      </c>
      <c r="AU245" s="251" t="s">
        <v>85</v>
      </c>
      <c r="AV245" s="13" t="s">
        <v>85</v>
      </c>
      <c r="AW245" s="13" t="s">
        <v>32</v>
      </c>
      <c r="AX245" s="13" t="s">
        <v>75</v>
      </c>
      <c r="AY245" s="251" t="s">
        <v>192</v>
      </c>
    </row>
    <row r="246" s="14" customFormat="1">
      <c r="A246" s="14"/>
      <c r="B246" s="252"/>
      <c r="C246" s="253"/>
      <c r="D246" s="242" t="s">
        <v>201</v>
      </c>
      <c r="E246" s="254" t="s">
        <v>1</v>
      </c>
      <c r="F246" s="255" t="s">
        <v>204</v>
      </c>
      <c r="G246" s="253"/>
      <c r="H246" s="256">
        <v>3.5190000000000001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201</v>
      </c>
      <c r="AU246" s="262" t="s">
        <v>85</v>
      </c>
      <c r="AV246" s="14" t="s">
        <v>199</v>
      </c>
      <c r="AW246" s="14" t="s">
        <v>32</v>
      </c>
      <c r="AX246" s="14" t="s">
        <v>83</v>
      </c>
      <c r="AY246" s="262" t="s">
        <v>192</v>
      </c>
    </row>
    <row r="247" s="2" customFormat="1" ht="21.75" customHeight="1">
      <c r="A247" s="39"/>
      <c r="B247" s="40"/>
      <c r="C247" s="227" t="s">
        <v>491</v>
      </c>
      <c r="D247" s="227" t="s">
        <v>194</v>
      </c>
      <c r="E247" s="228" t="s">
        <v>4708</v>
      </c>
      <c r="F247" s="229" t="s">
        <v>4709</v>
      </c>
      <c r="G247" s="230" t="s">
        <v>197</v>
      </c>
      <c r="H247" s="231">
        <v>1322.4500000000001</v>
      </c>
      <c r="I247" s="232"/>
      <c r="J247" s="233">
        <f>ROUND(I247*H247,2)</f>
        <v>0</v>
      </c>
      <c r="K247" s="229" t="s">
        <v>198</v>
      </c>
      <c r="L247" s="45"/>
      <c r="M247" s="234" t="s">
        <v>1</v>
      </c>
      <c r="N247" s="235" t="s">
        <v>40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199</v>
      </c>
      <c r="AT247" s="238" t="s">
        <v>194</v>
      </c>
      <c r="AU247" s="238" t="s">
        <v>85</v>
      </c>
      <c r="AY247" s="18" t="s">
        <v>192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199</v>
      </c>
      <c r="BM247" s="238" t="s">
        <v>4710</v>
      </c>
    </row>
    <row r="248" s="16" customFormat="1">
      <c r="A248" s="16"/>
      <c r="B248" s="274"/>
      <c r="C248" s="275"/>
      <c r="D248" s="242" t="s">
        <v>201</v>
      </c>
      <c r="E248" s="276" t="s">
        <v>1</v>
      </c>
      <c r="F248" s="277" t="s">
        <v>3935</v>
      </c>
      <c r="G248" s="275"/>
      <c r="H248" s="276" t="s">
        <v>1</v>
      </c>
      <c r="I248" s="278"/>
      <c r="J248" s="275"/>
      <c r="K248" s="275"/>
      <c r="L248" s="279"/>
      <c r="M248" s="280"/>
      <c r="N248" s="281"/>
      <c r="O248" s="281"/>
      <c r="P248" s="281"/>
      <c r="Q248" s="281"/>
      <c r="R248" s="281"/>
      <c r="S248" s="281"/>
      <c r="T248" s="28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3" t="s">
        <v>201</v>
      </c>
      <c r="AU248" s="283" t="s">
        <v>85</v>
      </c>
      <c r="AV248" s="16" t="s">
        <v>83</v>
      </c>
      <c r="AW248" s="16" t="s">
        <v>32</v>
      </c>
      <c r="AX248" s="16" t="s">
        <v>75</v>
      </c>
      <c r="AY248" s="283" t="s">
        <v>192</v>
      </c>
    </row>
    <row r="249" s="13" customFormat="1">
      <c r="A249" s="13"/>
      <c r="B249" s="240"/>
      <c r="C249" s="241"/>
      <c r="D249" s="242" t="s">
        <v>201</v>
      </c>
      <c r="E249" s="243" t="s">
        <v>1</v>
      </c>
      <c r="F249" s="244" t="s">
        <v>4632</v>
      </c>
      <c r="G249" s="241"/>
      <c r="H249" s="245">
        <v>894.70000000000005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201</v>
      </c>
      <c r="AU249" s="251" t="s">
        <v>85</v>
      </c>
      <c r="AV249" s="13" t="s">
        <v>85</v>
      </c>
      <c r="AW249" s="13" t="s">
        <v>32</v>
      </c>
      <c r="AX249" s="13" t="s">
        <v>75</v>
      </c>
      <c r="AY249" s="251" t="s">
        <v>192</v>
      </c>
    </row>
    <row r="250" s="13" customFormat="1">
      <c r="A250" s="13"/>
      <c r="B250" s="240"/>
      <c r="C250" s="241"/>
      <c r="D250" s="242" t="s">
        <v>201</v>
      </c>
      <c r="E250" s="243" t="s">
        <v>1</v>
      </c>
      <c r="F250" s="244" t="s">
        <v>4633</v>
      </c>
      <c r="G250" s="241"/>
      <c r="H250" s="245">
        <v>427.75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201</v>
      </c>
      <c r="AU250" s="251" t="s">
        <v>85</v>
      </c>
      <c r="AV250" s="13" t="s">
        <v>85</v>
      </c>
      <c r="AW250" s="13" t="s">
        <v>32</v>
      </c>
      <c r="AX250" s="13" t="s">
        <v>75</v>
      </c>
      <c r="AY250" s="251" t="s">
        <v>192</v>
      </c>
    </row>
    <row r="251" s="14" customFormat="1">
      <c r="A251" s="14"/>
      <c r="B251" s="252"/>
      <c r="C251" s="253"/>
      <c r="D251" s="242" t="s">
        <v>201</v>
      </c>
      <c r="E251" s="254" t="s">
        <v>1</v>
      </c>
      <c r="F251" s="255" t="s">
        <v>204</v>
      </c>
      <c r="G251" s="253"/>
      <c r="H251" s="256">
        <v>1322.4500000000001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201</v>
      </c>
      <c r="AU251" s="262" t="s">
        <v>85</v>
      </c>
      <c r="AV251" s="14" t="s">
        <v>199</v>
      </c>
      <c r="AW251" s="14" t="s">
        <v>32</v>
      </c>
      <c r="AX251" s="14" t="s">
        <v>83</v>
      </c>
      <c r="AY251" s="262" t="s">
        <v>192</v>
      </c>
    </row>
    <row r="252" s="2" customFormat="1" ht="21.75" customHeight="1">
      <c r="A252" s="39"/>
      <c r="B252" s="40"/>
      <c r="C252" s="227" t="s">
        <v>496</v>
      </c>
      <c r="D252" s="227" t="s">
        <v>194</v>
      </c>
      <c r="E252" s="228" t="s">
        <v>4711</v>
      </c>
      <c r="F252" s="229" t="s">
        <v>4712</v>
      </c>
      <c r="G252" s="230" t="s">
        <v>207</v>
      </c>
      <c r="H252" s="231">
        <v>5</v>
      </c>
      <c r="I252" s="232"/>
      <c r="J252" s="233">
        <f>ROUND(I252*H252,2)</f>
        <v>0</v>
      </c>
      <c r="K252" s="229" t="s">
        <v>198</v>
      </c>
      <c r="L252" s="45"/>
      <c r="M252" s="234" t="s">
        <v>1</v>
      </c>
      <c r="N252" s="235" t="s">
        <v>40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199</v>
      </c>
      <c r="AT252" s="238" t="s">
        <v>194</v>
      </c>
      <c r="AU252" s="238" t="s">
        <v>85</v>
      </c>
      <c r="AY252" s="18" t="s">
        <v>192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83</v>
      </c>
      <c r="BK252" s="239">
        <f>ROUND(I252*H252,2)</f>
        <v>0</v>
      </c>
      <c r="BL252" s="18" t="s">
        <v>199</v>
      </c>
      <c r="BM252" s="238" t="s">
        <v>4713</v>
      </c>
    </row>
    <row r="253" s="12" customFormat="1" ht="22.8" customHeight="1">
      <c r="A253" s="12"/>
      <c r="B253" s="211"/>
      <c r="C253" s="212"/>
      <c r="D253" s="213" t="s">
        <v>74</v>
      </c>
      <c r="E253" s="225" t="s">
        <v>4714</v>
      </c>
      <c r="F253" s="225" t="s">
        <v>4715</v>
      </c>
      <c r="G253" s="212"/>
      <c r="H253" s="212"/>
      <c r="I253" s="215"/>
      <c r="J253" s="226">
        <f>BK253</f>
        <v>0</v>
      </c>
      <c r="K253" s="212"/>
      <c r="L253" s="217"/>
      <c r="M253" s="218"/>
      <c r="N253" s="219"/>
      <c r="O253" s="219"/>
      <c r="P253" s="220">
        <f>SUM(P254:P257)</f>
        <v>0</v>
      </c>
      <c r="Q253" s="219"/>
      <c r="R253" s="220">
        <f>SUM(R254:R257)</f>
        <v>0</v>
      </c>
      <c r="S253" s="219"/>
      <c r="T253" s="221">
        <f>SUM(T254:T257)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2" t="s">
        <v>83</v>
      </c>
      <c r="AT253" s="223" t="s">
        <v>74</v>
      </c>
      <c r="AU253" s="223" t="s">
        <v>83</v>
      </c>
      <c r="AY253" s="222" t="s">
        <v>192</v>
      </c>
      <c r="BK253" s="224">
        <f>SUM(BK254:BK257)</f>
        <v>0</v>
      </c>
    </row>
    <row r="254" s="2" customFormat="1" ht="33" customHeight="1">
      <c r="A254" s="39"/>
      <c r="B254" s="40"/>
      <c r="C254" s="227" t="s">
        <v>502</v>
      </c>
      <c r="D254" s="227" t="s">
        <v>194</v>
      </c>
      <c r="E254" s="228" t="s">
        <v>4716</v>
      </c>
      <c r="F254" s="229" t="s">
        <v>4717</v>
      </c>
      <c r="G254" s="230" t="s">
        <v>247</v>
      </c>
      <c r="H254" s="231">
        <v>5.75</v>
      </c>
      <c r="I254" s="232"/>
      <c r="J254" s="233">
        <f>ROUND(I254*H254,2)</f>
        <v>0</v>
      </c>
      <c r="K254" s="229" t="s">
        <v>198</v>
      </c>
      <c r="L254" s="45"/>
      <c r="M254" s="234" t="s">
        <v>1</v>
      </c>
      <c r="N254" s="235" t="s">
        <v>40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199</v>
      </c>
      <c r="AT254" s="238" t="s">
        <v>194</v>
      </c>
      <c r="AU254" s="238" t="s">
        <v>85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199</v>
      </c>
      <c r="BM254" s="238" t="s">
        <v>4718</v>
      </c>
    </row>
    <row r="255" s="16" customFormat="1">
      <c r="A255" s="16"/>
      <c r="B255" s="274"/>
      <c r="C255" s="275"/>
      <c r="D255" s="242" t="s">
        <v>201</v>
      </c>
      <c r="E255" s="276" t="s">
        <v>1</v>
      </c>
      <c r="F255" s="277" t="s">
        <v>4579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3" t="s">
        <v>201</v>
      </c>
      <c r="AU255" s="283" t="s">
        <v>85</v>
      </c>
      <c r="AV255" s="16" t="s">
        <v>83</v>
      </c>
      <c r="AW255" s="16" t="s">
        <v>32</v>
      </c>
      <c r="AX255" s="16" t="s">
        <v>75</v>
      </c>
      <c r="AY255" s="283" t="s">
        <v>192</v>
      </c>
    </row>
    <row r="256" s="13" customFormat="1">
      <c r="A256" s="13"/>
      <c r="B256" s="240"/>
      <c r="C256" s="241"/>
      <c r="D256" s="242" t="s">
        <v>201</v>
      </c>
      <c r="E256" s="243" t="s">
        <v>1</v>
      </c>
      <c r="F256" s="244" t="s">
        <v>4719</v>
      </c>
      <c r="G256" s="241"/>
      <c r="H256" s="245">
        <v>5.75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201</v>
      </c>
      <c r="AU256" s="251" t="s">
        <v>85</v>
      </c>
      <c r="AV256" s="13" t="s">
        <v>85</v>
      </c>
      <c r="AW256" s="13" t="s">
        <v>32</v>
      </c>
      <c r="AX256" s="13" t="s">
        <v>75</v>
      </c>
      <c r="AY256" s="251" t="s">
        <v>192</v>
      </c>
    </row>
    <row r="257" s="14" customFormat="1">
      <c r="A257" s="14"/>
      <c r="B257" s="252"/>
      <c r="C257" s="253"/>
      <c r="D257" s="242" t="s">
        <v>201</v>
      </c>
      <c r="E257" s="254" t="s">
        <v>1</v>
      </c>
      <c r="F257" s="255" t="s">
        <v>204</v>
      </c>
      <c r="G257" s="253"/>
      <c r="H257" s="256">
        <v>5.75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201</v>
      </c>
      <c r="AU257" s="262" t="s">
        <v>85</v>
      </c>
      <c r="AV257" s="14" t="s">
        <v>199</v>
      </c>
      <c r="AW257" s="14" t="s">
        <v>32</v>
      </c>
      <c r="AX257" s="14" t="s">
        <v>83</v>
      </c>
      <c r="AY257" s="262" t="s">
        <v>192</v>
      </c>
    </row>
    <row r="258" s="12" customFormat="1" ht="22.8" customHeight="1">
      <c r="A258" s="12"/>
      <c r="B258" s="211"/>
      <c r="C258" s="212"/>
      <c r="D258" s="213" t="s">
        <v>74</v>
      </c>
      <c r="E258" s="225" t="s">
        <v>1172</v>
      </c>
      <c r="F258" s="225" t="s">
        <v>1173</v>
      </c>
      <c r="G258" s="212"/>
      <c r="H258" s="212"/>
      <c r="I258" s="215"/>
      <c r="J258" s="226">
        <f>BK258</f>
        <v>0</v>
      </c>
      <c r="K258" s="212"/>
      <c r="L258" s="217"/>
      <c r="M258" s="218"/>
      <c r="N258" s="219"/>
      <c r="O258" s="219"/>
      <c r="P258" s="220">
        <f>P259</f>
        <v>0</v>
      </c>
      <c r="Q258" s="219"/>
      <c r="R258" s="220">
        <f>R259</f>
        <v>0</v>
      </c>
      <c r="S258" s="219"/>
      <c r="T258" s="221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2" t="s">
        <v>83</v>
      </c>
      <c r="AT258" s="223" t="s">
        <v>74</v>
      </c>
      <c r="AU258" s="223" t="s">
        <v>83</v>
      </c>
      <c r="AY258" s="222" t="s">
        <v>192</v>
      </c>
      <c r="BK258" s="224">
        <f>BK259</f>
        <v>0</v>
      </c>
    </row>
    <row r="259" s="2" customFormat="1" ht="24.15" customHeight="1">
      <c r="A259" s="39"/>
      <c r="B259" s="40"/>
      <c r="C259" s="227" t="s">
        <v>507</v>
      </c>
      <c r="D259" s="227" t="s">
        <v>194</v>
      </c>
      <c r="E259" s="228" t="s">
        <v>4720</v>
      </c>
      <c r="F259" s="229" t="s">
        <v>4721</v>
      </c>
      <c r="G259" s="230" t="s">
        <v>247</v>
      </c>
      <c r="H259" s="231">
        <v>4.0179999999999998</v>
      </c>
      <c r="I259" s="232"/>
      <c r="J259" s="233">
        <f>ROUND(I259*H259,2)</f>
        <v>0</v>
      </c>
      <c r="K259" s="229" t="s">
        <v>198</v>
      </c>
      <c r="L259" s="45"/>
      <c r="M259" s="298" t="s">
        <v>1</v>
      </c>
      <c r="N259" s="299" t="s">
        <v>40</v>
      </c>
      <c r="O259" s="300"/>
      <c r="P259" s="301">
        <f>O259*H259</f>
        <v>0</v>
      </c>
      <c r="Q259" s="301">
        <v>0</v>
      </c>
      <c r="R259" s="301">
        <f>Q259*H259</f>
        <v>0</v>
      </c>
      <c r="S259" s="301">
        <v>0</v>
      </c>
      <c r="T259" s="30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199</v>
      </c>
      <c r="AT259" s="238" t="s">
        <v>194</v>
      </c>
      <c r="AU259" s="238" t="s">
        <v>85</v>
      </c>
      <c r="AY259" s="18" t="s">
        <v>192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83</v>
      </c>
      <c r="BK259" s="239">
        <f>ROUND(I259*H259,2)</f>
        <v>0</v>
      </c>
      <c r="BL259" s="18" t="s">
        <v>199</v>
      </c>
      <c r="BM259" s="238" t="s">
        <v>4722</v>
      </c>
    </row>
    <row r="260" s="2" customFormat="1" ht="6.96" customHeight="1">
      <c r="A260" s="39"/>
      <c r="B260" s="67"/>
      <c r="C260" s="68"/>
      <c r="D260" s="68"/>
      <c r="E260" s="68"/>
      <c r="F260" s="68"/>
      <c r="G260" s="68"/>
      <c r="H260" s="68"/>
      <c r="I260" s="68"/>
      <c r="J260" s="68"/>
      <c r="K260" s="68"/>
      <c r="L260" s="45"/>
      <c r="M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</sheetData>
  <sheetProtection sheet="1" autoFilter="0" formatColumns="0" formatRows="0" objects="1" scenarios="1" spinCount="100000" saltValue="5gqpG+tzZ4aBZyaQjPQmXDO7VhjBBiKFVwVKNBGRNgPYvytxX+ZDzaNeGx33YuFBb8fJXUYRCTtHyGe1D3e5tw==" hashValue="LCH6Fr2dwYedcX7ApJvNFrZlUr/h8JiUu6G+mi4aym6SffWpEC7LuxYg48p9f358XbCB4vHDA7XjIJ7B6oxi7Q==" algorithmName="SHA-512" password="CC35"/>
  <autoFilter ref="C119:K25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4723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ROUND((SUM(BE121:BE289)),  2)</f>
        <v>0</v>
      </c>
      <c r="G33" s="39"/>
      <c r="H33" s="39"/>
      <c r="I33" s="165">
        <v>0.20999999999999999</v>
      </c>
      <c r="J33" s="164">
        <f>ROUND(((SUM(BE121:BE289))*I33),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ROUND((SUM(BF121:BF289)),  2)</f>
        <v>0</v>
      </c>
      <c r="G34" s="39"/>
      <c r="H34" s="39"/>
      <c r="I34" s="165">
        <v>0.12</v>
      </c>
      <c r="J34" s="164">
        <f>ROUND(((SUM(BF121:BF289))*I34),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ROUND((SUM(BG121:BG289)),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ROUND((SUM(BH121:BH289)),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ROUND((SUM(BI121:BI289)),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IO 01 - kanalizační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154</v>
      </c>
      <c r="E99" s="197"/>
      <c r="F99" s="197"/>
      <c r="G99" s="197"/>
      <c r="H99" s="197"/>
      <c r="I99" s="197"/>
      <c r="J99" s="198">
        <f>J206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4724</v>
      </c>
      <c r="E100" s="197"/>
      <c r="F100" s="197"/>
      <c r="G100" s="197"/>
      <c r="H100" s="197"/>
      <c r="I100" s="197"/>
      <c r="J100" s="198">
        <f>J215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157</v>
      </c>
      <c r="E101" s="197"/>
      <c r="F101" s="197"/>
      <c r="G101" s="197"/>
      <c r="H101" s="197"/>
      <c r="I101" s="197"/>
      <c r="J101" s="198">
        <f>J288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177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4" t="str">
        <f>E7</f>
        <v>Náchod - Výstavba objektu pro zřízení dětské skupiny v nemocnici Náchodě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IO 01 - kanalizační přípojka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30. 9. 2024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Královéhradecký kraj, Pivovarské náměstí 1245, 500</v>
      </c>
      <c r="G117" s="41"/>
      <c r="H117" s="41"/>
      <c r="I117" s="33" t="s">
        <v>30</v>
      </c>
      <c r="J117" s="37" t="str">
        <f>E21</f>
        <v>PRISPO s.r.o. Polská 375, 547 01 Náchod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PRISPO s.r.o. Polská 375, 547 01 Náchod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178</v>
      </c>
      <c r="D120" s="203" t="s">
        <v>60</v>
      </c>
      <c r="E120" s="203" t="s">
        <v>56</v>
      </c>
      <c r="F120" s="203" t="s">
        <v>57</v>
      </c>
      <c r="G120" s="203" t="s">
        <v>179</v>
      </c>
      <c r="H120" s="203" t="s">
        <v>180</v>
      </c>
      <c r="I120" s="203" t="s">
        <v>181</v>
      </c>
      <c r="J120" s="203" t="s">
        <v>147</v>
      </c>
      <c r="K120" s="204" t="s">
        <v>182</v>
      </c>
      <c r="L120" s="205"/>
      <c r="M120" s="101" t="s">
        <v>1</v>
      </c>
      <c r="N120" s="102" t="s">
        <v>39</v>
      </c>
      <c r="O120" s="102" t="s">
        <v>183</v>
      </c>
      <c r="P120" s="102" t="s">
        <v>184</v>
      </c>
      <c r="Q120" s="102" t="s">
        <v>185</v>
      </c>
      <c r="R120" s="102" t="s">
        <v>186</v>
      </c>
      <c r="S120" s="102" t="s">
        <v>187</v>
      </c>
      <c r="T120" s="103" t="s">
        <v>188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189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27.105994079999999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74</v>
      </c>
      <c r="AU121" s="18" t="s">
        <v>149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74</v>
      </c>
      <c r="E122" s="214" t="s">
        <v>190</v>
      </c>
      <c r="F122" s="214" t="s">
        <v>191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P123+P206+P215+P288</f>
        <v>0</v>
      </c>
      <c r="Q122" s="219"/>
      <c r="R122" s="220">
        <f>R123+R206+R215+R288</f>
        <v>27.105994079999999</v>
      </c>
      <c r="S122" s="219"/>
      <c r="T122" s="221">
        <f>T123+T206+T215+T288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83</v>
      </c>
      <c r="AT122" s="223" t="s">
        <v>74</v>
      </c>
      <c r="AU122" s="223" t="s">
        <v>75</v>
      </c>
      <c r="AY122" s="222" t="s">
        <v>192</v>
      </c>
      <c r="BK122" s="224">
        <f>BK123+BK206+BK215+BK288</f>
        <v>0</v>
      </c>
    </row>
    <row r="123" s="12" customFormat="1" ht="22.8" customHeight="1">
      <c r="A123" s="12"/>
      <c r="B123" s="211"/>
      <c r="C123" s="212"/>
      <c r="D123" s="213" t="s">
        <v>74</v>
      </c>
      <c r="E123" s="225" t="s">
        <v>83</v>
      </c>
      <c r="F123" s="225" t="s">
        <v>193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SUM(P124:P205)</f>
        <v>0</v>
      </c>
      <c r="Q123" s="219"/>
      <c r="R123" s="220">
        <f>SUM(R124:R205)</f>
        <v>26.547999999999998</v>
      </c>
      <c r="S123" s="219"/>
      <c r="T123" s="221">
        <f>SUM(T124:T205)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74</v>
      </c>
      <c r="AU123" s="223" t="s">
        <v>83</v>
      </c>
      <c r="AY123" s="222" t="s">
        <v>192</v>
      </c>
      <c r="BK123" s="224">
        <f>SUM(BK124:BK205)</f>
        <v>0</v>
      </c>
    </row>
    <row r="124" s="2" customFormat="1" ht="24.15" customHeight="1">
      <c r="A124" s="39"/>
      <c r="B124" s="40"/>
      <c r="C124" s="227" t="s">
        <v>83</v>
      </c>
      <c r="D124" s="227" t="s">
        <v>194</v>
      </c>
      <c r="E124" s="228" t="s">
        <v>4372</v>
      </c>
      <c r="F124" s="229" t="s">
        <v>4373</v>
      </c>
      <c r="G124" s="230" t="s">
        <v>207</v>
      </c>
      <c r="H124" s="231">
        <v>7.125</v>
      </c>
      <c r="I124" s="232"/>
      <c r="J124" s="233">
        <f>ROUND(I124*H124,2)</f>
        <v>0</v>
      </c>
      <c r="K124" s="229" t="s">
        <v>198</v>
      </c>
      <c r="L124" s="45"/>
      <c r="M124" s="234" t="s">
        <v>1</v>
      </c>
      <c r="N124" s="235" t="s">
        <v>40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199</v>
      </c>
      <c r="AT124" s="238" t="s">
        <v>194</v>
      </c>
      <c r="AU124" s="238" t="s">
        <v>85</v>
      </c>
      <c r="AY124" s="18" t="s">
        <v>192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199</v>
      </c>
      <c r="BM124" s="238" t="s">
        <v>4725</v>
      </c>
    </row>
    <row r="125" s="16" customFormat="1">
      <c r="A125" s="16"/>
      <c r="B125" s="274"/>
      <c r="C125" s="275"/>
      <c r="D125" s="242" t="s">
        <v>201</v>
      </c>
      <c r="E125" s="276" t="s">
        <v>1</v>
      </c>
      <c r="F125" s="277" t="s">
        <v>4726</v>
      </c>
      <c r="G125" s="275"/>
      <c r="H125" s="276" t="s">
        <v>1</v>
      </c>
      <c r="I125" s="278"/>
      <c r="J125" s="275"/>
      <c r="K125" s="275"/>
      <c r="L125" s="279"/>
      <c r="M125" s="280"/>
      <c r="N125" s="281"/>
      <c r="O125" s="281"/>
      <c r="P125" s="281"/>
      <c r="Q125" s="281"/>
      <c r="R125" s="281"/>
      <c r="S125" s="281"/>
      <c r="T125" s="282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3" t="s">
        <v>201</v>
      </c>
      <c r="AU125" s="283" t="s">
        <v>85</v>
      </c>
      <c r="AV125" s="16" t="s">
        <v>83</v>
      </c>
      <c r="AW125" s="16" t="s">
        <v>32</v>
      </c>
      <c r="AX125" s="16" t="s">
        <v>75</v>
      </c>
      <c r="AY125" s="283" t="s">
        <v>192</v>
      </c>
    </row>
    <row r="126" s="16" customFormat="1">
      <c r="A126" s="16"/>
      <c r="B126" s="274"/>
      <c r="C126" s="275"/>
      <c r="D126" s="242" t="s">
        <v>201</v>
      </c>
      <c r="E126" s="276" t="s">
        <v>1</v>
      </c>
      <c r="F126" s="277" t="s">
        <v>4727</v>
      </c>
      <c r="G126" s="275"/>
      <c r="H126" s="276" t="s">
        <v>1</v>
      </c>
      <c r="I126" s="278"/>
      <c r="J126" s="275"/>
      <c r="K126" s="275"/>
      <c r="L126" s="279"/>
      <c r="M126" s="280"/>
      <c r="N126" s="281"/>
      <c r="O126" s="281"/>
      <c r="P126" s="281"/>
      <c r="Q126" s="281"/>
      <c r="R126" s="281"/>
      <c r="S126" s="281"/>
      <c r="T126" s="28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3" t="s">
        <v>201</v>
      </c>
      <c r="AU126" s="283" t="s">
        <v>85</v>
      </c>
      <c r="AV126" s="16" t="s">
        <v>83</v>
      </c>
      <c r="AW126" s="16" t="s">
        <v>32</v>
      </c>
      <c r="AX126" s="16" t="s">
        <v>75</v>
      </c>
      <c r="AY126" s="283" t="s">
        <v>192</v>
      </c>
    </row>
    <row r="127" s="16" customFormat="1">
      <c r="A127" s="16"/>
      <c r="B127" s="274"/>
      <c r="C127" s="275"/>
      <c r="D127" s="242" t="s">
        <v>201</v>
      </c>
      <c r="E127" s="276" t="s">
        <v>1</v>
      </c>
      <c r="F127" s="277" t="s">
        <v>4728</v>
      </c>
      <c r="G127" s="275"/>
      <c r="H127" s="276" t="s">
        <v>1</v>
      </c>
      <c r="I127" s="278"/>
      <c r="J127" s="275"/>
      <c r="K127" s="275"/>
      <c r="L127" s="279"/>
      <c r="M127" s="280"/>
      <c r="N127" s="281"/>
      <c r="O127" s="281"/>
      <c r="P127" s="281"/>
      <c r="Q127" s="281"/>
      <c r="R127" s="281"/>
      <c r="S127" s="281"/>
      <c r="T127" s="28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3" t="s">
        <v>201</v>
      </c>
      <c r="AU127" s="283" t="s">
        <v>85</v>
      </c>
      <c r="AV127" s="16" t="s">
        <v>83</v>
      </c>
      <c r="AW127" s="16" t="s">
        <v>32</v>
      </c>
      <c r="AX127" s="16" t="s">
        <v>75</v>
      </c>
      <c r="AY127" s="283" t="s">
        <v>192</v>
      </c>
    </row>
    <row r="128" s="13" customFormat="1">
      <c r="A128" s="13"/>
      <c r="B128" s="240"/>
      <c r="C128" s="241"/>
      <c r="D128" s="242" t="s">
        <v>201</v>
      </c>
      <c r="E128" s="243" t="s">
        <v>1</v>
      </c>
      <c r="F128" s="244" t="s">
        <v>4729</v>
      </c>
      <c r="G128" s="241"/>
      <c r="H128" s="245">
        <v>1.5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201</v>
      </c>
      <c r="AU128" s="251" t="s">
        <v>85</v>
      </c>
      <c r="AV128" s="13" t="s">
        <v>85</v>
      </c>
      <c r="AW128" s="13" t="s">
        <v>32</v>
      </c>
      <c r="AX128" s="13" t="s">
        <v>75</v>
      </c>
      <c r="AY128" s="251" t="s">
        <v>192</v>
      </c>
    </row>
    <row r="129" s="13" customFormat="1">
      <c r="A129" s="13"/>
      <c r="B129" s="240"/>
      <c r="C129" s="241"/>
      <c r="D129" s="242" t="s">
        <v>201</v>
      </c>
      <c r="E129" s="243" t="s">
        <v>1</v>
      </c>
      <c r="F129" s="244" t="s">
        <v>4730</v>
      </c>
      <c r="G129" s="241"/>
      <c r="H129" s="245">
        <v>5.625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201</v>
      </c>
      <c r="AU129" s="251" t="s">
        <v>85</v>
      </c>
      <c r="AV129" s="13" t="s">
        <v>85</v>
      </c>
      <c r="AW129" s="13" t="s">
        <v>32</v>
      </c>
      <c r="AX129" s="13" t="s">
        <v>75</v>
      </c>
      <c r="AY129" s="251" t="s">
        <v>192</v>
      </c>
    </row>
    <row r="130" s="14" customFormat="1">
      <c r="A130" s="14"/>
      <c r="B130" s="252"/>
      <c r="C130" s="253"/>
      <c r="D130" s="242" t="s">
        <v>201</v>
      </c>
      <c r="E130" s="254" t="s">
        <v>1</v>
      </c>
      <c r="F130" s="255" t="s">
        <v>204</v>
      </c>
      <c r="G130" s="253"/>
      <c r="H130" s="256">
        <v>7.125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201</v>
      </c>
      <c r="AU130" s="262" t="s">
        <v>85</v>
      </c>
      <c r="AV130" s="14" t="s">
        <v>199</v>
      </c>
      <c r="AW130" s="14" t="s">
        <v>32</v>
      </c>
      <c r="AX130" s="14" t="s">
        <v>83</v>
      </c>
      <c r="AY130" s="262" t="s">
        <v>192</v>
      </c>
    </row>
    <row r="131" s="2" customFormat="1" ht="33" customHeight="1">
      <c r="A131" s="39"/>
      <c r="B131" s="40"/>
      <c r="C131" s="227" t="s">
        <v>85</v>
      </c>
      <c r="D131" s="227" t="s">
        <v>194</v>
      </c>
      <c r="E131" s="228" t="s">
        <v>4376</v>
      </c>
      <c r="F131" s="229" t="s">
        <v>4377</v>
      </c>
      <c r="G131" s="230" t="s">
        <v>207</v>
      </c>
      <c r="H131" s="231">
        <v>77.519000000000005</v>
      </c>
      <c r="I131" s="232"/>
      <c r="J131" s="233">
        <f>ROUND(I131*H131,2)</f>
        <v>0</v>
      </c>
      <c r="K131" s="229" t="s">
        <v>198</v>
      </c>
      <c r="L131" s="45"/>
      <c r="M131" s="234" t="s">
        <v>1</v>
      </c>
      <c r="N131" s="235" t="s">
        <v>40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199</v>
      </c>
      <c r="AT131" s="238" t="s">
        <v>194</v>
      </c>
      <c r="AU131" s="238" t="s">
        <v>85</v>
      </c>
      <c r="AY131" s="18" t="s">
        <v>192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199</v>
      </c>
      <c r="BM131" s="238" t="s">
        <v>4731</v>
      </c>
    </row>
    <row r="132" s="16" customFormat="1">
      <c r="A132" s="16"/>
      <c r="B132" s="274"/>
      <c r="C132" s="275"/>
      <c r="D132" s="242" t="s">
        <v>201</v>
      </c>
      <c r="E132" s="276" t="s">
        <v>1</v>
      </c>
      <c r="F132" s="277" t="s">
        <v>4726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83" t="s">
        <v>201</v>
      </c>
      <c r="AU132" s="283" t="s">
        <v>85</v>
      </c>
      <c r="AV132" s="16" t="s">
        <v>83</v>
      </c>
      <c r="AW132" s="16" t="s">
        <v>32</v>
      </c>
      <c r="AX132" s="16" t="s">
        <v>75</v>
      </c>
      <c r="AY132" s="283" t="s">
        <v>192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4727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6" customFormat="1">
      <c r="A134" s="16"/>
      <c r="B134" s="274"/>
      <c r="C134" s="275"/>
      <c r="D134" s="242" t="s">
        <v>201</v>
      </c>
      <c r="E134" s="276" t="s">
        <v>1</v>
      </c>
      <c r="F134" s="277" t="s">
        <v>4728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83" t="s">
        <v>201</v>
      </c>
      <c r="AU134" s="283" t="s">
        <v>85</v>
      </c>
      <c r="AV134" s="16" t="s">
        <v>83</v>
      </c>
      <c r="AW134" s="16" t="s">
        <v>32</v>
      </c>
      <c r="AX134" s="16" t="s">
        <v>75</v>
      </c>
      <c r="AY134" s="283" t="s">
        <v>192</v>
      </c>
    </row>
    <row r="135" s="13" customFormat="1">
      <c r="A135" s="13"/>
      <c r="B135" s="240"/>
      <c r="C135" s="241"/>
      <c r="D135" s="242" t="s">
        <v>201</v>
      </c>
      <c r="E135" s="243" t="s">
        <v>1</v>
      </c>
      <c r="F135" s="244" t="s">
        <v>4732</v>
      </c>
      <c r="G135" s="241"/>
      <c r="H135" s="245">
        <v>0.98799999999999999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201</v>
      </c>
      <c r="AU135" s="251" t="s">
        <v>85</v>
      </c>
      <c r="AV135" s="13" t="s">
        <v>85</v>
      </c>
      <c r="AW135" s="13" t="s">
        <v>32</v>
      </c>
      <c r="AX135" s="13" t="s">
        <v>75</v>
      </c>
      <c r="AY135" s="251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4733</v>
      </c>
      <c r="G136" s="241"/>
      <c r="H136" s="245">
        <v>34.665999999999997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75</v>
      </c>
      <c r="AY136" s="251" t="s">
        <v>192</v>
      </c>
    </row>
    <row r="137" s="13" customFormat="1">
      <c r="A137" s="13"/>
      <c r="B137" s="240"/>
      <c r="C137" s="241"/>
      <c r="D137" s="242" t="s">
        <v>201</v>
      </c>
      <c r="E137" s="243" t="s">
        <v>1</v>
      </c>
      <c r="F137" s="244" t="s">
        <v>4734</v>
      </c>
      <c r="G137" s="241"/>
      <c r="H137" s="245">
        <v>24.239999999999998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201</v>
      </c>
      <c r="AU137" s="251" t="s">
        <v>85</v>
      </c>
      <c r="AV137" s="13" t="s">
        <v>85</v>
      </c>
      <c r="AW137" s="13" t="s">
        <v>32</v>
      </c>
      <c r="AX137" s="13" t="s">
        <v>75</v>
      </c>
      <c r="AY137" s="251" t="s">
        <v>192</v>
      </c>
    </row>
    <row r="138" s="13" customFormat="1">
      <c r="A138" s="13"/>
      <c r="B138" s="240"/>
      <c r="C138" s="241"/>
      <c r="D138" s="242" t="s">
        <v>201</v>
      </c>
      <c r="E138" s="243" t="s">
        <v>1</v>
      </c>
      <c r="F138" s="244" t="s">
        <v>4735</v>
      </c>
      <c r="G138" s="241"/>
      <c r="H138" s="245">
        <v>6.1050000000000004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201</v>
      </c>
      <c r="AU138" s="251" t="s">
        <v>85</v>
      </c>
      <c r="AV138" s="13" t="s">
        <v>85</v>
      </c>
      <c r="AW138" s="13" t="s">
        <v>32</v>
      </c>
      <c r="AX138" s="13" t="s">
        <v>75</v>
      </c>
      <c r="AY138" s="251" t="s">
        <v>192</v>
      </c>
    </row>
    <row r="139" s="13" customFormat="1">
      <c r="A139" s="13"/>
      <c r="B139" s="240"/>
      <c r="C139" s="241"/>
      <c r="D139" s="242" t="s">
        <v>201</v>
      </c>
      <c r="E139" s="243" t="s">
        <v>1</v>
      </c>
      <c r="F139" s="244" t="s">
        <v>4736</v>
      </c>
      <c r="G139" s="241"/>
      <c r="H139" s="245">
        <v>11.52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201</v>
      </c>
      <c r="AU139" s="251" t="s">
        <v>85</v>
      </c>
      <c r="AV139" s="13" t="s">
        <v>85</v>
      </c>
      <c r="AW139" s="13" t="s">
        <v>32</v>
      </c>
      <c r="AX139" s="13" t="s">
        <v>75</v>
      </c>
      <c r="AY139" s="251" t="s">
        <v>192</v>
      </c>
    </row>
    <row r="140" s="14" customFormat="1">
      <c r="A140" s="14"/>
      <c r="B140" s="252"/>
      <c r="C140" s="253"/>
      <c r="D140" s="242" t="s">
        <v>201</v>
      </c>
      <c r="E140" s="254" t="s">
        <v>1</v>
      </c>
      <c r="F140" s="255" t="s">
        <v>204</v>
      </c>
      <c r="G140" s="253"/>
      <c r="H140" s="256">
        <v>77.519000000000005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201</v>
      </c>
      <c r="AU140" s="262" t="s">
        <v>85</v>
      </c>
      <c r="AV140" s="14" t="s">
        <v>199</v>
      </c>
      <c r="AW140" s="14" t="s">
        <v>32</v>
      </c>
      <c r="AX140" s="14" t="s">
        <v>83</v>
      </c>
      <c r="AY140" s="262" t="s">
        <v>192</v>
      </c>
    </row>
    <row r="141" s="2" customFormat="1" ht="37.8" customHeight="1">
      <c r="A141" s="39"/>
      <c r="B141" s="40"/>
      <c r="C141" s="227" t="s">
        <v>212</v>
      </c>
      <c r="D141" s="227" t="s">
        <v>194</v>
      </c>
      <c r="E141" s="228" t="s">
        <v>221</v>
      </c>
      <c r="F141" s="229" t="s">
        <v>222</v>
      </c>
      <c r="G141" s="230" t="s">
        <v>207</v>
      </c>
      <c r="H141" s="231">
        <v>14.786</v>
      </c>
      <c r="I141" s="232"/>
      <c r="J141" s="233">
        <f>ROUND(I141*H141,2)</f>
        <v>0</v>
      </c>
      <c r="K141" s="229" t="s">
        <v>198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85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4737</v>
      </c>
    </row>
    <row r="142" s="16" customFormat="1">
      <c r="A142" s="16"/>
      <c r="B142" s="274"/>
      <c r="C142" s="275"/>
      <c r="D142" s="242" t="s">
        <v>201</v>
      </c>
      <c r="E142" s="276" t="s">
        <v>1</v>
      </c>
      <c r="F142" s="277" t="s">
        <v>4726</v>
      </c>
      <c r="G142" s="275"/>
      <c r="H142" s="276" t="s">
        <v>1</v>
      </c>
      <c r="I142" s="278"/>
      <c r="J142" s="275"/>
      <c r="K142" s="275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201</v>
      </c>
      <c r="AU142" s="283" t="s">
        <v>85</v>
      </c>
      <c r="AV142" s="16" t="s">
        <v>83</v>
      </c>
      <c r="AW142" s="16" t="s">
        <v>32</v>
      </c>
      <c r="AX142" s="16" t="s">
        <v>75</v>
      </c>
      <c r="AY142" s="283" t="s">
        <v>192</v>
      </c>
    </row>
    <row r="143" s="16" customFormat="1">
      <c r="A143" s="16"/>
      <c r="B143" s="274"/>
      <c r="C143" s="275"/>
      <c r="D143" s="242" t="s">
        <v>201</v>
      </c>
      <c r="E143" s="276" t="s">
        <v>1</v>
      </c>
      <c r="F143" s="277" t="s">
        <v>4727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3" t="s">
        <v>201</v>
      </c>
      <c r="AU143" s="283" t="s">
        <v>85</v>
      </c>
      <c r="AV143" s="16" t="s">
        <v>83</v>
      </c>
      <c r="AW143" s="16" t="s">
        <v>32</v>
      </c>
      <c r="AX143" s="16" t="s">
        <v>75</v>
      </c>
      <c r="AY143" s="283" t="s">
        <v>192</v>
      </c>
    </row>
    <row r="144" s="16" customFormat="1">
      <c r="A144" s="16"/>
      <c r="B144" s="274"/>
      <c r="C144" s="275"/>
      <c r="D144" s="242" t="s">
        <v>201</v>
      </c>
      <c r="E144" s="276" t="s">
        <v>1</v>
      </c>
      <c r="F144" s="277" t="s">
        <v>4728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3" t="s">
        <v>201</v>
      </c>
      <c r="AU144" s="283" t="s">
        <v>85</v>
      </c>
      <c r="AV144" s="16" t="s">
        <v>83</v>
      </c>
      <c r="AW144" s="16" t="s">
        <v>32</v>
      </c>
      <c r="AX144" s="16" t="s">
        <v>75</v>
      </c>
      <c r="AY144" s="283" t="s">
        <v>192</v>
      </c>
    </row>
    <row r="145" s="13" customFormat="1">
      <c r="A145" s="13"/>
      <c r="B145" s="240"/>
      <c r="C145" s="241"/>
      <c r="D145" s="242" t="s">
        <v>201</v>
      </c>
      <c r="E145" s="243" t="s">
        <v>1</v>
      </c>
      <c r="F145" s="244" t="s">
        <v>4738</v>
      </c>
      <c r="G145" s="241"/>
      <c r="H145" s="245">
        <v>14.786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201</v>
      </c>
      <c r="AU145" s="251" t="s">
        <v>85</v>
      </c>
      <c r="AV145" s="13" t="s">
        <v>85</v>
      </c>
      <c r="AW145" s="13" t="s">
        <v>32</v>
      </c>
      <c r="AX145" s="13" t="s">
        <v>75</v>
      </c>
      <c r="AY145" s="251" t="s">
        <v>192</v>
      </c>
    </row>
    <row r="146" s="14" customFormat="1">
      <c r="A146" s="14"/>
      <c r="B146" s="252"/>
      <c r="C146" s="253"/>
      <c r="D146" s="242" t="s">
        <v>201</v>
      </c>
      <c r="E146" s="254" t="s">
        <v>1</v>
      </c>
      <c r="F146" s="255" t="s">
        <v>204</v>
      </c>
      <c r="G146" s="253"/>
      <c r="H146" s="256">
        <v>14.786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201</v>
      </c>
      <c r="AU146" s="262" t="s">
        <v>85</v>
      </c>
      <c r="AV146" s="14" t="s">
        <v>199</v>
      </c>
      <c r="AW146" s="14" t="s">
        <v>32</v>
      </c>
      <c r="AX146" s="14" t="s">
        <v>83</v>
      </c>
      <c r="AY146" s="262" t="s">
        <v>192</v>
      </c>
    </row>
    <row r="147" s="2" customFormat="1" ht="37.8" customHeight="1">
      <c r="A147" s="39"/>
      <c r="B147" s="40"/>
      <c r="C147" s="227" t="s">
        <v>199</v>
      </c>
      <c r="D147" s="227" t="s">
        <v>194</v>
      </c>
      <c r="E147" s="228" t="s">
        <v>228</v>
      </c>
      <c r="F147" s="229" t="s">
        <v>229</v>
      </c>
      <c r="G147" s="230" t="s">
        <v>207</v>
      </c>
      <c r="H147" s="231">
        <v>14.786</v>
      </c>
      <c r="I147" s="232"/>
      <c r="J147" s="233">
        <f>ROUND(I147*H147,2)</f>
        <v>0</v>
      </c>
      <c r="K147" s="229" t="s">
        <v>198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85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4739</v>
      </c>
    </row>
    <row r="148" s="16" customFormat="1">
      <c r="A148" s="16"/>
      <c r="B148" s="274"/>
      <c r="C148" s="275"/>
      <c r="D148" s="242" t="s">
        <v>201</v>
      </c>
      <c r="E148" s="276" t="s">
        <v>1</v>
      </c>
      <c r="F148" s="277" t="s">
        <v>4726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3" t="s">
        <v>201</v>
      </c>
      <c r="AU148" s="283" t="s">
        <v>85</v>
      </c>
      <c r="AV148" s="16" t="s">
        <v>83</v>
      </c>
      <c r="AW148" s="16" t="s">
        <v>32</v>
      </c>
      <c r="AX148" s="16" t="s">
        <v>75</v>
      </c>
      <c r="AY148" s="283" t="s">
        <v>192</v>
      </c>
    </row>
    <row r="149" s="16" customFormat="1">
      <c r="A149" s="16"/>
      <c r="B149" s="274"/>
      <c r="C149" s="275"/>
      <c r="D149" s="242" t="s">
        <v>201</v>
      </c>
      <c r="E149" s="276" t="s">
        <v>1</v>
      </c>
      <c r="F149" s="277" t="s">
        <v>4727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3" t="s">
        <v>201</v>
      </c>
      <c r="AU149" s="283" t="s">
        <v>85</v>
      </c>
      <c r="AV149" s="16" t="s">
        <v>83</v>
      </c>
      <c r="AW149" s="16" t="s">
        <v>32</v>
      </c>
      <c r="AX149" s="16" t="s">
        <v>75</v>
      </c>
      <c r="AY149" s="283" t="s">
        <v>192</v>
      </c>
    </row>
    <row r="150" s="16" customFormat="1">
      <c r="A150" s="16"/>
      <c r="B150" s="274"/>
      <c r="C150" s="275"/>
      <c r="D150" s="242" t="s">
        <v>201</v>
      </c>
      <c r="E150" s="276" t="s">
        <v>1</v>
      </c>
      <c r="F150" s="277" t="s">
        <v>4728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3" t="s">
        <v>201</v>
      </c>
      <c r="AU150" s="283" t="s">
        <v>85</v>
      </c>
      <c r="AV150" s="16" t="s">
        <v>83</v>
      </c>
      <c r="AW150" s="16" t="s">
        <v>32</v>
      </c>
      <c r="AX150" s="16" t="s">
        <v>75</v>
      </c>
      <c r="AY150" s="283" t="s">
        <v>192</v>
      </c>
    </row>
    <row r="151" s="13" customFormat="1">
      <c r="A151" s="13"/>
      <c r="B151" s="240"/>
      <c r="C151" s="241"/>
      <c r="D151" s="242" t="s">
        <v>201</v>
      </c>
      <c r="E151" s="243" t="s">
        <v>1</v>
      </c>
      <c r="F151" s="244" t="s">
        <v>4740</v>
      </c>
      <c r="G151" s="241"/>
      <c r="H151" s="245">
        <v>14.786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201</v>
      </c>
      <c r="AU151" s="251" t="s">
        <v>85</v>
      </c>
      <c r="AV151" s="13" t="s">
        <v>85</v>
      </c>
      <c r="AW151" s="13" t="s">
        <v>32</v>
      </c>
      <c r="AX151" s="13" t="s">
        <v>75</v>
      </c>
      <c r="AY151" s="251" t="s">
        <v>192</v>
      </c>
    </row>
    <row r="152" s="14" customFormat="1">
      <c r="A152" s="14"/>
      <c r="B152" s="252"/>
      <c r="C152" s="253"/>
      <c r="D152" s="242" t="s">
        <v>201</v>
      </c>
      <c r="E152" s="254" t="s">
        <v>1</v>
      </c>
      <c r="F152" s="255" t="s">
        <v>204</v>
      </c>
      <c r="G152" s="253"/>
      <c r="H152" s="256">
        <v>14.786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201</v>
      </c>
      <c r="AU152" s="262" t="s">
        <v>85</v>
      </c>
      <c r="AV152" s="14" t="s">
        <v>199</v>
      </c>
      <c r="AW152" s="14" t="s">
        <v>32</v>
      </c>
      <c r="AX152" s="14" t="s">
        <v>83</v>
      </c>
      <c r="AY152" s="262" t="s">
        <v>192</v>
      </c>
    </row>
    <row r="153" s="2" customFormat="1" ht="37.8" customHeight="1">
      <c r="A153" s="39"/>
      <c r="B153" s="40"/>
      <c r="C153" s="227" t="s">
        <v>227</v>
      </c>
      <c r="D153" s="227" t="s">
        <v>194</v>
      </c>
      <c r="E153" s="228" t="s">
        <v>233</v>
      </c>
      <c r="F153" s="229" t="s">
        <v>234</v>
      </c>
      <c r="G153" s="230" t="s">
        <v>207</v>
      </c>
      <c r="H153" s="231">
        <v>73.930000000000007</v>
      </c>
      <c r="I153" s="232"/>
      <c r="J153" s="233">
        <f>ROUND(I153*H153,2)</f>
        <v>0</v>
      </c>
      <c r="K153" s="229" t="s">
        <v>198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85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4741</v>
      </c>
    </row>
    <row r="154" s="16" customFormat="1">
      <c r="A154" s="16"/>
      <c r="B154" s="274"/>
      <c r="C154" s="275"/>
      <c r="D154" s="242" t="s">
        <v>201</v>
      </c>
      <c r="E154" s="276" t="s">
        <v>1</v>
      </c>
      <c r="F154" s="277" t="s">
        <v>4726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3" t="s">
        <v>201</v>
      </c>
      <c r="AU154" s="283" t="s">
        <v>85</v>
      </c>
      <c r="AV154" s="16" t="s">
        <v>83</v>
      </c>
      <c r="AW154" s="16" t="s">
        <v>32</v>
      </c>
      <c r="AX154" s="16" t="s">
        <v>75</v>
      </c>
      <c r="AY154" s="283" t="s">
        <v>192</v>
      </c>
    </row>
    <row r="155" s="16" customFormat="1">
      <c r="A155" s="16"/>
      <c r="B155" s="274"/>
      <c r="C155" s="275"/>
      <c r="D155" s="242" t="s">
        <v>201</v>
      </c>
      <c r="E155" s="276" t="s">
        <v>1</v>
      </c>
      <c r="F155" s="277" t="s">
        <v>4727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3" t="s">
        <v>201</v>
      </c>
      <c r="AU155" s="283" t="s">
        <v>85</v>
      </c>
      <c r="AV155" s="16" t="s">
        <v>83</v>
      </c>
      <c r="AW155" s="16" t="s">
        <v>32</v>
      </c>
      <c r="AX155" s="16" t="s">
        <v>75</v>
      </c>
      <c r="AY155" s="283" t="s">
        <v>192</v>
      </c>
    </row>
    <row r="156" s="16" customFormat="1">
      <c r="A156" s="16"/>
      <c r="B156" s="274"/>
      <c r="C156" s="275"/>
      <c r="D156" s="242" t="s">
        <v>201</v>
      </c>
      <c r="E156" s="276" t="s">
        <v>1</v>
      </c>
      <c r="F156" s="277" t="s">
        <v>4728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201</v>
      </c>
      <c r="AU156" s="283" t="s">
        <v>85</v>
      </c>
      <c r="AV156" s="16" t="s">
        <v>83</v>
      </c>
      <c r="AW156" s="16" t="s">
        <v>32</v>
      </c>
      <c r="AX156" s="16" t="s">
        <v>75</v>
      </c>
      <c r="AY156" s="283" t="s">
        <v>192</v>
      </c>
    </row>
    <row r="157" s="13" customFormat="1">
      <c r="A157" s="13"/>
      <c r="B157" s="240"/>
      <c r="C157" s="241"/>
      <c r="D157" s="242" t="s">
        <v>201</v>
      </c>
      <c r="E157" s="243" t="s">
        <v>1</v>
      </c>
      <c r="F157" s="244" t="s">
        <v>4742</v>
      </c>
      <c r="G157" s="241"/>
      <c r="H157" s="245">
        <v>73.930000000000007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201</v>
      </c>
      <c r="AU157" s="251" t="s">
        <v>85</v>
      </c>
      <c r="AV157" s="13" t="s">
        <v>85</v>
      </c>
      <c r="AW157" s="13" t="s">
        <v>32</v>
      </c>
      <c r="AX157" s="13" t="s">
        <v>75</v>
      </c>
      <c r="AY157" s="251" t="s">
        <v>192</v>
      </c>
    </row>
    <row r="158" s="14" customFormat="1">
      <c r="A158" s="14"/>
      <c r="B158" s="252"/>
      <c r="C158" s="253"/>
      <c r="D158" s="242" t="s">
        <v>201</v>
      </c>
      <c r="E158" s="254" t="s">
        <v>1</v>
      </c>
      <c r="F158" s="255" t="s">
        <v>204</v>
      </c>
      <c r="G158" s="253"/>
      <c r="H158" s="256">
        <v>73.930000000000007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201</v>
      </c>
      <c r="AU158" s="262" t="s">
        <v>85</v>
      </c>
      <c r="AV158" s="14" t="s">
        <v>199</v>
      </c>
      <c r="AW158" s="14" t="s">
        <v>32</v>
      </c>
      <c r="AX158" s="14" t="s">
        <v>83</v>
      </c>
      <c r="AY158" s="262" t="s">
        <v>192</v>
      </c>
    </row>
    <row r="159" s="2" customFormat="1" ht="24.15" customHeight="1">
      <c r="A159" s="39"/>
      <c r="B159" s="40"/>
      <c r="C159" s="227" t="s">
        <v>232</v>
      </c>
      <c r="D159" s="227" t="s">
        <v>194</v>
      </c>
      <c r="E159" s="228" t="s">
        <v>238</v>
      </c>
      <c r="F159" s="229" t="s">
        <v>239</v>
      </c>
      <c r="G159" s="230" t="s">
        <v>207</v>
      </c>
      <c r="H159" s="231">
        <v>14.786</v>
      </c>
      <c r="I159" s="232"/>
      <c r="J159" s="233">
        <f>ROUND(I159*H159,2)</f>
        <v>0</v>
      </c>
      <c r="K159" s="229" t="s">
        <v>198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199</v>
      </c>
      <c r="AT159" s="238" t="s">
        <v>194</v>
      </c>
      <c r="AU159" s="238" t="s">
        <v>85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199</v>
      </c>
      <c r="BM159" s="238" t="s">
        <v>4743</v>
      </c>
    </row>
    <row r="160" s="16" customFormat="1">
      <c r="A160" s="16"/>
      <c r="B160" s="274"/>
      <c r="C160" s="275"/>
      <c r="D160" s="242" t="s">
        <v>201</v>
      </c>
      <c r="E160" s="276" t="s">
        <v>1</v>
      </c>
      <c r="F160" s="277" t="s">
        <v>4726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3" t="s">
        <v>201</v>
      </c>
      <c r="AU160" s="283" t="s">
        <v>85</v>
      </c>
      <c r="AV160" s="16" t="s">
        <v>83</v>
      </c>
      <c r="AW160" s="16" t="s">
        <v>32</v>
      </c>
      <c r="AX160" s="16" t="s">
        <v>75</v>
      </c>
      <c r="AY160" s="283" t="s">
        <v>192</v>
      </c>
    </row>
    <row r="161" s="16" customFormat="1">
      <c r="A161" s="16"/>
      <c r="B161" s="274"/>
      <c r="C161" s="275"/>
      <c r="D161" s="242" t="s">
        <v>201</v>
      </c>
      <c r="E161" s="276" t="s">
        <v>1</v>
      </c>
      <c r="F161" s="277" t="s">
        <v>4727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3" t="s">
        <v>201</v>
      </c>
      <c r="AU161" s="283" t="s">
        <v>85</v>
      </c>
      <c r="AV161" s="16" t="s">
        <v>83</v>
      </c>
      <c r="AW161" s="16" t="s">
        <v>32</v>
      </c>
      <c r="AX161" s="16" t="s">
        <v>75</v>
      </c>
      <c r="AY161" s="283" t="s">
        <v>192</v>
      </c>
    </row>
    <row r="162" s="16" customFormat="1">
      <c r="A162" s="16"/>
      <c r="B162" s="274"/>
      <c r="C162" s="275"/>
      <c r="D162" s="242" t="s">
        <v>201</v>
      </c>
      <c r="E162" s="276" t="s">
        <v>1</v>
      </c>
      <c r="F162" s="277" t="s">
        <v>4728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3" t="s">
        <v>201</v>
      </c>
      <c r="AU162" s="283" t="s">
        <v>85</v>
      </c>
      <c r="AV162" s="16" t="s">
        <v>83</v>
      </c>
      <c r="AW162" s="16" t="s">
        <v>32</v>
      </c>
      <c r="AX162" s="16" t="s">
        <v>75</v>
      </c>
      <c r="AY162" s="283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4740</v>
      </c>
      <c r="G163" s="241"/>
      <c r="H163" s="245">
        <v>14.786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4" customFormat="1">
      <c r="A164" s="14"/>
      <c r="B164" s="252"/>
      <c r="C164" s="253"/>
      <c r="D164" s="242" t="s">
        <v>201</v>
      </c>
      <c r="E164" s="254" t="s">
        <v>1</v>
      </c>
      <c r="F164" s="255" t="s">
        <v>204</v>
      </c>
      <c r="G164" s="253"/>
      <c r="H164" s="256">
        <v>14.786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201</v>
      </c>
      <c r="AU164" s="262" t="s">
        <v>85</v>
      </c>
      <c r="AV164" s="14" t="s">
        <v>199</v>
      </c>
      <c r="AW164" s="14" t="s">
        <v>32</v>
      </c>
      <c r="AX164" s="14" t="s">
        <v>83</v>
      </c>
      <c r="AY164" s="262" t="s">
        <v>192</v>
      </c>
    </row>
    <row r="165" s="2" customFormat="1" ht="33" customHeight="1">
      <c r="A165" s="39"/>
      <c r="B165" s="40"/>
      <c r="C165" s="227" t="s">
        <v>237</v>
      </c>
      <c r="D165" s="227" t="s">
        <v>194</v>
      </c>
      <c r="E165" s="228" t="s">
        <v>245</v>
      </c>
      <c r="F165" s="229" t="s">
        <v>246</v>
      </c>
      <c r="G165" s="230" t="s">
        <v>247</v>
      </c>
      <c r="H165" s="231">
        <v>32.529000000000003</v>
      </c>
      <c r="I165" s="232"/>
      <c r="J165" s="233">
        <f>ROUND(I165*H165,2)</f>
        <v>0</v>
      </c>
      <c r="K165" s="229" t="s">
        <v>198</v>
      </c>
      <c r="L165" s="45"/>
      <c r="M165" s="234" t="s">
        <v>1</v>
      </c>
      <c r="N165" s="235" t="s">
        <v>40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199</v>
      </c>
      <c r="AT165" s="238" t="s">
        <v>194</v>
      </c>
      <c r="AU165" s="238" t="s">
        <v>85</v>
      </c>
      <c r="AY165" s="18" t="s">
        <v>192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199</v>
      </c>
      <c r="BM165" s="238" t="s">
        <v>4744</v>
      </c>
    </row>
    <row r="166" s="16" customFormat="1">
      <c r="A166" s="16"/>
      <c r="B166" s="274"/>
      <c r="C166" s="275"/>
      <c r="D166" s="242" t="s">
        <v>201</v>
      </c>
      <c r="E166" s="276" t="s">
        <v>1</v>
      </c>
      <c r="F166" s="277" t="s">
        <v>4726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3" t="s">
        <v>201</v>
      </c>
      <c r="AU166" s="283" t="s">
        <v>85</v>
      </c>
      <c r="AV166" s="16" t="s">
        <v>83</v>
      </c>
      <c r="AW166" s="16" t="s">
        <v>32</v>
      </c>
      <c r="AX166" s="16" t="s">
        <v>75</v>
      </c>
      <c r="AY166" s="283" t="s">
        <v>192</v>
      </c>
    </row>
    <row r="167" s="16" customFormat="1">
      <c r="A167" s="16"/>
      <c r="B167" s="274"/>
      <c r="C167" s="275"/>
      <c r="D167" s="242" t="s">
        <v>201</v>
      </c>
      <c r="E167" s="276" t="s">
        <v>1</v>
      </c>
      <c r="F167" s="277" t="s">
        <v>4727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3" t="s">
        <v>201</v>
      </c>
      <c r="AU167" s="283" t="s">
        <v>85</v>
      </c>
      <c r="AV167" s="16" t="s">
        <v>83</v>
      </c>
      <c r="AW167" s="16" t="s">
        <v>32</v>
      </c>
      <c r="AX167" s="16" t="s">
        <v>75</v>
      </c>
      <c r="AY167" s="283" t="s">
        <v>192</v>
      </c>
    </row>
    <row r="168" s="16" customFormat="1">
      <c r="A168" s="16"/>
      <c r="B168" s="274"/>
      <c r="C168" s="275"/>
      <c r="D168" s="242" t="s">
        <v>201</v>
      </c>
      <c r="E168" s="276" t="s">
        <v>1</v>
      </c>
      <c r="F168" s="277" t="s">
        <v>4728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3" t="s">
        <v>201</v>
      </c>
      <c r="AU168" s="283" t="s">
        <v>85</v>
      </c>
      <c r="AV168" s="16" t="s">
        <v>83</v>
      </c>
      <c r="AW168" s="16" t="s">
        <v>32</v>
      </c>
      <c r="AX168" s="16" t="s">
        <v>75</v>
      </c>
      <c r="AY168" s="283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4740</v>
      </c>
      <c r="G169" s="241"/>
      <c r="H169" s="245">
        <v>14.786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75</v>
      </c>
      <c r="AY169" s="251" t="s">
        <v>192</v>
      </c>
    </row>
    <row r="170" s="14" customFormat="1">
      <c r="A170" s="14"/>
      <c r="B170" s="252"/>
      <c r="C170" s="253"/>
      <c r="D170" s="242" t="s">
        <v>201</v>
      </c>
      <c r="E170" s="254" t="s">
        <v>1</v>
      </c>
      <c r="F170" s="255" t="s">
        <v>204</v>
      </c>
      <c r="G170" s="253"/>
      <c r="H170" s="256">
        <v>14.786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201</v>
      </c>
      <c r="AU170" s="262" t="s">
        <v>85</v>
      </c>
      <c r="AV170" s="14" t="s">
        <v>199</v>
      </c>
      <c r="AW170" s="14" t="s">
        <v>32</v>
      </c>
      <c r="AX170" s="14" t="s">
        <v>75</v>
      </c>
      <c r="AY170" s="262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4745</v>
      </c>
      <c r="G171" s="241"/>
      <c r="H171" s="245">
        <v>32.529000000000003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83</v>
      </c>
      <c r="AY171" s="251" t="s">
        <v>192</v>
      </c>
    </row>
    <row r="172" s="2" customFormat="1" ht="16.5" customHeight="1">
      <c r="A172" s="39"/>
      <c r="B172" s="40"/>
      <c r="C172" s="227" t="s">
        <v>244</v>
      </c>
      <c r="D172" s="227" t="s">
        <v>194</v>
      </c>
      <c r="E172" s="228" t="s">
        <v>252</v>
      </c>
      <c r="F172" s="229" t="s">
        <v>253</v>
      </c>
      <c r="G172" s="230" t="s">
        <v>207</v>
      </c>
      <c r="H172" s="231">
        <v>14.786</v>
      </c>
      <c r="I172" s="232"/>
      <c r="J172" s="233">
        <f>ROUND(I172*H172,2)</f>
        <v>0</v>
      </c>
      <c r="K172" s="229" t="s">
        <v>198</v>
      </c>
      <c r="L172" s="45"/>
      <c r="M172" s="234" t="s">
        <v>1</v>
      </c>
      <c r="N172" s="235" t="s">
        <v>40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199</v>
      </c>
      <c r="AT172" s="238" t="s">
        <v>194</v>
      </c>
      <c r="AU172" s="238" t="s">
        <v>85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199</v>
      </c>
      <c r="BM172" s="238" t="s">
        <v>4746</v>
      </c>
    </row>
    <row r="173" s="16" customFormat="1">
      <c r="A173" s="16"/>
      <c r="B173" s="274"/>
      <c r="C173" s="275"/>
      <c r="D173" s="242" t="s">
        <v>201</v>
      </c>
      <c r="E173" s="276" t="s">
        <v>1</v>
      </c>
      <c r="F173" s="277" t="s">
        <v>4726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3" t="s">
        <v>201</v>
      </c>
      <c r="AU173" s="283" t="s">
        <v>85</v>
      </c>
      <c r="AV173" s="16" t="s">
        <v>83</v>
      </c>
      <c r="AW173" s="16" t="s">
        <v>32</v>
      </c>
      <c r="AX173" s="16" t="s">
        <v>75</v>
      </c>
      <c r="AY173" s="283" t="s">
        <v>192</v>
      </c>
    </row>
    <row r="174" s="16" customFormat="1">
      <c r="A174" s="16"/>
      <c r="B174" s="274"/>
      <c r="C174" s="275"/>
      <c r="D174" s="242" t="s">
        <v>201</v>
      </c>
      <c r="E174" s="276" t="s">
        <v>1</v>
      </c>
      <c r="F174" s="277" t="s">
        <v>4727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3" t="s">
        <v>201</v>
      </c>
      <c r="AU174" s="283" t="s">
        <v>85</v>
      </c>
      <c r="AV174" s="16" t="s">
        <v>83</v>
      </c>
      <c r="AW174" s="16" t="s">
        <v>32</v>
      </c>
      <c r="AX174" s="16" t="s">
        <v>75</v>
      </c>
      <c r="AY174" s="283" t="s">
        <v>192</v>
      </c>
    </row>
    <row r="175" s="16" customFormat="1">
      <c r="A175" s="16"/>
      <c r="B175" s="274"/>
      <c r="C175" s="275"/>
      <c r="D175" s="242" t="s">
        <v>201</v>
      </c>
      <c r="E175" s="276" t="s">
        <v>1</v>
      </c>
      <c r="F175" s="277" t="s">
        <v>4728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3" t="s">
        <v>201</v>
      </c>
      <c r="AU175" s="283" t="s">
        <v>85</v>
      </c>
      <c r="AV175" s="16" t="s">
        <v>83</v>
      </c>
      <c r="AW175" s="16" t="s">
        <v>32</v>
      </c>
      <c r="AX175" s="16" t="s">
        <v>75</v>
      </c>
      <c r="AY175" s="283" t="s">
        <v>192</v>
      </c>
    </row>
    <row r="176" s="13" customFormat="1">
      <c r="A176" s="13"/>
      <c r="B176" s="240"/>
      <c r="C176" s="241"/>
      <c r="D176" s="242" t="s">
        <v>201</v>
      </c>
      <c r="E176" s="243" t="s">
        <v>1</v>
      </c>
      <c r="F176" s="244" t="s">
        <v>4740</v>
      </c>
      <c r="G176" s="241"/>
      <c r="H176" s="245">
        <v>14.786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201</v>
      </c>
      <c r="AU176" s="251" t="s">
        <v>85</v>
      </c>
      <c r="AV176" s="13" t="s">
        <v>85</v>
      </c>
      <c r="AW176" s="13" t="s">
        <v>32</v>
      </c>
      <c r="AX176" s="13" t="s">
        <v>75</v>
      </c>
      <c r="AY176" s="251" t="s">
        <v>192</v>
      </c>
    </row>
    <row r="177" s="14" customFormat="1">
      <c r="A177" s="14"/>
      <c r="B177" s="252"/>
      <c r="C177" s="253"/>
      <c r="D177" s="242" t="s">
        <v>201</v>
      </c>
      <c r="E177" s="254" t="s">
        <v>1</v>
      </c>
      <c r="F177" s="255" t="s">
        <v>204</v>
      </c>
      <c r="G177" s="253"/>
      <c r="H177" s="256">
        <v>14.786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201</v>
      </c>
      <c r="AU177" s="262" t="s">
        <v>85</v>
      </c>
      <c r="AV177" s="14" t="s">
        <v>199</v>
      </c>
      <c r="AW177" s="14" t="s">
        <v>32</v>
      </c>
      <c r="AX177" s="14" t="s">
        <v>83</v>
      </c>
      <c r="AY177" s="262" t="s">
        <v>192</v>
      </c>
    </row>
    <row r="178" s="2" customFormat="1" ht="24.15" customHeight="1">
      <c r="A178" s="39"/>
      <c r="B178" s="40"/>
      <c r="C178" s="227" t="s">
        <v>251</v>
      </c>
      <c r="D178" s="227" t="s">
        <v>194</v>
      </c>
      <c r="E178" s="228" t="s">
        <v>4747</v>
      </c>
      <c r="F178" s="229" t="s">
        <v>4748</v>
      </c>
      <c r="G178" s="230" t="s">
        <v>207</v>
      </c>
      <c r="H178" s="231">
        <v>69.858000000000004</v>
      </c>
      <c r="I178" s="232"/>
      <c r="J178" s="233">
        <f>ROUND(I178*H178,2)</f>
        <v>0</v>
      </c>
      <c r="K178" s="229" t="s">
        <v>198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85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4749</v>
      </c>
    </row>
    <row r="179" s="16" customFormat="1">
      <c r="A179" s="16"/>
      <c r="B179" s="274"/>
      <c r="C179" s="275"/>
      <c r="D179" s="242" t="s">
        <v>201</v>
      </c>
      <c r="E179" s="276" t="s">
        <v>1</v>
      </c>
      <c r="F179" s="277" t="s">
        <v>4726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201</v>
      </c>
      <c r="AU179" s="283" t="s">
        <v>85</v>
      </c>
      <c r="AV179" s="16" t="s">
        <v>83</v>
      </c>
      <c r="AW179" s="16" t="s">
        <v>32</v>
      </c>
      <c r="AX179" s="16" t="s">
        <v>75</v>
      </c>
      <c r="AY179" s="283" t="s">
        <v>192</v>
      </c>
    </row>
    <row r="180" s="16" customFormat="1">
      <c r="A180" s="16"/>
      <c r="B180" s="274"/>
      <c r="C180" s="275"/>
      <c r="D180" s="242" t="s">
        <v>201</v>
      </c>
      <c r="E180" s="276" t="s">
        <v>1</v>
      </c>
      <c r="F180" s="277" t="s">
        <v>4727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3" t="s">
        <v>201</v>
      </c>
      <c r="AU180" s="283" t="s">
        <v>85</v>
      </c>
      <c r="AV180" s="16" t="s">
        <v>83</v>
      </c>
      <c r="AW180" s="16" t="s">
        <v>32</v>
      </c>
      <c r="AX180" s="16" t="s">
        <v>75</v>
      </c>
      <c r="AY180" s="283" t="s">
        <v>192</v>
      </c>
    </row>
    <row r="181" s="16" customFormat="1">
      <c r="A181" s="16"/>
      <c r="B181" s="274"/>
      <c r="C181" s="275"/>
      <c r="D181" s="242" t="s">
        <v>201</v>
      </c>
      <c r="E181" s="276" t="s">
        <v>1</v>
      </c>
      <c r="F181" s="277" t="s">
        <v>4728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3" t="s">
        <v>201</v>
      </c>
      <c r="AU181" s="283" t="s">
        <v>85</v>
      </c>
      <c r="AV181" s="16" t="s">
        <v>83</v>
      </c>
      <c r="AW181" s="16" t="s">
        <v>32</v>
      </c>
      <c r="AX181" s="16" t="s">
        <v>75</v>
      </c>
      <c r="AY181" s="283" t="s">
        <v>192</v>
      </c>
    </row>
    <row r="182" s="13" customFormat="1">
      <c r="A182" s="13"/>
      <c r="B182" s="240"/>
      <c r="C182" s="241"/>
      <c r="D182" s="242" t="s">
        <v>201</v>
      </c>
      <c r="E182" s="243" t="s">
        <v>1</v>
      </c>
      <c r="F182" s="244" t="s">
        <v>4732</v>
      </c>
      <c r="G182" s="241"/>
      <c r="H182" s="245">
        <v>0.98799999999999999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201</v>
      </c>
      <c r="AU182" s="251" t="s">
        <v>85</v>
      </c>
      <c r="AV182" s="13" t="s">
        <v>85</v>
      </c>
      <c r="AW182" s="13" t="s">
        <v>32</v>
      </c>
      <c r="AX182" s="13" t="s">
        <v>75</v>
      </c>
      <c r="AY182" s="251" t="s">
        <v>192</v>
      </c>
    </row>
    <row r="183" s="13" customFormat="1">
      <c r="A183" s="13"/>
      <c r="B183" s="240"/>
      <c r="C183" s="241"/>
      <c r="D183" s="242" t="s">
        <v>201</v>
      </c>
      <c r="E183" s="243" t="s">
        <v>1</v>
      </c>
      <c r="F183" s="244" t="s">
        <v>4733</v>
      </c>
      <c r="G183" s="241"/>
      <c r="H183" s="245">
        <v>34.665999999999997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201</v>
      </c>
      <c r="AU183" s="251" t="s">
        <v>85</v>
      </c>
      <c r="AV183" s="13" t="s">
        <v>85</v>
      </c>
      <c r="AW183" s="13" t="s">
        <v>32</v>
      </c>
      <c r="AX183" s="13" t="s">
        <v>75</v>
      </c>
      <c r="AY183" s="251" t="s">
        <v>192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4734</v>
      </c>
      <c r="G184" s="241"/>
      <c r="H184" s="245">
        <v>24.239999999999998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75</v>
      </c>
      <c r="AY184" s="251" t="s">
        <v>192</v>
      </c>
    </row>
    <row r="185" s="13" customFormat="1">
      <c r="A185" s="13"/>
      <c r="B185" s="240"/>
      <c r="C185" s="241"/>
      <c r="D185" s="242" t="s">
        <v>201</v>
      </c>
      <c r="E185" s="243" t="s">
        <v>1</v>
      </c>
      <c r="F185" s="244" t="s">
        <v>4735</v>
      </c>
      <c r="G185" s="241"/>
      <c r="H185" s="245">
        <v>6.1050000000000004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201</v>
      </c>
      <c r="AU185" s="251" t="s">
        <v>85</v>
      </c>
      <c r="AV185" s="13" t="s">
        <v>85</v>
      </c>
      <c r="AW185" s="13" t="s">
        <v>32</v>
      </c>
      <c r="AX185" s="13" t="s">
        <v>75</v>
      </c>
      <c r="AY185" s="251" t="s">
        <v>192</v>
      </c>
    </row>
    <row r="186" s="13" customFormat="1">
      <c r="A186" s="13"/>
      <c r="B186" s="240"/>
      <c r="C186" s="241"/>
      <c r="D186" s="242" t="s">
        <v>201</v>
      </c>
      <c r="E186" s="243" t="s">
        <v>1</v>
      </c>
      <c r="F186" s="244" t="s">
        <v>4736</v>
      </c>
      <c r="G186" s="241"/>
      <c r="H186" s="245">
        <v>11.52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201</v>
      </c>
      <c r="AU186" s="251" t="s">
        <v>85</v>
      </c>
      <c r="AV186" s="13" t="s">
        <v>85</v>
      </c>
      <c r="AW186" s="13" t="s">
        <v>32</v>
      </c>
      <c r="AX186" s="13" t="s">
        <v>75</v>
      </c>
      <c r="AY186" s="251" t="s">
        <v>192</v>
      </c>
    </row>
    <row r="187" s="15" customFormat="1">
      <c r="A187" s="15"/>
      <c r="B187" s="263"/>
      <c r="C187" s="264"/>
      <c r="D187" s="242" t="s">
        <v>201</v>
      </c>
      <c r="E187" s="265" t="s">
        <v>1</v>
      </c>
      <c r="F187" s="266" t="s">
        <v>211</v>
      </c>
      <c r="G187" s="264"/>
      <c r="H187" s="267">
        <v>77.519000000000005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3" t="s">
        <v>201</v>
      </c>
      <c r="AU187" s="273" t="s">
        <v>85</v>
      </c>
      <c r="AV187" s="15" t="s">
        <v>212</v>
      </c>
      <c r="AW187" s="15" t="s">
        <v>32</v>
      </c>
      <c r="AX187" s="15" t="s">
        <v>75</v>
      </c>
      <c r="AY187" s="273" t="s">
        <v>192</v>
      </c>
    </row>
    <row r="188" s="16" customFormat="1">
      <c r="A188" s="16"/>
      <c r="B188" s="274"/>
      <c r="C188" s="275"/>
      <c r="D188" s="242" t="s">
        <v>201</v>
      </c>
      <c r="E188" s="276" t="s">
        <v>1</v>
      </c>
      <c r="F188" s="277" t="s">
        <v>4726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3" t="s">
        <v>201</v>
      </c>
      <c r="AU188" s="283" t="s">
        <v>85</v>
      </c>
      <c r="AV188" s="16" t="s">
        <v>83</v>
      </c>
      <c r="AW188" s="16" t="s">
        <v>32</v>
      </c>
      <c r="AX188" s="16" t="s">
        <v>75</v>
      </c>
      <c r="AY188" s="283" t="s">
        <v>192</v>
      </c>
    </row>
    <row r="189" s="16" customFormat="1">
      <c r="A189" s="16"/>
      <c r="B189" s="274"/>
      <c r="C189" s="275"/>
      <c r="D189" s="242" t="s">
        <v>201</v>
      </c>
      <c r="E189" s="276" t="s">
        <v>1</v>
      </c>
      <c r="F189" s="277" t="s">
        <v>4727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3" t="s">
        <v>201</v>
      </c>
      <c r="AU189" s="283" t="s">
        <v>85</v>
      </c>
      <c r="AV189" s="16" t="s">
        <v>83</v>
      </c>
      <c r="AW189" s="16" t="s">
        <v>32</v>
      </c>
      <c r="AX189" s="16" t="s">
        <v>75</v>
      </c>
      <c r="AY189" s="283" t="s">
        <v>192</v>
      </c>
    </row>
    <row r="190" s="16" customFormat="1">
      <c r="A190" s="16"/>
      <c r="B190" s="274"/>
      <c r="C190" s="275"/>
      <c r="D190" s="242" t="s">
        <v>201</v>
      </c>
      <c r="E190" s="276" t="s">
        <v>1</v>
      </c>
      <c r="F190" s="277" t="s">
        <v>4728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3" t="s">
        <v>201</v>
      </c>
      <c r="AU190" s="283" t="s">
        <v>85</v>
      </c>
      <c r="AV190" s="16" t="s">
        <v>83</v>
      </c>
      <c r="AW190" s="16" t="s">
        <v>32</v>
      </c>
      <c r="AX190" s="16" t="s">
        <v>75</v>
      </c>
      <c r="AY190" s="283" t="s">
        <v>192</v>
      </c>
    </row>
    <row r="191" s="13" customFormat="1">
      <c r="A191" s="13"/>
      <c r="B191" s="240"/>
      <c r="C191" s="241"/>
      <c r="D191" s="242" t="s">
        <v>201</v>
      </c>
      <c r="E191" s="243" t="s">
        <v>1</v>
      </c>
      <c r="F191" s="244" t="s">
        <v>4729</v>
      </c>
      <c r="G191" s="241"/>
      <c r="H191" s="245">
        <v>1.5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201</v>
      </c>
      <c r="AU191" s="251" t="s">
        <v>85</v>
      </c>
      <c r="AV191" s="13" t="s">
        <v>85</v>
      </c>
      <c r="AW191" s="13" t="s">
        <v>32</v>
      </c>
      <c r="AX191" s="13" t="s">
        <v>75</v>
      </c>
      <c r="AY191" s="251" t="s">
        <v>192</v>
      </c>
    </row>
    <row r="192" s="13" customFormat="1">
      <c r="A192" s="13"/>
      <c r="B192" s="240"/>
      <c r="C192" s="241"/>
      <c r="D192" s="242" t="s">
        <v>201</v>
      </c>
      <c r="E192" s="243" t="s">
        <v>1</v>
      </c>
      <c r="F192" s="244" t="s">
        <v>4730</v>
      </c>
      <c r="G192" s="241"/>
      <c r="H192" s="245">
        <v>5.625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201</v>
      </c>
      <c r="AU192" s="251" t="s">
        <v>85</v>
      </c>
      <c r="AV192" s="13" t="s">
        <v>85</v>
      </c>
      <c r="AW192" s="13" t="s">
        <v>32</v>
      </c>
      <c r="AX192" s="13" t="s">
        <v>75</v>
      </c>
      <c r="AY192" s="251" t="s">
        <v>192</v>
      </c>
    </row>
    <row r="193" s="15" customFormat="1">
      <c r="A193" s="15"/>
      <c r="B193" s="263"/>
      <c r="C193" s="264"/>
      <c r="D193" s="242" t="s">
        <v>201</v>
      </c>
      <c r="E193" s="265" t="s">
        <v>1</v>
      </c>
      <c r="F193" s="266" t="s">
        <v>211</v>
      </c>
      <c r="G193" s="264"/>
      <c r="H193" s="267">
        <v>7.125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3" t="s">
        <v>201</v>
      </c>
      <c r="AU193" s="273" t="s">
        <v>85</v>
      </c>
      <c r="AV193" s="15" t="s">
        <v>212</v>
      </c>
      <c r="AW193" s="15" t="s">
        <v>32</v>
      </c>
      <c r="AX193" s="15" t="s">
        <v>75</v>
      </c>
      <c r="AY193" s="273" t="s">
        <v>192</v>
      </c>
    </row>
    <row r="194" s="13" customFormat="1">
      <c r="A194" s="13"/>
      <c r="B194" s="240"/>
      <c r="C194" s="241"/>
      <c r="D194" s="242" t="s">
        <v>201</v>
      </c>
      <c r="E194" s="243" t="s">
        <v>1</v>
      </c>
      <c r="F194" s="244" t="s">
        <v>4750</v>
      </c>
      <c r="G194" s="241"/>
      <c r="H194" s="245">
        <v>-14.786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201</v>
      </c>
      <c r="AU194" s="251" t="s">
        <v>85</v>
      </c>
      <c r="AV194" s="13" t="s">
        <v>85</v>
      </c>
      <c r="AW194" s="13" t="s">
        <v>32</v>
      </c>
      <c r="AX194" s="13" t="s">
        <v>75</v>
      </c>
      <c r="AY194" s="251" t="s">
        <v>192</v>
      </c>
    </row>
    <row r="195" s="14" customFormat="1">
      <c r="A195" s="14"/>
      <c r="B195" s="252"/>
      <c r="C195" s="253"/>
      <c r="D195" s="242" t="s">
        <v>201</v>
      </c>
      <c r="E195" s="254" t="s">
        <v>1</v>
      </c>
      <c r="F195" s="255" t="s">
        <v>204</v>
      </c>
      <c r="G195" s="253"/>
      <c r="H195" s="256">
        <v>69.858000000000004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201</v>
      </c>
      <c r="AU195" s="262" t="s">
        <v>85</v>
      </c>
      <c r="AV195" s="14" t="s">
        <v>199</v>
      </c>
      <c r="AW195" s="14" t="s">
        <v>32</v>
      </c>
      <c r="AX195" s="14" t="s">
        <v>83</v>
      </c>
      <c r="AY195" s="262" t="s">
        <v>192</v>
      </c>
    </row>
    <row r="196" s="2" customFormat="1" ht="24.15" customHeight="1">
      <c r="A196" s="39"/>
      <c r="B196" s="40"/>
      <c r="C196" s="227" t="s">
        <v>257</v>
      </c>
      <c r="D196" s="227" t="s">
        <v>194</v>
      </c>
      <c r="E196" s="228" t="s">
        <v>3480</v>
      </c>
      <c r="F196" s="229" t="s">
        <v>3481</v>
      </c>
      <c r="G196" s="230" t="s">
        <v>207</v>
      </c>
      <c r="H196" s="231">
        <v>13.273999999999999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4751</v>
      </c>
    </row>
    <row r="197" s="16" customFormat="1">
      <c r="A197" s="16"/>
      <c r="B197" s="274"/>
      <c r="C197" s="275"/>
      <c r="D197" s="242" t="s">
        <v>201</v>
      </c>
      <c r="E197" s="276" t="s">
        <v>1</v>
      </c>
      <c r="F197" s="277" t="s">
        <v>4726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3" t="s">
        <v>201</v>
      </c>
      <c r="AU197" s="283" t="s">
        <v>85</v>
      </c>
      <c r="AV197" s="16" t="s">
        <v>83</v>
      </c>
      <c r="AW197" s="16" t="s">
        <v>32</v>
      </c>
      <c r="AX197" s="16" t="s">
        <v>75</v>
      </c>
      <c r="AY197" s="283" t="s">
        <v>192</v>
      </c>
    </row>
    <row r="198" s="16" customFormat="1">
      <c r="A198" s="16"/>
      <c r="B198" s="274"/>
      <c r="C198" s="275"/>
      <c r="D198" s="242" t="s">
        <v>201</v>
      </c>
      <c r="E198" s="276" t="s">
        <v>1</v>
      </c>
      <c r="F198" s="277" t="s">
        <v>4727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3" t="s">
        <v>201</v>
      </c>
      <c r="AU198" s="283" t="s">
        <v>85</v>
      </c>
      <c r="AV198" s="16" t="s">
        <v>83</v>
      </c>
      <c r="AW198" s="16" t="s">
        <v>32</v>
      </c>
      <c r="AX198" s="16" t="s">
        <v>75</v>
      </c>
      <c r="AY198" s="283" t="s">
        <v>192</v>
      </c>
    </row>
    <row r="199" s="16" customFormat="1">
      <c r="A199" s="16"/>
      <c r="B199" s="274"/>
      <c r="C199" s="275"/>
      <c r="D199" s="242" t="s">
        <v>201</v>
      </c>
      <c r="E199" s="276" t="s">
        <v>1</v>
      </c>
      <c r="F199" s="277" t="s">
        <v>4728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3" t="s">
        <v>201</v>
      </c>
      <c r="AU199" s="283" t="s">
        <v>85</v>
      </c>
      <c r="AV199" s="16" t="s">
        <v>83</v>
      </c>
      <c r="AW199" s="16" t="s">
        <v>32</v>
      </c>
      <c r="AX199" s="16" t="s">
        <v>75</v>
      </c>
      <c r="AY199" s="283" t="s">
        <v>192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4752</v>
      </c>
      <c r="G200" s="241"/>
      <c r="H200" s="245">
        <v>0.34999999999999998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75</v>
      </c>
      <c r="AY200" s="251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4753</v>
      </c>
      <c r="G201" s="241"/>
      <c r="H201" s="245">
        <v>9.2439999999999998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75</v>
      </c>
      <c r="AY201" s="251" t="s">
        <v>192</v>
      </c>
    </row>
    <row r="202" s="13" customFormat="1">
      <c r="A202" s="13"/>
      <c r="B202" s="240"/>
      <c r="C202" s="241"/>
      <c r="D202" s="242" t="s">
        <v>201</v>
      </c>
      <c r="E202" s="243" t="s">
        <v>1</v>
      </c>
      <c r="F202" s="244" t="s">
        <v>4754</v>
      </c>
      <c r="G202" s="241"/>
      <c r="H202" s="245">
        <v>3.6800000000000002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201</v>
      </c>
      <c r="AU202" s="251" t="s">
        <v>85</v>
      </c>
      <c r="AV202" s="13" t="s">
        <v>85</v>
      </c>
      <c r="AW202" s="13" t="s">
        <v>32</v>
      </c>
      <c r="AX202" s="13" t="s">
        <v>75</v>
      </c>
      <c r="AY202" s="251" t="s">
        <v>192</v>
      </c>
    </row>
    <row r="203" s="14" customFormat="1">
      <c r="A203" s="14"/>
      <c r="B203" s="252"/>
      <c r="C203" s="253"/>
      <c r="D203" s="242" t="s">
        <v>201</v>
      </c>
      <c r="E203" s="254" t="s">
        <v>1</v>
      </c>
      <c r="F203" s="255" t="s">
        <v>204</v>
      </c>
      <c r="G203" s="253"/>
      <c r="H203" s="256">
        <v>13.273999999999999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201</v>
      </c>
      <c r="AU203" s="262" t="s">
        <v>85</v>
      </c>
      <c r="AV203" s="14" t="s">
        <v>199</v>
      </c>
      <c r="AW203" s="14" t="s">
        <v>32</v>
      </c>
      <c r="AX203" s="14" t="s">
        <v>83</v>
      </c>
      <c r="AY203" s="262" t="s">
        <v>192</v>
      </c>
    </row>
    <row r="204" s="2" customFormat="1" ht="16.5" customHeight="1">
      <c r="A204" s="39"/>
      <c r="B204" s="40"/>
      <c r="C204" s="284" t="s">
        <v>264</v>
      </c>
      <c r="D204" s="284" t="s">
        <v>311</v>
      </c>
      <c r="E204" s="285" t="s">
        <v>4755</v>
      </c>
      <c r="F204" s="286" t="s">
        <v>4756</v>
      </c>
      <c r="G204" s="287" t="s">
        <v>247</v>
      </c>
      <c r="H204" s="288">
        <v>26.547999999999998</v>
      </c>
      <c r="I204" s="289"/>
      <c r="J204" s="290">
        <f>ROUND(I204*H204,2)</f>
        <v>0</v>
      </c>
      <c r="K204" s="286" t="s">
        <v>198</v>
      </c>
      <c r="L204" s="291"/>
      <c r="M204" s="292" t="s">
        <v>1</v>
      </c>
      <c r="N204" s="293" t="s">
        <v>40</v>
      </c>
      <c r="O204" s="92"/>
      <c r="P204" s="236">
        <f>O204*H204</f>
        <v>0</v>
      </c>
      <c r="Q204" s="236">
        <v>1</v>
      </c>
      <c r="R204" s="236">
        <f>Q204*H204</f>
        <v>26.547999999999998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244</v>
      </c>
      <c r="AT204" s="238" t="s">
        <v>311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4757</v>
      </c>
    </row>
    <row r="205" s="13" customFormat="1">
      <c r="A205" s="13"/>
      <c r="B205" s="240"/>
      <c r="C205" s="241"/>
      <c r="D205" s="242" t="s">
        <v>201</v>
      </c>
      <c r="E205" s="243" t="s">
        <v>1</v>
      </c>
      <c r="F205" s="244" t="s">
        <v>4758</v>
      </c>
      <c r="G205" s="241"/>
      <c r="H205" s="245">
        <v>26.547999999999998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201</v>
      </c>
      <c r="AU205" s="251" t="s">
        <v>85</v>
      </c>
      <c r="AV205" s="13" t="s">
        <v>85</v>
      </c>
      <c r="AW205" s="13" t="s">
        <v>32</v>
      </c>
      <c r="AX205" s="13" t="s">
        <v>83</v>
      </c>
      <c r="AY205" s="251" t="s">
        <v>192</v>
      </c>
    </row>
    <row r="206" s="12" customFormat="1" ht="22.8" customHeight="1">
      <c r="A206" s="12"/>
      <c r="B206" s="211"/>
      <c r="C206" s="212"/>
      <c r="D206" s="213" t="s">
        <v>74</v>
      </c>
      <c r="E206" s="225" t="s">
        <v>199</v>
      </c>
      <c r="F206" s="225" t="s">
        <v>604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SUM(P207:P214)</f>
        <v>0</v>
      </c>
      <c r="Q206" s="219"/>
      <c r="R206" s="220">
        <f>SUM(R207:R214)</f>
        <v>0</v>
      </c>
      <c r="S206" s="219"/>
      <c r="T206" s="221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83</v>
      </c>
      <c r="AT206" s="223" t="s">
        <v>74</v>
      </c>
      <c r="AU206" s="223" t="s">
        <v>83</v>
      </c>
      <c r="AY206" s="222" t="s">
        <v>192</v>
      </c>
      <c r="BK206" s="224">
        <f>SUM(BK207:BK214)</f>
        <v>0</v>
      </c>
    </row>
    <row r="207" s="2" customFormat="1" ht="24.15" customHeight="1">
      <c r="A207" s="39"/>
      <c r="B207" s="40"/>
      <c r="C207" s="227" t="s">
        <v>8</v>
      </c>
      <c r="D207" s="227" t="s">
        <v>194</v>
      </c>
      <c r="E207" s="228" t="s">
        <v>3488</v>
      </c>
      <c r="F207" s="229" t="s">
        <v>3489</v>
      </c>
      <c r="G207" s="230" t="s">
        <v>207</v>
      </c>
      <c r="H207" s="231">
        <v>2.6459999999999999</v>
      </c>
      <c r="I207" s="232"/>
      <c r="J207" s="233">
        <f>ROUND(I207*H207,2)</f>
        <v>0</v>
      </c>
      <c r="K207" s="229" t="s">
        <v>198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4759</v>
      </c>
    </row>
    <row r="208" s="16" customFormat="1">
      <c r="A208" s="16"/>
      <c r="B208" s="274"/>
      <c r="C208" s="275"/>
      <c r="D208" s="242" t="s">
        <v>201</v>
      </c>
      <c r="E208" s="276" t="s">
        <v>1</v>
      </c>
      <c r="F208" s="277" t="s">
        <v>4726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3" t="s">
        <v>201</v>
      </c>
      <c r="AU208" s="283" t="s">
        <v>85</v>
      </c>
      <c r="AV208" s="16" t="s">
        <v>83</v>
      </c>
      <c r="AW208" s="16" t="s">
        <v>32</v>
      </c>
      <c r="AX208" s="16" t="s">
        <v>75</v>
      </c>
      <c r="AY208" s="283" t="s">
        <v>192</v>
      </c>
    </row>
    <row r="209" s="16" customFormat="1">
      <c r="A209" s="16"/>
      <c r="B209" s="274"/>
      <c r="C209" s="275"/>
      <c r="D209" s="242" t="s">
        <v>201</v>
      </c>
      <c r="E209" s="276" t="s">
        <v>1</v>
      </c>
      <c r="F209" s="277" t="s">
        <v>4727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3" t="s">
        <v>201</v>
      </c>
      <c r="AU209" s="283" t="s">
        <v>85</v>
      </c>
      <c r="AV209" s="16" t="s">
        <v>83</v>
      </c>
      <c r="AW209" s="16" t="s">
        <v>32</v>
      </c>
      <c r="AX209" s="16" t="s">
        <v>75</v>
      </c>
      <c r="AY209" s="283" t="s">
        <v>192</v>
      </c>
    </row>
    <row r="210" s="16" customFormat="1">
      <c r="A210" s="16"/>
      <c r="B210" s="274"/>
      <c r="C210" s="275"/>
      <c r="D210" s="242" t="s">
        <v>201</v>
      </c>
      <c r="E210" s="276" t="s">
        <v>1</v>
      </c>
      <c r="F210" s="277" t="s">
        <v>4728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3" t="s">
        <v>201</v>
      </c>
      <c r="AU210" s="283" t="s">
        <v>85</v>
      </c>
      <c r="AV210" s="16" t="s">
        <v>83</v>
      </c>
      <c r="AW210" s="16" t="s">
        <v>32</v>
      </c>
      <c r="AX210" s="16" t="s">
        <v>75</v>
      </c>
      <c r="AY210" s="283" t="s">
        <v>192</v>
      </c>
    </row>
    <row r="211" s="13" customFormat="1">
      <c r="A211" s="13"/>
      <c r="B211" s="240"/>
      <c r="C211" s="241"/>
      <c r="D211" s="242" t="s">
        <v>201</v>
      </c>
      <c r="E211" s="243" t="s">
        <v>1</v>
      </c>
      <c r="F211" s="244" t="s">
        <v>4760</v>
      </c>
      <c r="G211" s="241"/>
      <c r="H211" s="245">
        <v>0.075999999999999998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201</v>
      </c>
      <c r="AU211" s="251" t="s">
        <v>85</v>
      </c>
      <c r="AV211" s="13" t="s">
        <v>85</v>
      </c>
      <c r="AW211" s="13" t="s">
        <v>32</v>
      </c>
      <c r="AX211" s="13" t="s">
        <v>75</v>
      </c>
      <c r="AY211" s="251" t="s">
        <v>192</v>
      </c>
    </row>
    <row r="212" s="13" customFormat="1">
      <c r="A212" s="13"/>
      <c r="B212" s="240"/>
      <c r="C212" s="241"/>
      <c r="D212" s="242" t="s">
        <v>201</v>
      </c>
      <c r="E212" s="243" t="s">
        <v>1</v>
      </c>
      <c r="F212" s="244" t="s">
        <v>4761</v>
      </c>
      <c r="G212" s="241"/>
      <c r="H212" s="245">
        <v>1.77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201</v>
      </c>
      <c r="AU212" s="251" t="s">
        <v>85</v>
      </c>
      <c r="AV212" s="13" t="s">
        <v>85</v>
      </c>
      <c r="AW212" s="13" t="s">
        <v>32</v>
      </c>
      <c r="AX212" s="13" t="s">
        <v>75</v>
      </c>
      <c r="AY212" s="251" t="s">
        <v>192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4762</v>
      </c>
      <c r="G213" s="241"/>
      <c r="H213" s="245">
        <v>0.80000000000000004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75</v>
      </c>
      <c r="AY213" s="251" t="s">
        <v>192</v>
      </c>
    </row>
    <row r="214" s="14" customFormat="1">
      <c r="A214" s="14"/>
      <c r="B214" s="252"/>
      <c r="C214" s="253"/>
      <c r="D214" s="242" t="s">
        <v>201</v>
      </c>
      <c r="E214" s="254" t="s">
        <v>1</v>
      </c>
      <c r="F214" s="255" t="s">
        <v>204</v>
      </c>
      <c r="G214" s="253"/>
      <c r="H214" s="256">
        <v>2.6459999999999999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201</v>
      </c>
      <c r="AU214" s="262" t="s">
        <v>85</v>
      </c>
      <c r="AV214" s="14" t="s">
        <v>199</v>
      </c>
      <c r="AW214" s="14" t="s">
        <v>32</v>
      </c>
      <c r="AX214" s="14" t="s">
        <v>83</v>
      </c>
      <c r="AY214" s="262" t="s">
        <v>192</v>
      </c>
    </row>
    <row r="215" s="12" customFormat="1" ht="22.8" customHeight="1">
      <c r="A215" s="12"/>
      <c r="B215" s="211"/>
      <c r="C215" s="212"/>
      <c r="D215" s="213" t="s">
        <v>74</v>
      </c>
      <c r="E215" s="225" t="s">
        <v>244</v>
      </c>
      <c r="F215" s="225" t="s">
        <v>4763</v>
      </c>
      <c r="G215" s="212"/>
      <c r="H215" s="212"/>
      <c r="I215" s="215"/>
      <c r="J215" s="226">
        <f>BK215</f>
        <v>0</v>
      </c>
      <c r="K215" s="212"/>
      <c r="L215" s="217"/>
      <c r="M215" s="218"/>
      <c r="N215" s="219"/>
      <c r="O215" s="219"/>
      <c r="P215" s="220">
        <f>SUM(P216:P287)</f>
        <v>0</v>
      </c>
      <c r="Q215" s="219"/>
      <c r="R215" s="220">
        <f>SUM(R216:R287)</f>
        <v>0.55799407999999995</v>
      </c>
      <c r="S215" s="219"/>
      <c r="T215" s="221">
        <f>SUM(T216:T287)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2" t="s">
        <v>83</v>
      </c>
      <c r="AT215" s="223" t="s">
        <v>74</v>
      </c>
      <c r="AU215" s="223" t="s">
        <v>83</v>
      </c>
      <c r="AY215" s="222" t="s">
        <v>192</v>
      </c>
      <c r="BK215" s="224">
        <f>SUM(BK216:BK287)</f>
        <v>0</v>
      </c>
    </row>
    <row r="216" s="2" customFormat="1" ht="24.15" customHeight="1">
      <c r="A216" s="39"/>
      <c r="B216" s="40"/>
      <c r="C216" s="227" t="s">
        <v>279</v>
      </c>
      <c r="D216" s="227" t="s">
        <v>194</v>
      </c>
      <c r="E216" s="228" t="s">
        <v>4764</v>
      </c>
      <c r="F216" s="229" t="s">
        <v>4765</v>
      </c>
      <c r="G216" s="230" t="s">
        <v>282</v>
      </c>
      <c r="H216" s="231">
        <v>33.07</v>
      </c>
      <c r="I216" s="232"/>
      <c r="J216" s="233">
        <f>ROUND(I216*H216,2)</f>
        <v>0</v>
      </c>
      <c r="K216" s="229" t="s">
        <v>198</v>
      </c>
      <c r="L216" s="45"/>
      <c r="M216" s="234" t="s">
        <v>1</v>
      </c>
      <c r="N216" s="235" t="s">
        <v>40</v>
      </c>
      <c r="O216" s="92"/>
      <c r="P216" s="236">
        <f>O216*H216</f>
        <v>0</v>
      </c>
      <c r="Q216" s="236">
        <v>1.1E-05</v>
      </c>
      <c r="R216" s="236">
        <f>Q216*H216</f>
        <v>0.00036376999999999997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199</v>
      </c>
      <c r="AT216" s="238" t="s">
        <v>194</v>
      </c>
      <c r="AU216" s="238" t="s">
        <v>85</v>
      </c>
      <c r="AY216" s="18" t="s">
        <v>192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199</v>
      </c>
      <c r="BM216" s="238" t="s">
        <v>4766</v>
      </c>
    </row>
    <row r="217" s="16" customFormat="1">
      <c r="A217" s="16"/>
      <c r="B217" s="274"/>
      <c r="C217" s="275"/>
      <c r="D217" s="242" t="s">
        <v>201</v>
      </c>
      <c r="E217" s="276" t="s">
        <v>1</v>
      </c>
      <c r="F217" s="277" t="s">
        <v>4726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3" t="s">
        <v>201</v>
      </c>
      <c r="AU217" s="283" t="s">
        <v>85</v>
      </c>
      <c r="AV217" s="16" t="s">
        <v>83</v>
      </c>
      <c r="AW217" s="16" t="s">
        <v>32</v>
      </c>
      <c r="AX217" s="16" t="s">
        <v>75</v>
      </c>
      <c r="AY217" s="283" t="s">
        <v>192</v>
      </c>
    </row>
    <row r="218" s="16" customFormat="1">
      <c r="A218" s="16"/>
      <c r="B218" s="274"/>
      <c r="C218" s="275"/>
      <c r="D218" s="242" t="s">
        <v>201</v>
      </c>
      <c r="E218" s="276" t="s">
        <v>1</v>
      </c>
      <c r="F218" s="277" t="s">
        <v>4727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3" t="s">
        <v>201</v>
      </c>
      <c r="AU218" s="283" t="s">
        <v>85</v>
      </c>
      <c r="AV218" s="16" t="s">
        <v>83</v>
      </c>
      <c r="AW218" s="16" t="s">
        <v>32</v>
      </c>
      <c r="AX218" s="16" t="s">
        <v>75</v>
      </c>
      <c r="AY218" s="283" t="s">
        <v>192</v>
      </c>
    </row>
    <row r="219" s="16" customFormat="1">
      <c r="A219" s="16"/>
      <c r="B219" s="274"/>
      <c r="C219" s="275"/>
      <c r="D219" s="242" t="s">
        <v>201</v>
      </c>
      <c r="E219" s="276" t="s">
        <v>1</v>
      </c>
      <c r="F219" s="277" t="s">
        <v>4728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3" t="s">
        <v>201</v>
      </c>
      <c r="AU219" s="283" t="s">
        <v>85</v>
      </c>
      <c r="AV219" s="16" t="s">
        <v>83</v>
      </c>
      <c r="AW219" s="16" t="s">
        <v>32</v>
      </c>
      <c r="AX219" s="16" t="s">
        <v>75</v>
      </c>
      <c r="AY219" s="283" t="s">
        <v>192</v>
      </c>
    </row>
    <row r="220" s="13" customFormat="1">
      <c r="A220" s="13"/>
      <c r="B220" s="240"/>
      <c r="C220" s="241"/>
      <c r="D220" s="242" t="s">
        <v>201</v>
      </c>
      <c r="E220" s="243" t="s">
        <v>1</v>
      </c>
      <c r="F220" s="244" t="s">
        <v>4767</v>
      </c>
      <c r="G220" s="241"/>
      <c r="H220" s="245">
        <v>0.94999999999999996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201</v>
      </c>
      <c r="AU220" s="251" t="s">
        <v>85</v>
      </c>
      <c r="AV220" s="13" t="s">
        <v>85</v>
      </c>
      <c r="AW220" s="13" t="s">
        <v>32</v>
      </c>
      <c r="AX220" s="13" t="s">
        <v>75</v>
      </c>
      <c r="AY220" s="251" t="s">
        <v>192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4768</v>
      </c>
      <c r="G221" s="241"/>
      <c r="H221" s="245">
        <v>22.120000000000001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75</v>
      </c>
      <c r="AY221" s="251" t="s">
        <v>192</v>
      </c>
    </row>
    <row r="222" s="13" customFormat="1">
      <c r="A222" s="13"/>
      <c r="B222" s="240"/>
      <c r="C222" s="241"/>
      <c r="D222" s="242" t="s">
        <v>201</v>
      </c>
      <c r="E222" s="243" t="s">
        <v>1</v>
      </c>
      <c r="F222" s="244" t="s">
        <v>4769</v>
      </c>
      <c r="G222" s="241"/>
      <c r="H222" s="245">
        <v>10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201</v>
      </c>
      <c r="AU222" s="251" t="s">
        <v>85</v>
      </c>
      <c r="AV222" s="13" t="s">
        <v>85</v>
      </c>
      <c r="AW222" s="13" t="s">
        <v>32</v>
      </c>
      <c r="AX222" s="13" t="s">
        <v>75</v>
      </c>
      <c r="AY222" s="251" t="s">
        <v>192</v>
      </c>
    </row>
    <row r="223" s="14" customFormat="1">
      <c r="A223" s="14"/>
      <c r="B223" s="252"/>
      <c r="C223" s="253"/>
      <c r="D223" s="242" t="s">
        <v>201</v>
      </c>
      <c r="E223" s="254" t="s">
        <v>1</v>
      </c>
      <c r="F223" s="255" t="s">
        <v>204</v>
      </c>
      <c r="G223" s="253"/>
      <c r="H223" s="256">
        <v>33.07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201</v>
      </c>
      <c r="AU223" s="262" t="s">
        <v>85</v>
      </c>
      <c r="AV223" s="14" t="s">
        <v>199</v>
      </c>
      <c r="AW223" s="14" t="s">
        <v>32</v>
      </c>
      <c r="AX223" s="14" t="s">
        <v>83</v>
      </c>
      <c r="AY223" s="262" t="s">
        <v>192</v>
      </c>
    </row>
    <row r="224" s="2" customFormat="1" ht="24.15" customHeight="1">
      <c r="A224" s="39"/>
      <c r="B224" s="40"/>
      <c r="C224" s="284" t="s">
        <v>286</v>
      </c>
      <c r="D224" s="284" t="s">
        <v>311</v>
      </c>
      <c r="E224" s="285" t="s">
        <v>4770</v>
      </c>
      <c r="F224" s="286" t="s">
        <v>4771</v>
      </c>
      <c r="G224" s="287" t="s">
        <v>282</v>
      </c>
      <c r="H224" s="288">
        <v>24.719999999999999</v>
      </c>
      <c r="I224" s="289"/>
      <c r="J224" s="290">
        <f>ROUND(I224*H224,2)</f>
        <v>0</v>
      </c>
      <c r="K224" s="286" t="s">
        <v>198</v>
      </c>
      <c r="L224" s="291"/>
      <c r="M224" s="292" t="s">
        <v>1</v>
      </c>
      <c r="N224" s="293" t="s">
        <v>40</v>
      </c>
      <c r="O224" s="92"/>
      <c r="P224" s="236">
        <f>O224*H224</f>
        <v>0</v>
      </c>
      <c r="Q224" s="236">
        <v>0.0024099999999999998</v>
      </c>
      <c r="R224" s="236">
        <f>Q224*H224</f>
        <v>0.059575199999999995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244</v>
      </c>
      <c r="AT224" s="238" t="s">
        <v>311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199</v>
      </c>
      <c r="BM224" s="238" t="s">
        <v>4772</v>
      </c>
    </row>
    <row r="225" s="13" customFormat="1">
      <c r="A225" s="13"/>
      <c r="B225" s="240"/>
      <c r="C225" s="241"/>
      <c r="D225" s="242" t="s">
        <v>201</v>
      </c>
      <c r="E225" s="243" t="s">
        <v>1</v>
      </c>
      <c r="F225" s="244" t="s">
        <v>4773</v>
      </c>
      <c r="G225" s="241"/>
      <c r="H225" s="245">
        <v>24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201</v>
      </c>
      <c r="AU225" s="251" t="s">
        <v>85</v>
      </c>
      <c r="AV225" s="13" t="s">
        <v>85</v>
      </c>
      <c r="AW225" s="13" t="s">
        <v>32</v>
      </c>
      <c r="AX225" s="13" t="s">
        <v>75</v>
      </c>
      <c r="AY225" s="251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4774</v>
      </c>
      <c r="G226" s="241"/>
      <c r="H226" s="245">
        <v>24.719999999999999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83</v>
      </c>
      <c r="AY226" s="251" t="s">
        <v>192</v>
      </c>
    </row>
    <row r="227" s="2" customFormat="1" ht="24.15" customHeight="1">
      <c r="A227" s="39"/>
      <c r="B227" s="40"/>
      <c r="C227" s="284" t="s">
        <v>291</v>
      </c>
      <c r="D227" s="284" t="s">
        <v>311</v>
      </c>
      <c r="E227" s="285" t="s">
        <v>4775</v>
      </c>
      <c r="F227" s="286" t="s">
        <v>4776</v>
      </c>
      <c r="G227" s="287" t="s">
        <v>282</v>
      </c>
      <c r="H227" s="288">
        <v>6.1799999999999997</v>
      </c>
      <c r="I227" s="289"/>
      <c r="J227" s="290">
        <f>ROUND(I227*H227,2)</f>
        <v>0</v>
      </c>
      <c r="K227" s="286" t="s">
        <v>198</v>
      </c>
      <c r="L227" s="291"/>
      <c r="M227" s="292" t="s">
        <v>1</v>
      </c>
      <c r="N227" s="293" t="s">
        <v>40</v>
      </c>
      <c r="O227" s="92"/>
      <c r="P227" s="236">
        <f>O227*H227</f>
        <v>0</v>
      </c>
      <c r="Q227" s="236">
        <v>0.0024099999999999998</v>
      </c>
      <c r="R227" s="236">
        <f>Q227*H227</f>
        <v>0.014893799999999999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244</v>
      </c>
      <c r="AT227" s="238" t="s">
        <v>311</v>
      </c>
      <c r="AU227" s="238" t="s">
        <v>85</v>
      </c>
      <c r="AY227" s="18" t="s">
        <v>192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199</v>
      </c>
      <c r="BM227" s="238" t="s">
        <v>4777</v>
      </c>
    </row>
    <row r="228" s="13" customFormat="1">
      <c r="A228" s="13"/>
      <c r="B228" s="240"/>
      <c r="C228" s="241"/>
      <c r="D228" s="242" t="s">
        <v>201</v>
      </c>
      <c r="E228" s="243" t="s">
        <v>1</v>
      </c>
      <c r="F228" s="244" t="s">
        <v>4778</v>
      </c>
      <c r="G228" s="241"/>
      <c r="H228" s="245">
        <v>6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201</v>
      </c>
      <c r="AU228" s="251" t="s">
        <v>85</v>
      </c>
      <c r="AV228" s="13" t="s">
        <v>85</v>
      </c>
      <c r="AW228" s="13" t="s">
        <v>32</v>
      </c>
      <c r="AX228" s="13" t="s">
        <v>75</v>
      </c>
      <c r="AY228" s="251" t="s">
        <v>192</v>
      </c>
    </row>
    <row r="229" s="13" customFormat="1">
      <c r="A229" s="13"/>
      <c r="B229" s="240"/>
      <c r="C229" s="241"/>
      <c r="D229" s="242" t="s">
        <v>201</v>
      </c>
      <c r="E229" s="243" t="s">
        <v>1</v>
      </c>
      <c r="F229" s="244" t="s">
        <v>4779</v>
      </c>
      <c r="G229" s="241"/>
      <c r="H229" s="245">
        <v>6.1799999999999997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201</v>
      </c>
      <c r="AU229" s="251" t="s">
        <v>85</v>
      </c>
      <c r="AV229" s="13" t="s">
        <v>85</v>
      </c>
      <c r="AW229" s="13" t="s">
        <v>32</v>
      </c>
      <c r="AX229" s="13" t="s">
        <v>83</v>
      </c>
      <c r="AY229" s="251" t="s">
        <v>192</v>
      </c>
    </row>
    <row r="230" s="2" customFormat="1" ht="24.15" customHeight="1">
      <c r="A230" s="39"/>
      <c r="B230" s="40"/>
      <c r="C230" s="284" t="s">
        <v>297</v>
      </c>
      <c r="D230" s="284" t="s">
        <v>311</v>
      </c>
      <c r="E230" s="285" t="s">
        <v>4780</v>
      </c>
      <c r="F230" s="286" t="s">
        <v>4781</v>
      </c>
      <c r="G230" s="287" t="s">
        <v>282</v>
      </c>
      <c r="H230" s="288">
        <v>4.1200000000000001</v>
      </c>
      <c r="I230" s="289"/>
      <c r="J230" s="290">
        <f>ROUND(I230*H230,2)</f>
        <v>0</v>
      </c>
      <c r="K230" s="286" t="s">
        <v>198</v>
      </c>
      <c r="L230" s="291"/>
      <c r="M230" s="292" t="s">
        <v>1</v>
      </c>
      <c r="N230" s="293" t="s">
        <v>40</v>
      </c>
      <c r="O230" s="92"/>
      <c r="P230" s="236">
        <f>O230*H230</f>
        <v>0</v>
      </c>
      <c r="Q230" s="236">
        <v>0.0024099999999999998</v>
      </c>
      <c r="R230" s="236">
        <f>Q230*H230</f>
        <v>0.0099291999999999991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244</v>
      </c>
      <c r="AT230" s="238" t="s">
        <v>311</v>
      </c>
      <c r="AU230" s="238" t="s">
        <v>85</v>
      </c>
      <c r="AY230" s="18" t="s">
        <v>192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199</v>
      </c>
      <c r="BM230" s="238" t="s">
        <v>4782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4783</v>
      </c>
      <c r="G231" s="241"/>
      <c r="H231" s="245">
        <v>1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75</v>
      </c>
      <c r="AY231" s="251" t="s">
        <v>192</v>
      </c>
    </row>
    <row r="232" s="13" customFormat="1">
      <c r="A232" s="13"/>
      <c r="B232" s="240"/>
      <c r="C232" s="241"/>
      <c r="D232" s="242" t="s">
        <v>201</v>
      </c>
      <c r="E232" s="243" t="s">
        <v>1</v>
      </c>
      <c r="F232" s="244" t="s">
        <v>4784</v>
      </c>
      <c r="G232" s="241"/>
      <c r="H232" s="245">
        <v>2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201</v>
      </c>
      <c r="AU232" s="251" t="s">
        <v>85</v>
      </c>
      <c r="AV232" s="13" t="s">
        <v>85</v>
      </c>
      <c r="AW232" s="13" t="s">
        <v>32</v>
      </c>
      <c r="AX232" s="13" t="s">
        <v>75</v>
      </c>
      <c r="AY232" s="251" t="s">
        <v>192</v>
      </c>
    </row>
    <row r="233" s="13" customFormat="1">
      <c r="A233" s="13"/>
      <c r="B233" s="240"/>
      <c r="C233" s="241"/>
      <c r="D233" s="242" t="s">
        <v>201</v>
      </c>
      <c r="E233" s="243" t="s">
        <v>1</v>
      </c>
      <c r="F233" s="244" t="s">
        <v>4783</v>
      </c>
      <c r="G233" s="241"/>
      <c r="H233" s="245">
        <v>1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201</v>
      </c>
      <c r="AU233" s="251" t="s">
        <v>85</v>
      </c>
      <c r="AV233" s="13" t="s">
        <v>85</v>
      </c>
      <c r="AW233" s="13" t="s">
        <v>32</v>
      </c>
      <c r="AX233" s="13" t="s">
        <v>75</v>
      </c>
      <c r="AY233" s="251" t="s">
        <v>192</v>
      </c>
    </row>
    <row r="234" s="14" customFormat="1">
      <c r="A234" s="14"/>
      <c r="B234" s="252"/>
      <c r="C234" s="253"/>
      <c r="D234" s="242" t="s">
        <v>201</v>
      </c>
      <c r="E234" s="254" t="s">
        <v>1</v>
      </c>
      <c r="F234" s="255" t="s">
        <v>204</v>
      </c>
      <c r="G234" s="253"/>
      <c r="H234" s="256">
        <v>4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201</v>
      </c>
      <c r="AU234" s="262" t="s">
        <v>85</v>
      </c>
      <c r="AV234" s="14" t="s">
        <v>199</v>
      </c>
      <c r="AW234" s="14" t="s">
        <v>32</v>
      </c>
      <c r="AX234" s="14" t="s">
        <v>75</v>
      </c>
      <c r="AY234" s="262" t="s">
        <v>192</v>
      </c>
    </row>
    <row r="235" s="13" customFormat="1">
      <c r="A235" s="13"/>
      <c r="B235" s="240"/>
      <c r="C235" s="241"/>
      <c r="D235" s="242" t="s">
        <v>201</v>
      </c>
      <c r="E235" s="243" t="s">
        <v>1</v>
      </c>
      <c r="F235" s="244" t="s">
        <v>4785</v>
      </c>
      <c r="G235" s="241"/>
      <c r="H235" s="245">
        <v>4.1200000000000001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201</v>
      </c>
      <c r="AU235" s="251" t="s">
        <v>85</v>
      </c>
      <c r="AV235" s="13" t="s">
        <v>85</v>
      </c>
      <c r="AW235" s="13" t="s">
        <v>32</v>
      </c>
      <c r="AX235" s="13" t="s">
        <v>83</v>
      </c>
      <c r="AY235" s="251" t="s">
        <v>192</v>
      </c>
    </row>
    <row r="236" s="2" customFormat="1" ht="21.75" customHeight="1">
      <c r="A236" s="39"/>
      <c r="B236" s="40"/>
      <c r="C236" s="227" t="s">
        <v>304</v>
      </c>
      <c r="D236" s="227" t="s">
        <v>194</v>
      </c>
      <c r="E236" s="228" t="s">
        <v>4786</v>
      </c>
      <c r="F236" s="229" t="s">
        <v>4787</v>
      </c>
      <c r="G236" s="230" t="s">
        <v>282</v>
      </c>
      <c r="H236" s="231">
        <v>33.07</v>
      </c>
      <c r="I236" s="232"/>
      <c r="J236" s="233">
        <f>ROUND(I236*H236,2)</f>
        <v>0</v>
      </c>
      <c r="K236" s="229" t="s">
        <v>198</v>
      </c>
      <c r="L236" s="45"/>
      <c r="M236" s="234" t="s">
        <v>1</v>
      </c>
      <c r="N236" s="235" t="s">
        <v>40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199</v>
      </c>
      <c r="AT236" s="238" t="s">
        <v>194</v>
      </c>
      <c r="AU236" s="238" t="s">
        <v>85</v>
      </c>
      <c r="AY236" s="18" t="s">
        <v>192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83</v>
      </c>
      <c r="BK236" s="239">
        <f>ROUND(I236*H236,2)</f>
        <v>0</v>
      </c>
      <c r="BL236" s="18" t="s">
        <v>199</v>
      </c>
      <c r="BM236" s="238" t="s">
        <v>4788</v>
      </c>
    </row>
    <row r="237" s="16" customFormat="1">
      <c r="A237" s="16"/>
      <c r="B237" s="274"/>
      <c r="C237" s="275"/>
      <c r="D237" s="242" t="s">
        <v>201</v>
      </c>
      <c r="E237" s="276" t="s">
        <v>1</v>
      </c>
      <c r="F237" s="277" t="s">
        <v>4726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3" t="s">
        <v>201</v>
      </c>
      <c r="AU237" s="283" t="s">
        <v>85</v>
      </c>
      <c r="AV237" s="16" t="s">
        <v>83</v>
      </c>
      <c r="AW237" s="16" t="s">
        <v>32</v>
      </c>
      <c r="AX237" s="16" t="s">
        <v>75</v>
      </c>
      <c r="AY237" s="283" t="s">
        <v>192</v>
      </c>
    </row>
    <row r="238" s="16" customFormat="1">
      <c r="A238" s="16"/>
      <c r="B238" s="274"/>
      <c r="C238" s="275"/>
      <c r="D238" s="242" t="s">
        <v>201</v>
      </c>
      <c r="E238" s="276" t="s">
        <v>1</v>
      </c>
      <c r="F238" s="277" t="s">
        <v>4727</v>
      </c>
      <c r="G238" s="275"/>
      <c r="H238" s="276" t="s">
        <v>1</v>
      </c>
      <c r="I238" s="278"/>
      <c r="J238" s="275"/>
      <c r="K238" s="275"/>
      <c r="L238" s="279"/>
      <c r="M238" s="280"/>
      <c r="N238" s="281"/>
      <c r="O238" s="281"/>
      <c r="P238" s="281"/>
      <c r="Q238" s="281"/>
      <c r="R238" s="281"/>
      <c r="S238" s="281"/>
      <c r="T238" s="282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3" t="s">
        <v>201</v>
      </c>
      <c r="AU238" s="283" t="s">
        <v>85</v>
      </c>
      <c r="AV238" s="16" t="s">
        <v>83</v>
      </c>
      <c r="AW238" s="16" t="s">
        <v>32</v>
      </c>
      <c r="AX238" s="16" t="s">
        <v>75</v>
      </c>
      <c r="AY238" s="283" t="s">
        <v>192</v>
      </c>
    </row>
    <row r="239" s="16" customFormat="1">
      <c r="A239" s="16"/>
      <c r="B239" s="274"/>
      <c r="C239" s="275"/>
      <c r="D239" s="242" t="s">
        <v>201</v>
      </c>
      <c r="E239" s="276" t="s">
        <v>1</v>
      </c>
      <c r="F239" s="277" t="s">
        <v>4728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3" t="s">
        <v>201</v>
      </c>
      <c r="AU239" s="283" t="s">
        <v>85</v>
      </c>
      <c r="AV239" s="16" t="s">
        <v>83</v>
      </c>
      <c r="AW239" s="16" t="s">
        <v>32</v>
      </c>
      <c r="AX239" s="16" t="s">
        <v>75</v>
      </c>
      <c r="AY239" s="283" t="s">
        <v>192</v>
      </c>
    </row>
    <row r="240" s="13" customFormat="1">
      <c r="A240" s="13"/>
      <c r="B240" s="240"/>
      <c r="C240" s="241"/>
      <c r="D240" s="242" t="s">
        <v>201</v>
      </c>
      <c r="E240" s="243" t="s">
        <v>1</v>
      </c>
      <c r="F240" s="244" t="s">
        <v>4767</v>
      </c>
      <c r="G240" s="241"/>
      <c r="H240" s="245">
        <v>0.94999999999999996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201</v>
      </c>
      <c r="AU240" s="251" t="s">
        <v>85</v>
      </c>
      <c r="AV240" s="13" t="s">
        <v>85</v>
      </c>
      <c r="AW240" s="13" t="s">
        <v>32</v>
      </c>
      <c r="AX240" s="13" t="s">
        <v>75</v>
      </c>
      <c r="AY240" s="251" t="s">
        <v>192</v>
      </c>
    </row>
    <row r="241" s="13" customFormat="1">
      <c r="A241" s="13"/>
      <c r="B241" s="240"/>
      <c r="C241" s="241"/>
      <c r="D241" s="242" t="s">
        <v>201</v>
      </c>
      <c r="E241" s="243" t="s">
        <v>1</v>
      </c>
      <c r="F241" s="244" t="s">
        <v>4768</v>
      </c>
      <c r="G241" s="241"/>
      <c r="H241" s="245">
        <v>22.120000000000001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201</v>
      </c>
      <c r="AU241" s="251" t="s">
        <v>85</v>
      </c>
      <c r="AV241" s="13" t="s">
        <v>85</v>
      </c>
      <c r="AW241" s="13" t="s">
        <v>32</v>
      </c>
      <c r="AX241" s="13" t="s">
        <v>75</v>
      </c>
      <c r="AY241" s="251" t="s">
        <v>192</v>
      </c>
    </row>
    <row r="242" s="13" customFormat="1">
      <c r="A242" s="13"/>
      <c r="B242" s="240"/>
      <c r="C242" s="241"/>
      <c r="D242" s="242" t="s">
        <v>201</v>
      </c>
      <c r="E242" s="243" t="s">
        <v>1</v>
      </c>
      <c r="F242" s="244" t="s">
        <v>4769</v>
      </c>
      <c r="G242" s="241"/>
      <c r="H242" s="245">
        <v>10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201</v>
      </c>
      <c r="AU242" s="251" t="s">
        <v>85</v>
      </c>
      <c r="AV242" s="13" t="s">
        <v>85</v>
      </c>
      <c r="AW242" s="13" t="s">
        <v>32</v>
      </c>
      <c r="AX242" s="13" t="s">
        <v>75</v>
      </c>
      <c r="AY242" s="251" t="s">
        <v>192</v>
      </c>
    </row>
    <row r="243" s="14" customFormat="1">
      <c r="A243" s="14"/>
      <c r="B243" s="252"/>
      <c r="C243" s="253"/>
      <c r="D243" s="242" t="s">
        <v>201</v>
      </c>
      <c r="E243" s="254" t="s">
        <v>1</v>
      </c>
      <c r="F243" s="255" t="s">
        <v>204</v>
      </c>
      <c r="G243" s="253"/>
      <c r="H243" s="256">
        <v>33.07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201</v>
      </c>
      <c r="AU243" s="262" t="s">
        <v>85</v>
      </c>
      <c r="AV243" s="14" t="s">
        <v>199</v>
      </c>
      <c r="AW243" s="14" t="s">
        <v>32</v>
      </c>
      <c r="AX243" s="14" t="s">
        <v>83</v>
      </c>
      <c r="AY243" s="262" t="s">
        <v>192</v>
      </c>
    </row>
    <row r="244" s="2" customFormat="1" ht="24.15" customHeight="1">
      <c r="A244" s="39"/>
      <c r="B244" s="40"/>
      <c r="C244" s="227" t="s">
        <v>310</v>
      </c>
      <c r="D244" s="227" t="s">
        <v>194</v>
      </c>
      <c r="E244" s="228" t="s">
        <v>4789</v>
      </c>
      <c r="F244" s="229" t="s">
        <v>4790</v>
      </c>
      <c r="G244" s="230" t="s">
        <v>300</v>
      </c>
      <c r="H244" s="231">
        <v>1</v>
      </c>
      <c r="I244" s="232"/>
      <c r="J244" s="233">
        <f>ROUND(I244*H244,2)</f>
        <v>0</v>
      </c>
      <c r="K244" s="229" t="s">
        <v>198</v>
      </c>
      <c r="L244" s="45"/>
      <c r="M244" s="234" t="s">
        <v>1</v>
      </c>
      <c r="N244" s="235" t="s">
        <v>40</v>
      </c>
      <c r="O244" s="92"/>
      <c r="P244" s="236">
        <f>O244*H244</f>
        <v>0</v>
      </c>
      <c r="Q244" s="236">
        <v>0.1054687</v>
      </c>
      <c r="R244" s="236">
        <f>Q244*H244</f>
        <v>0.1054687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199</v>
      </c>
      <c r="AT244" s="238" t="s">
        <v>194</v>
      </c>
      <c r="AU244" s="238" t="s">
        <v>85</v>
      </c>
      <c r="AY244" s="18" t="s">
        <v>192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199</v>
      </c>
      <c r="BM244" s="238" t="s">
        <v>4791</v>
      </c>
    </row>
    <row r="245" s="16" customFormat="1">
      <c r="A245" s="16"/>
      <c r="B245" s="274"/>
      <c r="C245" s="275"/>
      <c r="D245" s="242" t="s">
        <v>201</v>
      </c>
      <c r="E245" s="276" t="s">
        <v>1</v>
      </c>
      <c r="F245" s="277" t="s">
        <v>4726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3" t="s">
        <v>201</v>
      </c>
      <c r="AU245" s="283" t="s">
        <v>85</v>
      </c>
      <c r="AV245" s="16" t="s">
        <v>83</v>
      </c>
      <c r="AW245" s="16" t="s">
        <v>32</v>
      </c>
      <c r="AX245" s="16" t="s">
        <v>75</v>
      </c>
      <c r="AY245" s="283" t="s">
        <v>192</v>
      </c>
    </row>
    <row r="246" s="16" customFormat="1">
      <c r="A246" s="16"/>
      <c r="B246" s="274"/>
      <c r="C246" s="275"/>
      <c r="D246" s="242" t="s">
        <v>201</v>
      </c>
      <c r="E246" s="276" t="s">
        <v>1</v>
      </c>
      <c r="F246" s="277" t="s">
        <v>4727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3" t="s">
        <v>201</v>
      </c>
      <c r="AU246" s="283" t="s">
        <v>85</v>
      </c>
      <c r="AV246" s="16" t="s">
        <v>83</v>
      </c>
      <c r="AW246" s="16" t="s">
        <v>32</v>
      </c>
      <c r="AX246" s="16" t="s">
        <v>75</v>
      </c>
      <c r="AY246" s="283" t="s">
        <v>192</v>
      </c>
    </row>
    <row r="247" s="16" customFormat="1">
      <c r="A247" s="16"/>
      <c r="B247" s="274"/>
      <c r="C247" s="275"/>
      <c r="D247" s="242" t="s">
        <v>201</v>
      </c>
      <c r="E247" s="276" t="s">
        <v>1</v>
      </c>
      <c r="F247" s="277" t="s">
        <v>4728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3" t="s">
        <v>201</v>
      </c>
      <c r="AU247" s="283" t="s">
        <v>85</v>
      </c>
      <c r="AV247" s="16" t="s">
        <v>83</v>
      </c>
      <c r="AW247" s="16" t="s">
        <v>32</v>
      </c>
      <c r="AX247" s="16" t="s">
        <v>75</v>
      </c>
      <c r="AY247" s="283" t="s">
        <v>192</v>
      </c>
    </row>
    <row r="248" s="13" customFormat="1">
      <c r="A248" s="13"/>
      <c r="B248" s="240"/>
      <c r="C248" s="241"/>
      <c r="D248" s="242" t="s">
        <v>201</v>
      </c>
      <c r="E248" s="243" t="s">
        <v>1</v>
      </c>
      <c r="F248" s="244" t="s">
        <v>4792</v>
      </c>
      <c r="G248" s="241"/>
      <c r="H248" s="245">
        <v>1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201</v>
      </c>
      <c r="AU248" s="251" t="s">
        <v>85</v>
      </c>
      <c r="AV248" s="13" t="s">
        <v>85</v>
      </c>
      <c r="AW248" s="13" t="s">
        <v>32</v>
      </c>
      <c r="AX248" s="13" t="s">
        <v>83</v>
      </c>
      <c r="AY248" s="251" t="s">
        <v>192</v>
      </c>
    </row>
    <row r="249" s="2" customFormat="1" ht="24.15" customHeight="1">
      <c r="A249" s="39"/>
      <c r="B249" s="40"/>
      <c r="C249" s="227" t="s">
        <v>316</v>
      </c>
      <c r="D249" s="227" t="s">
        <v>194</v>
      </c>
      <c r="E249" s="228" t="s">
        <v>4793</v>
      </c>
      <c r="F249" s="229" t="s">
        <v>4794</v>
      </c>
      <c r="G249" s="230" t="s">
        <v>300</v>
      </c>
      <c r="H249" s="231">
        <v>1</v>
      </c>
      <c r="I249" s="232"/>
      <c r="J249" s="233">
        <f>ROUND(I249*H249,2)</f>
        <v>0</v>
      </c>
      <c r="K249" s="229" t="s">
        <v>198</v>
      </c>
      <c r="L249" s="45"/>
      <c r="M249" s="234" t="s">
        <v>1</v>
      </c>
      <c r="N249" s="235" t="s">
        <v>40</v>
      </c>
      <c r="O249" s="92"/>
      <c r="P249" s="236">
        <f>O249*H249</f>
        <v>0</v>
      </c>
      <c r="Q249" s="236">
        <v>0.1056</v>
      </c>
      <c r="R249" s="236">
        <f>Q249*H249</f>
        <v>0.1056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199</v>
      </c>
      <c r="AT249" s="238" t="s">
        <v>194</v>
      </c>
      <c r="AU249" s="238" t="s">
        <v>85</v>
      </c>
      <c r="AY249" s="18" t="s">
        <v>192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199</v>
      </c>
      <c r="BM249" s="238" t="s">
        <v>4795</v>
      </c>
    </row>
    <row r="250" s="16" customFormat="1">
      <c r="A250" s="16"/>
      <c r="B250" s="274"/>
      <c r="C250" s="275"/>
      <c r="D250" s="242" t="s">
        <v>201</v>
      </c>
      <c r="E250" s="276" t="s">
        <v>1</v>
      </c>
      <c r="F250" s="277" t="s">
        <v>4726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83" t="s">
        <v>201</v>
      </c>
      <c r="AU250" s="283" t="s">
        <v>85</v>
      </c>
      <c r="AV250" s="16" t="s">
        <v>83</v>
      </c>
      <c r="AW250" s="16" t="s">
        <v>32</v>
      </c>
      <c r="AX250" s="16" t="s">
        <v>75</v>
      </c>
      <c r="AY250" s="283" t="s">
        <v>192</v>
      </c>
    </row>
    <row r="251" s="16" customFormat="1">
      <c r="A251" s="16"/>
      <c r="B251" s="274"/>
      <c r="C251" s="275"/>
      <c r="D251" s="242" t="s">
        <v>201</v>
      </c>
      <c r="E251" s="276" t="s">
        <v>1</v>
      </c>
      <c r="F251" s="277" t="s">
        <v>4727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83" t="s">
        <v>201</v>
      </c>
      <c r="AU251" s="283" t="s">
        <v>85</v>
      </c>
      <c r="AV251" s="16" t="s">
        <v>83</v>
      </c>
      <c r="AW251" s="16" t="s">
        <v>32</v>
      </c>
      <c r="AX251" s="16" t="s">
        <v>75</v>
      </c>
      <c r="AY251" s="283" t="s">
        <v>192</v>
      </c>
    </row>
    <row r="252" s="16" customFormat="1">
      <c r="A252" s="16"/>
      <c r="B252" s="274"/>
      <c r="C252" s="275"/>
      <c r="D252" s="242" t="s">
        <v>201</v>
      </c>
      <c r="E252" s="276" t="s">
        <v>1</v>
      </c>
      <c r="F252" s="277" t="s">
        <v>4728</v>
      </c>
      <c r="G252" s="275"/>
      <c r="H252" s="276" t="s">
        <v>1</v>
      </c>
      <c r="I252" s="278"/>
      <c r="J252" s="275"/>
      <c r="K252" s="275"/>
      <c r="L252" s="279"/>
      <c r="M252" s="280"/>
      <c r="N252" s="281"/>
      <c r="O252" s="281"/>
      <c r="P252" s="281"/>
      <c r="Q252" s="281"/>
      <c r="R252" s="281"/>
      <c r="S252" s="281"/>
      <c r="T252" s="282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3" t="s">
        <v>201</v>
      </c>
      <c r="AU252" s="283" t="s">
        <v>85</v>
      </c>
      <c r="AV252" s="16" t="s">
        <v>83</v>
      </c>
      <c r="AW252" s="16" t="s">
        <v>32</v>
      </c>
      <c r="AX252" s="16" t="s">
        <v>75</v>
      </c>
      <c r="AY252" s="283" t="s">
        <v>192</v>
      </c>
    </row>
    <row r="253" s="13" customFormat="1">
      <c r="A253" s="13"/>
      <c r="B253" s="240"/>
      <c r="C253" s="241"/>
      <c r="D253" s="242" t="s">
        <v>201</v>
      </c>
      <c r="E253" s="243" t="s">
        <v>1</v>
      </c>
      <c r="F253" s="244" t="s">
        <v>4796</v>
      </c>
      <c r="G253" s="241"/>
      <c r="H253" s="245">
        <v>1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201</v>
      </c>
      <c r="AU253" s="251" t="s">
        <v>85</v>
      </c>
      <c r="AV253" s="13" t="s">
        <v>85</v>
      </c>
      <c r="AW253" s="13" t="s">
        <v>32</v>
      </c>
      <c r="AX253" s="13" t="s">
        <v>83</v>
      </c>
      <c r="AY253" s="251" t="s">
        <v>192</v>
      </c>
    </row>
    <row r="254" s="2" customFormat="1" ht="24.15" customHeight="1">
      <c r="A254" s="39"/>
      <c r="B254" s="40"/>
      <c r="C254" s="227" t="s">
        <v>321</v>
      </c>
      <c r="D254" s="227" t="s">
        <v>194</v>
      </c>
      <c r="E254" s="228" t="s">
        <v>4797</v>
      </c>
      <c r="F254" s="229" t="s">
        <v>4798</v>
      </c>
      <c r="G254" s="230" t="s">
        <v>300</v>
      </c>
      <c r="H254" s="231">
        <v>1</v>
      </c>
      <c r="I254" s="232"/>
      <c r="J254" s="233">
        <f>ROUND(I254*H254,2)</f>
        <v>0</v>
      </c>
      <c r="K254" s="229" t="s">
        <v>198</v>
      </c>
      <c r="L254" s="45"/>
      <c r="M254" s="234" t="s">
        <v>1</v>
      </c>
      <c r="N254" s="235" t="s">
        <v>40</v>
      </c>
      <c r="O254" s="92"/>
      <c r="P254" s="236">
        <f>O254*H254</f>
        <v>0</v>
      </c>
      <c r="Q254" s="236">
        <v>0.012120000000000001</v>
      </c>
      <c r="R254" s="236">
        <f>Q254*H254</f>
        <v>0.012120000000000001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199</v>
      </c>
      <c r="AT254" s="238" t="s">
        <v>194</v>
      </c>
      <c r="AU254" s="238" t="s">
        <v>85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199</v>
      </c>
      <c r="BM254" s="238" t="s">
        <v>4799</v>
      </c>
    </row>
    <row r="255" s="16" customFormat="1">
      <c r="A255" s="16"/>
      <c r="B255" s="274"/>
      <c r="C255" s="275"/>
      <c r="D255" s="242" t="s">
        <v>201</v>
      </c>
      <c r="E255" s="276" t="s">
        <v>1</v>
      </c>
      <c r="F255" s="277" t="s">
        <v>4726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3" t="s">
        <v>201</v>
      </c>
      <c r="AU255" s="283" t="s">
        <v>85</v>
      </c>
      <c r="AV255" s="16" t="s">
        <v>83</v>
      </c>
      <c r="AW255" s="16" t="s">
        <v>32</v>
      </c>
      <c r="AX255" s="16" t="s">
        <v>75</v>
      </c>
      <c r="AY255" s="283" t="s">
        <v>192</v>
      </c>
    </row>
    <row r="256" s="16" customFormat="1">
      <c r="A256" s="16"/>
      <c r="B256" s="274"/>
      <c r="C256" s="275"/>
      <c r="D256" s="242" t="s">
        <v>201</v>
      </c>
      <c r="E256" s="276" t="s">
        <v>1</v>
      </c>
      <c r="F256" s="277" t="s">
        <v>4727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3" t="s">
        <v>201</v>
      </c>
      <c r="AU256" s="283" t="s">
        <v>85</v>
      </c>
      <c r="AV256" s="16" t="s">
        <v>83</v>
      </c>
      <c r="AW256" s="16" t="s">
        <v>32</v>
      </c>
      <c r="AX256" s="16" t="s">
        <v>75</v>
      </c>
      <c r="AY256" s="283" t="s">
        <v>192</v>
      </c>
    </row>
    <row r="257" s="16" customFormat="1">
      <c r="A257" s="16"/>
      <c r="B257" s="274"/>
      <c r="C257" s="275"/>
      <c r="D257" s="242" t="s">
        <v>201</v>
      </c>
      <c r="E257" s="276" t="s">
        <v>1</v>
      </c>
      <c r="F257" s="277" t="s">
        <v>4728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3" t="s">
        <v>201</v>
      </c>
      <c r="AU257" s="283" t="s">
        <v>85</v>
      </c>
      <c r="AV257" s="16" t="s">
        <v>83</v>
      </c>
      <c r="AW257" s="16" t="s">
        <v>32</v>
      </c>
      <c r="AX257" s="16" t="s">
        <v>75</v>
      </c>
      <c r="AY257" s="283" t="s">
        <v>192</v>
      </c>
    </row>
    <row r="258" s="13" customFormat="1">
      <c r="A258" s="13"/>
      <c r="B258" s="240"/>
      <c r="C258" s="241"/>
      <c r="D258" s="242" t="s">
        <v>201</v>
      </c>
      <c r="E258" s="243" t="s">
        <v>1</v>
      </c>
      <c r="F258" s="244" t="s">
        <v>4792</v>
      </c>
      <c r="G258" s="241"/>
      <c r="H258" s="245">
        <v>1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201</v>
      </c>
      <c r="AU258" s="251" t="s">
        <v>85</v>
      </c>
      <c r="AV258" s="13" t="s">
        <v>85</v>
      </c>
      <c r="AW258" s="13" t="s">
        <v>32</v>
      </c>
      <c r="AX258" s="13" t="s">
        <v>83</v>
      </c>
      <c r="AY258" s="251" t="s">
        <v>192</v>
      </c>
    </row>
    <row r="259" s="2" customFormat="1" ht="24.15" customHeight="1">
      <c r="A259" s="39"/>
      <c r="B259" s="40"/>
      <c r="C259" s="227" t="s">
        <v>7</v>
      </c>
      <c r="D259" s="227" t="s">
        <v>194</v>
      </c>
      <c r="E259" s="228" t="s">
        <v>4800</v>
      </c>
      <c r="F259" s="229" t="s">
        <v>4801</v>
      </c>
      <c r="G259" s="230" t="s">
        <v>300</v>
      </c>
      <c r="H259" s="231">
        <v>1</v>
      </c>
      <c r="I259" s="232"/>
      <c r="J259" s="233">
        <f>ROUND(I259*H259,2)</f>
        <v>0</v>
      </c>
      <c r="K259" s="229" t="s">
        <v>198</v>
      </c>
      <c r="L259" s="45"/>
      <c r="M259" s="234" t="s">
        <v>1</v>
      </c>
      <c r="N259" s="235" t="s">
        <v>40</v>
      </c>
      <c r="O259" s="92"/>
      <c r="P259" s="236">
        <f>O259*H259</f>
        <v>0</v>
      </c>
      <c r="Q259" s="236">
        <v>0.024240000000000001</v>
      </c>
      <c r="R259" s="236">
        <f>Q259*H259</f>
        <v>0.024240000000000001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199</v>
      </c>
      <c r="AT259" s="238" t="s">
        <v>194</v>
      </c>
      <c r="AU259" s="238" t="s">
        <v>85</v>
      </c>
      <c r="AY259" s="18" t="s">
        <v>192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83</v>
      </c>
      <c r="BK259" s="239">
        <f>ROUND(I259*H259,2)</f>
        <v>0</v>
      </c>
      <c r="BL259" s="18" t="s">
        <v>199</v>
      </c>
      <c r="BM259" s="238" t="s">
        <v>4802</v>
      </c>
    </row>
    <row r="260" s="16" customFormat="1">
      <c r="A260" s="16"/>
      <c r="B260" s="274"/>
      <c r="C260" s="275"/>
      <c r="D260" s="242" t="s">
        <v>201</v>
      </c>
      <c r="E260" s="276" t="s">
        <v>1</v>
      </c>
      <c r="F260" s="277" t="s">
        <v>4726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3" t="s">
        <v>201</v>
      </c>
      <c r="AU260" s="283" t="s">
        <v>85</v>
      </c>
      <c r="AV260" s="16" t="s">
        <v>83</v>
      </c>
      <c r="AW260" s="16" t="s">
        <v>32</v>
      </c>
      <c r="AX260" s="16" t="s">
        <v>75</v>
      </c>
      <c r="AY260" s="283" t="s">
        <v>192</v>
      </c>
    </row>
    <row r="261" s="16" customFormat="1">
      <c r="A261" s="16"/>
      <c r="B261" s="274"/>
      <c r="C261" s="275"/>
      <c r="D261" s="242" t="s">
        <v>201</v>
      </c>
      <c r="E261" s="276" t="s">
        <v>1</v>
      </c>
      <c r="F261" s="277" t="s">
        <v>4727</v>
      </c>
      <c r="G261" s="275"/>
      <c r="H261" s="276" t="s">
        <v>1</v>
      </c>
      <c r="I261" s="278"/>
      <c r="J261" s="275"/>
      <c r="K261" s="275"/>
      <c r="L261" s="279"/>
      <c r="M261" s="280"/>
      <c r="N261" s="281"/>
      <c r="O261" s="281"/>
      <c r="P261" s="281"/>
      <c r="Q261" s="281"/>
      <c r="R261" s="281"/>
      <c r="S261" s="281"/>
      <c r="T261" s="28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3" t="s">
        <v>201</v>
      </c>
      <c r="AU261" s="283" t="s">
        <v>85</v>
      </c>
      <c r="AV261" s="16" t="s">
        <v>83</v>
      </c>
      <c r="AW261" s="16" t="s">
        <v>32</v>
      </c>
      <c r="AX261" s="16" t="s">
        <v>75</v>
      </c>
      <c r="AY261" s="283" t="s">
        <v>192</v>
      </c>
    </row>
    <row r="262" s="16" customFormat="1">
      <c r="A262" s="16"/>
      <c r="B262" s="274"/>
      <c r="C262" s="275"/>
      <c r="D262" s="242" t="s">
        <v>201</v>
      </c>
      <c r="E262" s="276" t="s">
        <v>1</v>
      </c>
      <c r="F262" s="277" t="s">
        <v>4728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3" t="s">
        <v>201</v>
      </c>
      <c r="AU262" s="283" t="s">
        <v>85</v>
      </c>
      <c r="AV262" s="16" t="s">
        <v>83</v>
      </c>
      <c r="AW262" s="16" t="s">
        <v>32</v>
      </c>
      <c r="AX262" s="16" t="s">
        <v>75</v>
      </c>
      <c r="AY262" s="283" t="s">
        <v>192</v>
      </c>
    </row>
    <row r="263" s="13" customFormat="1">
      <c r="A263" s="13"/>
      <c r="B263" s="240"/>
      <c r="C263" s="241"/>
      <c r="D263" s="242" t="s">
        <v>201</v>
      </c>
      <c r="E263" s="243" t="s">
        <v>1</v>
      </c>
      <c r="F263" s="244" t="s">
        <v>4792</v>
      </c>
      <c r="G263" s="241"/>
      <c r="H263" s="245">
        <v>1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201</v>
      </c>
      <c r="AU263" s="251" t="s">
        <v>85</v>
      </c>
      <c r="AV263" s="13" t="s">
        <v>85</v>
      </c>
      <c r="AW263" s="13" t="s">
        <v>32</v>
      </c>
      <c r="AX263" s="13" t="s">
        <v>83</v>
      </c>
      <c r="AY263" s="251" t="s">
        <v>192</v>
      </c>
    </row>
    <row r="264" s="2" customFormat="1" ht="24.15" customHeight="1">
      <c r="A264" s="39"/>
      <c r="B264" s="40"/>
      <c r="C264" s="227" t="s">
        <v>333</v>
      </c>
      <c r="D264" s="227" t="s">
        <v>194</v>
      </c>
      <c r="E264" s="228" t="s">
        <v>4803</v>
      </c>
      <c r="F264" s="229" t="s">
        <v>4804</v>
      </c>
      <c r="G264" s="230" t="s">
        <v>300</v>
      </c>
      <c r="H264" s="231">
        <v>2</v>
      </c>
      <c r="I264" s="232"/>
      <c r="J264" s="233">
        <f>ROUND(I264*H264,2)</f>
        <v>0</v>
      </c>
      <c r="K264" s="229" t="s">
        <v>198</v>
      </c>
      <c r="L264" s="45"/>
      <c r="M264" s="234" t="s">
        <v>1</v>
      </c>
      <c r="N264" s="235" t="s">
        <v>40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199</v>
      </c>
      <c r="AT264" s="238" t="s">
        <v>194</v>
      </c>
      <c r="AU264" s="238" t="s">
        <v>85</v>
      </c>
      <c r="AY264" s="18" t="s">
        <v>192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83</v>
      </c>
      <c r="BK264" s="239">
        <f>ROUND(I264*H264,2)</f>
        <v>0</v>
      </c>
      <c r="BL264" s="18" t="s">
        <v>199</v>
      </c>
      <c r="BM264" s="238" t="s">
        <v>4805</v>
      </c>
    </row>
    <row r="265" s="16" customFormat="1">
      <c r="A265" s="16"/>
      <c r="B265" s="274"/>
      <c r="C265" s="275"/>
      <c r="D265" s="242" t="s">
        <v>201</v>
      </c>
      <c r="E265" s="276" t="s">
        <v>1</v>
      </c>
      <c r="F265" s="277" t="s">
        <v>4726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3" t="s">
        <v>201</v>
      </c>
      <c r="AU265" s="283" t="s">
        <v>85</v>
      </c>
      <c r="AV265" s="16" t="s">
        <v>83</v>
      </c>
      <c r="AW265" s="16" t="s">
        <v>32</v>
      </c>
      <c r="AX265" s="16" t="s">
        <v>75</v>
      </c>
      <c r="AY265" s="283" t="s">
        <v>192</v>
      </c>
    </row>
    <row r="266" s="16" customFormat="1">
      <c r="A266" s="16"/>
      <c r="B266" s="274"/>
      <c r="C266" s="275"/>
      <c r="D266" s="242" t="s">
        <v>201</v>
      </c>
      <c r="E266" s="276" t="s">
        <v>1</v>
      </c>
      <c r="F266" s="277" t="s">
        <v>4727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3" t="s">
        <v>201</v>
      </c>
      <c r="AU266" s="283" t="s">
        <v>85</v>
      </c>
      <c r="AV266" s="16" t="s">
        <v>83</v>
      </c>
      <c r="AW266" s="16" t="s">
        <v>32</v>
      </c>
      <c r="AX266" s="16" t="s">
        <v>75</v>
      </c>
      <c r="AY266" s="283" t="s">
        <v>192</v>
      </c>
    </row>
    <row r="267" s="16" customFormat="1">
      <c r="A267" s="16"/>
      <c r="B267" s="274"/>
      <c r="C267" s="275"/>
      <c r="D267" s="242" t="s">
        <v>201</v>
      </c>
      <c r="E267" s="276" t="s">
        <v>1</v>
      </c>
      <c r="F267" s="277" t="s">
        <v>4728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3" t="s">
        <v>201</v>
      </c>
      <c r="AU267" s="283" t="s">
        <v>85</v>
      </c>
      <c r="AV267" s="16" t="s">
        <v>83</v>
      </c>
      <c r="AW267" s="16" t="s">
        <v>32</v>
      </c>
      <c r="AX267" s="16" t="s">
        <v>75</v>
      </c>
      <c r="AY267" s="283" t="s">
        <v>192</v>
      </c>
    </row>
    <row r="268" s="13" customFormat="1">
      <c r="A268" s="13"/>
      <c r="B268" s="240"/>
      <c r="C268" s="241"/>
      <c r="D268" s="242" t="s">
        <v>201</v>
      </c>
      <c r="E268" s="243" t="s">
        <v>1</v>
      </c>
      <c r="F268" s="244" t="s">
        <v>4806</v>
      </c>
      <c r="G268" s="241"/>
      <c r="H268" s="245">
        <v>2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201</v>
      </c>
      <c r="AU268" s="251" t="s">
        <v>85</v>
      </c>
      <c r="AV268" s="13" t="s">
        <v>85</v>
      </c>
      <c r="AW268" s="13" t="s">
        <v>32</v>
      </c>
      <c r="AX268" s="13" t="s">
        <v>83</v>
      </c>
      <c r="AY268" s="251" t="s">
        <v>192</v>
      </c>
    </row>
    <row r="269" s="2" customFormat="1" ht="33" customHeight="1">
      <c r="A269" s="39"/>
      <c r="B269" s="40"/>
      <c r="C269" s="227" t="s">
        <v>340</v>
      </c>
      <c r="D269" s="227" t="s">
        <v>194</v>
      </c>
      <c r="E269" s="228" t="s">
        <v>4807</v>
      </c>
      <c r="F269" s="229" t="s">
        <v>4808</v>
      </c>
      <c r="G269" s="230" t="s">
        <v>300</v>
      </c>
      <c r="H269" s="231">
        <v>2</v>
      </c>
      <c r="I269" s="232"/>
      <c r="J269" s="233">
        <f>ROUND(I269*H269,2)</f>
        <v>0</v>
      </c>
      <c r="K269" s="229" t="s">
        <v>198</v>
      </c>
      <c r="L269" s="45"/>
      <c r="M269" s="234" t="s">
        <v>1</v>
      </c>
      <c r="N269" s="235" t="s">
        <v>40</v>
      </c>
      <c r="O269" s="92"/>
      <c r="P269" s="236">
        <f>O269*H269</f>
        <v>0</v>
      </c>
      <c r="Q269" s="236">
        <v>0.1111</v>
      </c>
      <c r="R269" s="236">
        <f>Q269*H269</f>
        <v>0.22220000000000001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199</v>
      </c>
      <c r="AT269" s="238" t="s">
        <v>194</v>
      </c>
      <c r="AU269" s="238" t="s">
        <v>85</v>
      </c>
      <c r="AY269" s="18" t="s">
        <v>192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83</v>
      </c>
      <c r="BK269" s="239">
        <f>ROUND(I269*H269,2)</f>
        <v>0</v>
      </c>
      <c r="BL269" s="18" t="s">
        <v>199</v>
      </c>
      <c r="BM269" s="238" t="s">
        <v>4809</v>
      </c>
    </row>
    <row r="270" s="16" customFormat="1">
      <c r="A270" s="16"/>
      <c r="B270" s="274"/>
      <c r="C270" s="275"/>
      <c r="D270" s="242" t="s">
        <v>201</v>
      </c>
      <c r="E270" s="276" t="s">
        <v>1</v>
      </c>
      <c r="F270" s="277" t="s">
        <v>4726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83" t="s">
        <v>201</v>
      </c>
      <c r="AU270" s="283" t="s">
        <v>85</v>
      </c>
      <c r="AV270" s="16" t="s">
        <v>83</v>
      </c>
      <c r="AW270" s="16" t="s">
        <v>32</v>
      </c>
      <c r="AX270" s="16" t="s">
        <v>75</v>
      </c>
      <c r="AY270" s="283" t="s">
        <v>192</v>
      </c>
    </row>
    <row r="271" s="16" customFormat="1">
      <c r="A271" s="16"/>
      <c r="B271" s="274"/>
      <c r="C271" s="275"/>
      <c r="D271" s="242" t="s">
        <v>201</v>
      </c>
      <c r="E271" s="276" t="s">
        <v>1</v>
      </c>
      <c r="F271" s="277" t="s">
        <v>4727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3" t="s">
        <v>201</v>
      </c>
      <c r="AU271" s="283" t="s">
        <v>85</v>
      </c>
      <c r="AV271" s="16" t="s">
        <v>83</v>
      </c>
      <c r="AW271" s="16" t="s">
        <v>32</v>
      </c>
      <c r="AX271" s="16" t="s">
        <v>75</v>
      </c>
      <c r="AY271" s="283" t="s">
        <v>192</v>
      </c>
    </row>
    <row r="272" s="16" customFormat="1">
      <c r="A272" s="16"/>
      <c r="B272" s="274"/>
      <c r="C272" s="275"/>
      <c r="D272" s="242" t="s">
        <v>201</v>
      </c>
      <c r="E272" s="276" t="s">
        <v>1</v>
      </c>
      <c r="F272" s="277" t="s">
        <v>4728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3" t="s">
        <v>201</v>
      </c>
      <c r="AU272" s="283" t="s">
        <v>85</v>
      </c>
      <c r="AV272" s="16" t="s">
        <v>83</v>
      </c>
      <c r="AW272" s="16" t="s">
        <v>32</v>
      </c>
      <c r="AX272" s="16" t="s">
        <v>75</v>
      </c>
      <c r="AY272" s="283" t="s">
        <v>192</v>
      </c>
    </row>
    <row r="273" s="13" customFormat="1">
      <c r="A273" s="13"/>
      <c r="B273" s="240"/>
      <c r="C273" s="241"/>
      <c r="D273" s="242" t="s">
        <v>201</v>
      </c>
      <c r="E273" s="243" t="s">
        <v>1</v>
      </c>
      <c r="F273" s="244" t="s">
        <v>4806</v>
      </c>
      <c r="G273" s="241"/>
      <c r="H273" s="245">
        <v>2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201</v>
      </c>
      <c r="AU273" s="251" t="s">
        <v>85</v>
      </c>
      <c r="AV273" s="13" t="s">
        <v>85</v>
      </c>
      <c r="AW273" s="13" t="s">
        <v>32</v>
      </c>
      <c r="AX273" s="13" t="s">
        <v>83</v>
      </c>
      <c r="AY273" s="251" t="s">
        <v>192</v>
      </c>
    </row>
    <row r="274" s="2" customFormat="1" ht="24.15" customHeight="1">
      <c r="A274" s="39"/>
      <c r="B274" s="40"/>
      <c r="C274" s="227" t="s">
        <v>347</v>
      </c>
      <c r="D274" s="227" t="s">
        <v>194</v>
      </c>
      <c r="E274" s="228" t="s">
        <v>4810</v>
      </c>
      <c r="F274" s="229" t="s">
        <v>4811</v>
      </c>
      <c r="G274" s="230" t="s">
        <v>300</v>
      </c>
      <c r="H274" s="231">
        <v>1</v>
      </c>
      <c r="I274" s="232"/>
      <c r="J274" s="233">
        <f>ROUND(I274*H274,2)</f>
        <v>0</v>
      </c>
      <c r="K274" s="229" t="s">
        <v>4595</v>
      </c>
      <c r="L274" s="45"/>
      <c r="M274" s="234" t="s">
        <v>1</v>
      </c>
      <c r="N274" s="235" t="s">
        <v>40</v>
      </c>
      <c r="O274" s="92"/>
      <c r="P274" s="236">
        <f>O274*H274</f>
        <v>0</v>
      </c>
      <c r="Q274" s="236">
        <v>0.00096000000000000002</v>
      </c>
      <c r="R274" s="236">
        <f>Q274*H274</f>
        <v>0.00096000000000000002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199</v>
      </c>
      <c r="AT274" s="238" t="s">
        <v>194</v>
      </c>
      <c r="AU274" s="238" t="s">
        <v>85</v>
      </c>
      <c r="AY274" s="18" t="s">
        <v>192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199</v>
      </c>
      <c r="BM274" s="238" t="s">
        <v>4812</v>
      </c>
    </row>
    <row r="275" s="16" customFormat="1">
      <c r="A275" s="16"/>
      <c r="B275" s="274"/>
      <c r="C275" s="275"/>
      <c r="D275" s="242" t="s">
        <v>201</v>
      </c>
      <c r="E275" s="276" t="s">
        <v>1</v>
      </c>
      <c r="F275" s="277" t="s">
        <v>4726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3" t="s">
        <v>201</v>
      </c>
      <c r="AU275" s="283" t="s">
        <v>85</v>
      </c>
      <c r="AV275" s="16" t="s">
        <v>83</v>
      </c>
      <c r="AW275" s="16" t="s">
        <v>32</v>
      </c>
      <c r="AX275" s="16" t="s">
        <v>75</v>
      </c>
      <c r="AY275" s="283" t="s">
        <v>192</v>
      </c>
    </row>
    <row r="276" s="16" customFormat="1">
      <c r="A276" s="16"/>
      <c r="B276" s="274"/>
      <c r="C276" s="275"/>
      <c r="D276" s="242" t="s">
        <v>201</v>
      </c>
      <c r="E276" s="276" t="s">
        <v>1</v>
      </c>
      <c r="F276" s="277" t="s">
        <v>4727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3" t="s">
        <v>201</v>
      </c>
      <c r="AU276" s="283" t="s">
        <v>85</v>
      </c>
      <c r="AV276" s="16" t="s">
        <v>83</v>
      </c>
      <c r="AW276" s="16" t="s">
        <v>32</v>
      </c>
      <c r="AX276" s="16" t="s">
        <v>75</v>
      </c>
      <c r="AY276" s="283" t="s">
        <v>192</v>
      </c>
    </row>
    <row r="277" s="16" customFormat="1">
      <c r="A277" s="16"/>
      <c r="B277" s="274"/>
      <c r="C277" s="275"/>
      <c r="D277" s="242" t="s">
        <v>201</v>
      </c>
      <c r="E277" s="276" t="s">
        <v>1</v>
      </c>
      <c r="F277" s="277" t="s">
        <v>4728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3" t="s">
        <v>201</v>
      </c>
      <c r="AU277" s="283" t="s">
        <v>85</v>
      </c>
      <c r="AV277" s="16" t="s">
        <v>83</v>
      </c>
      <c r="AW277" s="16" t="s">
        <v>32</v>
      </c>
      <c r="AX277" s="16" t="s">
        <v>75</v>
      </c>
      <c r="AY277" s="283" t="s">
        <v>192</v>
      </c>
    </row>
    <row r="278" s="13" customFormat="1">
      <c r="A278" s="13"/>
      <c r="B278" s="240"/>
      <c r="C278" s="241"/>
      <c r="D278" s="242" t="s">
        <v>201</v>
      </c>
      <c r="E278" s="243" t="s">
        <v>1</v>
      </c>
      <c r="F278" s="244" t="s">
        <v>4813</v>
      </c>
      <c r="G278" s="241"/>
      <c r="H278" s="245">
        <v>1</v>
      </c>
      <c r="I278" s="246"/>
      <c r="J278" s="241"/>
      <c r="K278" s="241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201</v>
      </c>
      <c r="AU278" s="251" t="s">
        <v>85</v>
      </c>
      <c r="AV278" s="13" t="s">
        <v>85</v>
      </c>
      <c r="AW278" s="13" t="s">
        <v>32</v>
      </c>
      <c r="AX278" s="13" t="s">
        <v>83</v>
      </c>
      <c r="AY278" s="251" t="s">
        <v>192</v>
      </c>
    </row>
    <row r="279" s="2" customFormat="1" ht="16.5" customHeight="1">
      <c r="A279" s="39"/>
      <c r="B279" s="40"/>
      <c r="C279" s="284" t="s">
        <v>352</v>
      </c>
      <c r="D279" s="284" t="s">
        <v>311</v>
      </c>
      <c r="E279" s="285" t="s">
        <v>4814</v>
      </c>
      <c r="F279" s="286" t="s">
        <v>4815</v>
      </c>
      <c r="G279" s="287" t="s">
        <v>300</v>
      </c>
      <c r="H279" s="288">
        <v>1</v>
      </c>
      <c r="I279" s="289"/>
      <c r="J279" s="290">
        <f>ROUND(I279*H279,2)</f>
        <v>0</v>
      </c>
      <c r="K279" s="286" t="s">
        <v>4595</v>
      </c>
      <c r="L279" s="291"/>
      <c r="M279" s="292" t="s">
        <v>1</v>
      </c>
      <c r="N279" s="293" t="s">
        <v>40</v>
      </c>
      <c r="O279" s="92"/>
      <c r="P279" s="236">
        <f>O279*H279</f>
        <v>0</v>
      </c>
      <c r="Q279" s="236">
        <v>0.00055999999999999995</v>
      </c>
      <c r="R279" s="236">
        <f>Q279*H279</f>
        <v>0.00055999999999999995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244</v>
      </c>
      <c r="AT279" s="238" t="s">
        <v>311</v>
      </c>
      <c r="AU279" s="238" t="s">
        <v>85</v>
      </c>
      <c r="AY279" s="18" t="s">
        <v>192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199</v>
      </c>
      <c r="BM279" s="238" t="s">
        <v>4816</v>
      </c>
    </row>
    <row r="280" s="2" customFormat="1" ht="21.75" customHeight="1">
      <c r="A280" s="39"/>
      <c r="B280" s="40"/>
      <c r="C280" s="227" t="s">
        <v>356</v>
      </c>
      <c r="D280" s="227" t="s">
        <v>194</v>
      </c>
      <c r="E280" s="228" t="s">
        <v>4817</v>
      </c>
      <c r="F280" s="229" t="s">
        <v>4818</v>
      </c>
      <c r="G280" s="230" t="s">
        <v>282</v>
      </c>
      <c r="H280" s="231">
        <v>33.07</v>
      </c>
      <c r="I280" s="232"/>
      <c r="J280" s="233">
        <f>ROUND(I280*H280,2)</f>
        <v>0</v>
      </c>
      <c r="K280" s="229" t="s">
        <v>198</v>
      </c>
      <c r="L280" s="45"/>
      <c r="M280" s="234" t="s">
        <v>1</v>
      </c>
      <c r="N280" s="235" t="s">
        <v>40</v>
      </c>
      <c r="O280" s="92"/>
      <c r="P280" s="236">
        <f>O280*H280</f>
        <v>0</v>
      </c>
      <c r="Q280" s="236">
        <v>6.3E-05</v>
      </c>
      <c r="R280" s="236">
        <f>Q280*H280</f>
        <v>0.0020834099999999999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199</v>
      </c>
      <c r="AT280" s="238" t="s">
        <v>194</v>
      </c>
      <c r="AU280" s="238" t="s">
        <v>85</v>
      </c>
      <c r="AY280" s="18" t="s">
        <v>192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83</v>
      </c>
      <c r="BK280" s="239">
        <f>ROUND(I280*H280,2)</f>
        <v>0</v>
      </c>
      <c r="BL280" s="18" t="s">
        <v>199</v>
      </c>
      <c r="BM280" s="238" t="s">
        <v>4819</v>
      </c>
    </row>
    <row r="281" s="16" customFormat="1">
      <c r="A281" s="16"/>
      <c r="B281" s="274"/>
      <c r="C281" s="275"/>
      <c r="D281" s="242" t="s">
        <v>201</v>
      </c>
      <c r="E281" s="276" t="s">
        <v>1</v>
      </c>
      <c r="F281" s="277" t="s">
        <v>4726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3" t="s">
        <v>201</v>
      </c>
      <c r="AU281" s="283" t="s">
        <v>85</v>
      </c>
      <c r="AV281" s="16" t="s">
        <v>83</v>
      </c>
      <c r="AW281" s="16" t="s">
        <v>32</v>
      </c>
      <c r="AX281" s="16" t="s">
        <v>75</v>
      </c>
      <c r="AY281" s="283" t="s">
        <v>192</v>
      </c>
    </row>
    <row r="282" s="16" customFormat="1">
      <c r="A282" s="16"/>
      <c r="B282" s="274"/>
      <c r="C282" s="275"/>
      <c r="D282" s="242" t="s">
        <v>201</v>
      </c>
      <c r="E282" s="276" t="s">
        <v>1</v>
      </c>
      <c r="F282" s="277" t="s">
        <v>4727</v>
      </c>
      <c r="G282" s="275"/>
      <c r="H282" s="276" t="s">
        <v>1</v>
      </c>
      <c r="I282" s="278"/>
      <c r="J282" s="275"/>
      <c r="K282" s="275"/>
      <c r="L282" s="279"/>
      <c r="M282" s="280"/>
      <c r="N282" s="281"/>
      <c r="O282" s="281"/>
      <c r="P282" s="281"/>
      <c r="Q282" s="281"/>
      <c r="R282" s="281"/>
      <c r="S282" s="281"/>
      <c r="T282" s="282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3" t="s">
        <v>201</v>
      </c>
      <c r="AU282" s="283" t="s">
        <v>85</v>
      </c>
      <c r="AV282" s="16" t="s">
        <v>83</v>
      </c>
      <c r="AW282" s="16" t="s">
        <v>32</v>
      </c>
      <c r="AX282" s="16" t="s">
        <v>75</v>
      </c>
      <c r="AY282" s="283" t="s">
        <v>192</v>
      </c>
    </row>
    <row r="283" s="16" customFormat="1">
      <c r="A283" s="16"/>
      <c r="B283" s="274"/>
      <c r="C283" s="275"/>
      <c r="D283" s="242" t="s">
        <v>201</v>
      </c>
      <c r="E283" s="276" t="s">
        <v>1</v>
      </c>
      <c r="F283" s="277" t="s">
        <v>4728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3" t="s">
        <v>201</v>
      </c>
      <c r="AU283" s="283" t="s">
        <v>85</v>
      </c>
      <c r="AV283" s="16" t="s">
        <v>83</v>
      </c>
      <c r="AW283" s="16" t="s">
        <v>32</v>
      </c>
      <c r="AX283" s="16" t="s">
        <v>75</v>
      </c>
      <c r="AY283" s="283" t="s">
        <v>192</v>
      </c>
    </row>
    <row r="284" s="13" customFormat="1">
      <c r="A284" s="13"/>
      <c r="B284" s="240"/>
      <c r="C284" s="241"/>
      <c r="D284" s="242" t="s">
        <v>201</v>
      </c>
      <c r="E284" s="243" t="s">
        <v>1</v>
      </c>
      <c r="F284" s="244" t="s">
        <v>4767</v>
      </c>
      <c r="G284" s="241"/>
      <c r="H284" s="245">
        <v>0.94999999999999996</v>
      </c>
      <c r="I284" s="246"/>
      <c r="J284" s="241"/>
      <c r="K284" s="241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201</v>
      </c>
      <c r="AU284" s="251" t="s">
        <v>85</v>
      </c>
      <c r="AV284" s="13" t="s">
        <v>85</v>
      </c>
      <c r="AW284" s="13" t="s">
        <v>32</v>
      </c>
      <c r="AX284" s="13" t="s">
        <v>75</v>
      </c>
      <c r="AY284" s="251" t="s">
        <v>192</v>
      </c>
    </row>
    <row r="285" s="13" customFormat="1">
      <c r="A285" s="13"/>
      <c r="B285" s="240"/>
      <c r="C285" s="241"/>
      <c r="D285" s="242" t="s">
        <v>201</v>
      </c>
      <c r="E285" s="243" t="s">
        <v>1</v>
      </c>
      <c r="F285" s="244" t="s">
        <v>4768</v>
      </c>
      <c r="G285" s="241"/>
      <c r="H285" s="245">
        <v>22.120000000000001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201</v>
      </c>
      <c r="AU285" s="251" t="s">
        <v>85</v>
      </c>
      <c r="AV285" s="13" t="s">
        <v>85</v>
      </c>
      <c r="AW285" s="13" t="s">
        <v>32</v>
      </c>
      <c r="AX285" s="13" t="s">
        <v>75</v>
      </c>
      <c r="AY285" s="251" t="s">
        <v>192</v>
      </c>
    </row>
    <row r="286" s="13" customFormat="1">
      <c r="A286" s="13"/>
      <c r="B286" s="240"/>
      <c r="C286" s="241"/>
      <c r="D286" s="242" t="s">
        <v>201</v>
      </c>
      <c r="E286" s="243" t="s">
        <v>1</v>
      </c>
      <c r="F286" s="244" t="s">
        <v>4769</v>
      </c>
      <c r="G286" s="241"/>
      <c r="H286" s="245">
        <v>10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201</v>
      </c>
      <c r="AU286" s="251" t="s">
        <v>85</v>
      </c>
      <c r="AV286" s="13" t="s">
        <v>85</v>
      </c>
      <c r="AW286" s="13" t="s">
        <v>32</v>
      </c>
      <c r="AX286" s="13" t="s">
        <v>75</v>
      </c>
      <c r="AY286" s="251" t="s">
        <v>192</v>
      </c>
    </row>
    <row r="287" s="14" customFormat="1">
      <c r="A287" s="14"/>
      <c r="B287" s="252"/>
      <c r="C287" s="253"/>
      <c r="D287" s="242" t="s">
        <v>201</v>
      </c>
      <c r="E287" s="254" t="s">
        <v>1</v>
      </c>
      <c r="F287" s="255" t="s">
        <v>204</v>
      </c>
      <c r="G287" s="253"/>
      <c r="H287" s="256">
        <v>33.07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201</v>
      </c>
      <c r="AU287" s="262" t="s">
        <v>85</v>
      </c>
      <c r="AV287" s="14" t="s">
        <v>199</v>
      </c>
      <c r="AW287" s="14" t="s">
        <v>32</v>
      </c>
      <c r="AX287" s="14" t="s">
        <v>83</v>
      </c>
      <c r="AY287" s="262" t="s">
        <v>192</v>
      </c>
    </row>
    <row r="288" s="12" customFormat="1" ht="22.8" customHeight="1">
      <c r="A288" s="12"/>
      <c r="B288" s="211"/>
      <c r="C288" s="212"/>
      <c r="D288" s="213" t="s">
        <v>74</v>
      </c>
      <c r="E288" s="225" t="s">
        <v>1172</v>
      </c>
      <c r="F288" s="225" t="s">
        <v>1173</v>
      </c>
      <c r="G288" s="212"/>
      <c r="H288" s="212"/>
      <c r="I288" s="215"/>
      <c r="J288" s="226">
        <f>BK288</f>
        <v>0</v>
      </c>
      <c r="K288" s="212"/>
      <c r="L288" s="217"/>
      <c r="M288" s="218"/>
      <c r="N288" s="219"/>
      <c r="O288" s="219"/>
      <c r="P288" s="220">
        <f>P289</f>
        <v>0</v>
      </c>
      <c r="Q288" s="219"/>
      <c r="R288" s="220">
        <f>R289</f>
        <v>0</v>
      </c>
      <c r="S288" s="219"/>
      <c r="T288" s="221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2" t="s">
        <v>83</v>
      </c>
      <c r="AT288" s="223" t="s">
        <v>74</v>
      </c>
      <c r="AU288" s="223" t="s">
        <v>83</v>
      </c>
      <c r="AY288" s="222" t="s">
        <v>192</v>
      </c>
      <c r="BK288" s="224">
        <f>BK289</f>
        <v>0</v>
      </c>
    </row>
    <row r="289" s="2" customFormat="1" ht="24.15" customHeight="1">
      <c r="A289" s="39"/>
      <c r="B289" s="40"/>
      <c r="C289" s="227" t="s">
        <v>361</v>
      </c>
      <c r="D289" s="227" t="s">
        <v>194</v>
      </c>
      <c r="E289" s="228" t="s">
        <v>4820</v>
      </c>
      <c r="F289" s="229" t="s">
        <v>4821</v>
      </c>
      <c r="G289" s="230" t="s">
        <v>247</v>
      </c>
      <c r="H289" s="231">
        <v>27.106000000000002</v>
      </c>
      <c r="I289" s="232"/>
      <c r="J289" s="233">
        <f>ROUND(I289*H289,2)</f>
        <v>0</v>
      </c>
      <c r="K289" s="229" t="s">
        <v>198</v>
      </c>
      <c r="L289" s="45"/>
      <c r="M289" s="298" t="s">
        <v>1</v>
      </c>
      <c r="N289" s="299" t="s">
        <v>40</v>
      </c>
      <c r="O289" s="300"/>
      <c r="P289" s="301">
        <f>O289*H289</f>
        <v>0</v>
      </c>
      <c r="Q289" s="301">
        <v>0</v>
      </c>
      <c r="R289" s="301">
        <f>Q289*H289</f>
        <v>0</v>
      </c>
      <c r="S289" s="301">
        <v>0</v>
      </c>
      <c r="T289" s="302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199</v>
      </c>
      <c r="AT289" s="238" t="s">
        <v>194</v>
      </c>
      <c r="AU289" s="238" t="s">
        <v>85</v>
      </c>
      <c r="AY289" s="18" t="s">
        <v>192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83</v>
      </c>
      <c r="BK289" s="239">
        <f>ROUND(I289*H289,2)</f>
        <v>0</v>
      </c>
      <c r="BL289" s="18" t="s">
        <v>199</v>
      </c>
      <c r="BM289" s="238" t="s">
        <v>4822</v>
      </c>
    </row>
    <row r="290" s="2" customFormat="1" ht="6.96" customHeight="1">
      <c r="A290" s="39"/>
      <c r="B290" s="67"/>
      <c r="C290" s="68"/>
      <c r="D290" s="68"/>
      <c r="E290" s="68"/>
      <c r="F290" s="68"/>
      <c r="G290" s="68"/>
      <c r="H290" s="68"/>
      <c r="I290" s="68"/>
      <c r="J290" s="68"/>
      <c r="K290" s="68"/>
      <c r="L290" s="45"/>
      <c r="M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</sheetData>
  <sheetProtection sheet="1" autoFilter="0" formatColumns="0" formatRows="0" objects="1" scenarios="1" spinCount="100000" saltValue="SSXpSB5Ltx64NK1g+X9QJFNCDWYTGPEYVX2ilq+5hAY0KBKc3eqAk6WQYnUYeNifm2UXCHSouaCWQAmdkBv4+A==" hashValue="sUf6iWss7zdfQWjHWLbV2xb5gdFr4++QYY4Hu90APSxQ8H9PrPK/s9S1dYuDBlrkGSmgSAz9UR0QNLzj/izlOQ==" algorithmName="SHA-512" password="CC35"/>
  <autoFilter ref="C120:K28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4823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ROUND((SUM(BE125:BE224)),  2)</f>
        <v>0</v>
      </c>
      <c r="G33" s="39"/>
      <c r="H33" s="39"/>
      <c r="I33" s="165">
        <v>0.20999999999999999</v>
      </c>
      <c r="J33" s="164">
        <f>ROUND(((SUM(BE125:BE224))*I33),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ROUND((SUM(BF125:BF224)),  2)</f>
        <v>0</v>
      </c>
      <c r="G34" s="39"/>
      <c r="H34" s="39"/>
      <c r="I34" s="165">
        <v>0.12</v>
      </c>
      <c r="J34" s="164">
        <f>ROUND(((SUM(BF125:BF224))*I34),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ROUND((SUM(BG125:BG224)),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ROUND((SUM(BH125:BH224)),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ROUND((SUM(BI125:BI224)),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IO 02 - vodovodní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J189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J191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4724</v>
      </c>
      <c r="E101" s="197"/>
      <c r="F101" s="197"/>
      <c r="G101" s="197"/>
      <c r="H101" s="197"/>
      <c r="I101" s="197"/>
      <c r="J101" s="198">
        <f>J196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156</v>
      </c>
      <c r="E102" s="197"/>
      <c r="F102" s="197"/>
      <c r="G102" s="197"/>
      <c r="H102" s="197"/>
      <c r="I102" s="197"/>
      <c r="J102" s="198">
        <f>J217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157</v>
      </c>
      <c r="E103" s="197"/>
      <c r="F103" s="197"/>
      <c r="G103" s="197"/>
      <c r="H103" s="197"/>
      <c r="I103" s="197"/>
      <c r="J103" s="198">
        <f>J220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4824</v>
      </c>
      <c r="E104" s="192"/>
      <c r="F104" s="192"/>
      <c r="G104" s="192"/>
      <c r="H104" s="192"/>
      <c r="I104" s="192"/>
      <c r="J104" s="193">
        <f>J222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4825</v>
      </c>
      <c r="E105" s="197"/>
      <c r="F105" s="197"/>
      <c r="G105" s="197"/>
      <c r="H105" s="197"/>
      <c r="I105" s="197"/>
      <c r="J105" s="198">
        <f>J223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177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4" t="str">
        <f>E7</f>
        <v>Náchod - Výstavba objektu pro zřízení dětské skupiny v nemocnici Náchodě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IO 02 - vodovodní přípojka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30. 9. 2024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Královéhradecký kraj, Pivovarské náměstí 1245, 500</v>
      </c>
      <c r="G121" s="41"/>
      <c r="H121" s="41"/>
      <c r="I121" s="33" t="s">
        <v>30</v>
      </c>
      <c r="J121" s="37" t="str">
        <f>E21</f>
        <v>PRISPO s.r.o. Polská 375, 547 01 Náchod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PRISPO s.r.o. Polská 375, 547 01 Náchod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178</v>
      </c>
      <c r="D124" s="203" t="s">
        <v>60</v>
      </c>
      <c r="E124" s="203" t="s">
        <v>56</v>
      </c>
      <c r="F124" s="203" t="s">
        <v>57</v>
      </c>
      <c r="G124" s="203" t="s">
        <v>179</v>
      </c>
      <c r="H124" s="203" t="s">
        <v>180</v>
      </c>
      <c r="I124" s="203" t="s">
        <v>181</v>
      </c>
      <c r="J124" s="203" t="s">
        <v>147</v>
      </c>
      <c r="K124" s="204" t="s">
        <v>182</v>
      </c>
      <c r="L124" s="205"/>
      <c r="M124" s="101" t="s">
        <v>1</v>
      </c>
      <c r="N124" s="102" t="s">
        <v>39</v>
      </c>
      <c r="O124" s="102" t="s">
        <v>183</v>
      </c>
      <c r="P124" s="102" t="s">
        <v>184</v>
      </c>
      <c r="Q124" s="102" t="s">
        <v>185</v>
      </c>
      <c r="R124" s="102" t="s">
        <v>186</v>
      </c>
      <c r="S124" s="102" t="s">
        <v>187</v>
      </c>
      <c r="T124" s="103" t="s">
        <v>188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189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P126+P222</f>
        <v>0</v>
      </c>
      <c r="Q125" s="105"/>
      <c r="R125" s="208">
        <f>R126+R222</f>
        <v>8.8218899499999992</v>
      </c>
      <c r="S125" s="105"/>
      <c r="T125" s="209">
        <f>T126+T222</f>
        <v>0.0054999999999999997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149</v>
      </c>
      <c r="BK125" s="210">
        <f>BK126+BK222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190</v>
      </c>
      <c r="F126" s="214" t="s">
        <v>191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P127+P189+P191+P196+P217+P220</f>
        <v>0</v>
      </c>
      <c r="Q126" s="219"/>
      <c r="R126" s="220">
        <f>R127+R189+R191+R196+R217+R220</f>
        <v>8.8218899499999992</v>
      </c>
      <c r="S126" s="219"/>
      <c r="T126" s="221">
        <f>T127+T189+T191+T196+T217+T220</f>
        <v>0.0054999999999999997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74</v>
      </c>
      <c r="AU126" s="223" t="s">
        <v>75</v>
      </c>
      <c r="AY126" s="222" t="s">
        <v>192</v>
      </c>
      <c r="BK126" s="224">
        <f>BK127+BK189+BK191+BK196+BK217+BK220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83</v>
      </c>
      <c r="F127" s="225" t="s">
        <v>193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SUM(P128:P188)</f>
        <v>0</v>
      </c>
      <c r="Q127" s="219"/>
      <c r="R127" s="220">
        <f>SUM(R128:R188)</f>
        <v>6.9699999999999998</v>
      </c>
      <c r="S127" s="219"/>
      <c r="T127" s="221">
        <f>SUM(T128:T188)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74</v>
      </c>
      <c r="AU127" s="223" t="s">
        <v>83</v>
      </c>
      <c r="AY127" s="222" t="s">
        <v>192</v>
      </c>
      <c r="BK127" s="224">
        <f>SUM(BK128:BK188)</f>
        <v>0</v>
      </c>
    </row>
    <row r="128" s="2" customFormat="1" ht="33" customHeight="1">
      <c r="A128" s="39"/>
      <c r="B128" s="40"/>
      <c r="C128" s="227" t="s">
        <v>83</v>
      </c>
      <c r="D128" s="227" t="s">
        <v>194</v>
      </c>
      <c r="E128" s="228" t="s">
        <v>4376</v>
      </c>
      <c r="F128" s="229" t="s">
        <v>4377</v>
      </c>
      <c r="G128" s="230" t="s">
        <v>207</v>
      </c>
      <c r="H128" s="231">
        <v>11.52</v>
      </c>
      <c r="I128" s="232"/>
      <c r="J128" s="233">
        <f>ROUND(I128*H128,2)</f>
        <v>0</v>
      </c>
      <c r="K128" s="229" t="s">
        <v>198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85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4826</v>
      </c>
    </row>
    <row r="129" s="16" customFormat="1">
      <c r="A129" s="16"/>
      <c r="B129" s="274"/>
      <c r="C129" s="275"/>
      <c r="D129" s="242" t="s">
        <v>201</v>
      </c>
      <c r="E129" s="276" t="s">
        <v>1</v>
      </c>
      <c r="F129" s="277" t="s">
        <v>4827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3" t="s">
        <v>201</v>
      </c>
      <c r="AU129" s="283" t="s">
        <v>85</v>
      </c>
      <c r="AV129" s="16" t="s">
        <v>83</v>
      </c>
      <c r="AW129" s="16" t="s">
        <v>32</v>
      </c>
      <c r="AX129" s="16" t="s">
        <v>75</v>
      </c>
      <c r="AY129" s="283" t="s">
        <v>192</v>
      </c>
    </row>
    <row r="130" s="16" customFormat="1">
      <c r="A130" s="16"/>
      <c r="B130" s="274"/>
      <c r="C130" s="275"/>
      <c r="D130" s="242" t="s">
        <v>201</v>
      </c>
      <c r="E130" s="276" t="s">
        <v>1</v>
      </c>
      <c r="F130" s="277" t="s">
        <v>4828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3" t="s">
        <v>201</v>
      </c>
      <c r="AU130" s="283" t="s">
        <v>85</v>
      </c>
      <c r="AV130" s="16" t="s">
        <v>83</v>
      </c>
      <c r="AW130" s="16" t="s">
        <v>32</v>
      </c>
      <c r="AX130" s="16" t="s">
        <v>75</v>
      </c>
      <c r="AY130" s="283" t="s">
        <v>192</v>
      </c>
    </row>
    <row r="131" s="13" customFormat="1">
      <c r="A131" s="13"/>
      <c r="B131" s="240"/>
      <c r="C131" s="241"/>
      <c r="D131" s="242" t="s">
        <v>201</v>
      </c>
      <c r="E131" s="243" t="s">
        <v>1</v>
      </c>
      <c r="F131" s="244" t="s">
        <v>4829</v>
      </c>
      <c r="G131" s="241"/>
      <c r="H131" s="245">
        <v>11.52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201</v>
      </c>
      <c r="AU131" s="251" t="s">
        <v>85</v>
      </c>
      <c r="AV131" s="13" t="s">
        <v>85</v>
      </c>
      <c r="AW131" s="13" t="s">
        <v>32</v>
      </c>
      <c r="AX131" s="13" t="s">
        <v>83</v>
      </c>
      <c r="AY131" s="251" t="s">
        <v>192</v>
      </c>
    </row>
    <row r="132" s="2" customFormat="1" ht="37.8" customHeight="1">
      <c r="A132" s="39"/>
      <c r="B132" s="40"/>
      <c r="C132" s="227" t="s">
        <v>85</v>
      </c>
      <c r="D132" s="227" t="s">
        <v>194</v>
      </c>
      <c r="E132" s="228" t="s">
        <v>221</v>
      </c>
      <c r="F132" s="229" t="s">
        <v>222</v>
      </c>
      <c r="G132" s="230" t="s">
        <v>207</v>
      </c>
      <c r="H132" s="231">
        <v>4.4450000000000003</v>
      </c>
      <c r="I132" s="232"/>
      <c r="J132" s="233">
        <f>ROUND(I132*H132,2)</f>
        <v>0</v>
      </c>
      <c r="K132" s="229" t="s">
        <v>198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4830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4827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6" customFormat="1">
      <c r="A134" s="16"/>
      <c r="B134" s="274"/>
      <c r="C134" s="275"/>
      <c r="D134" s="242" t="s">
        <v>201</v>
      </c>
      <c r="E134" s="276" t="s">
        <v>1</v>
      </c>
      <c r="F134" s="277" t="s">
        <v>4828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83" t="s">
        <v>201</v>
      </c>
      <c r="AU134" s="283" t="s">
        <v>85</v>
      </c>
      <c r="AV134" s="16" t="s">
        <v>83</v>
      </c>
      <c r="AW134" s="16" t="s">
        <v>32</v>
      </c>
      <c r="AX134" s="16" t="s">
        <v>75</v>
      </c>
      <c r="AY134" s="283" t="s">
        <v>192</v>
      </c>
    </row>
    <row r="135" s="13" customFormat="1">
      <c r="A135" s="13"/>
      <c r="B135" s="240"/>
      <c r="C135" s="241"/>
      <c r="D135" s="242" t="s">
        <v>201</v>
      </c>
      <c r="E135" s="243" t="s">
        <v>1</v>
      </c>
      <c r="F135" s="244" t="s">
        <v>4831</v>
      </c>
      <c r="G135" s="241"/>
      <c r="H135" s="245">
        <v>11.52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201</v>
      </c>
      <c r="AU135" s="251" t="s">
        <v>85</v>
      </c>
      <c r="AV135" s="13" t="s">
        <v>85</v>
      </c>
      <c r="AW135" s="13" t="s">
        <v>32</v>
      </c>
      <c r="AX135" s="13" t="s">
        <v>75</v>
      </c>
      <c r="AY135" s="251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4832</v>
      </c>
      <c r="G136" s="241"/>
      <c r="H136" s="245">
        <v>-7.0750000000000002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75</v>
      </c>
      <c r="AY136" s="251" t="s">
        <v>192</v>
      </c>
    </row>
    <row r="137" s="14" customFormat="1">
      <c r="A137" s="14"/>
      <c r="B137" s="252"/>
      <c r="C137" s="253"/>
      <c r="D137" s="242" t="s">
        <v>201</v>
      </c>
      <c r="E137" s="254" t="s">
        <v>1</v>
      </c>
      <c r="F137" s="255" t="s">
        <v>204</v>
      </c>
      <c r="G137" s="253"/>
      <c r="H137" s="256">
        <v>4.4450000000000003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201</v>
      </c>
      <c r="AU137" s="262" t="s">
        <v>85</v>
      </c>
      <c r="AV137" s="14" t="s">
        <v>199</v>
      </c>
      <c r="AW137" s="14" t="s">
        <v>32</v>
      </c>
      <c r="AX137" s="14" t="s">
        <v>83</v>
      </c>
      <c r="AY137" s="262" t="s">
        <v>192</v>
      </c>
    </row>
    <row r="138" s="2" customFormat="1" ht="37.8" customHeight="1">
      <c r="A138" s="39"/>
      <c r="B138" s="40"/>
      <c r="C138" s="227" t="s">
        <v>212</v>
      </c>
      <c r="D138" s="227" t="s">
        <v>194</v>
      </c>
      <c r="E138" s="228" t="s">
        <v>228</v>
      </c>
      <c r="F138" s="229" t="s">
        <v>229</v>
      </c>
      <c r="G138" s="230" t="s">
        <v>207</v>
      </c>
      <c r="H138" s="231">
        <v>4.4450000000000003</v>
      </c>
      <c r="I138" s="232"/>
      <c r="J138" s="233">
        <f>ROUND(I138*H138,2)</f>
        <v>0</v>
      </c>
      <c r="K138" s="229" t="s">
        <v>198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199</v>
      </c>
      <c r="AT138" s="238" t="s">
        <v>194</v>
      </c>
      <c r="AU138" s="238" t="s">
        <v>85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199</v>
      </c>
      <c r="BM138" s="238" t="s">
        <v>4833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4827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6" customFormat="1">
      <c r="A140" s="16"/>
      <c r="B140" s="274"/>
      <c r="C140" s="275"/>
      <c r="D140" s="242" t="s">
        <v>201</v>
      </c>
      <c r="E140" s="276" t="s">
        <v>1</v>
      </c>
      <c r="F140" s="277" t="s">
        <v>4828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3" t="s">
        <v>201</v>
      </c>
      <c r="AU140" s="283" t="s">
        <v>85</v>
      </c>
      <c r="AV140" s="16" t="s">
        <v>83</v>
      </c>
      <c r="AW140" s="16" t="s">
        <v>32</v>
      </c>
      <c r="AX140" s="16" t="s">
        <v>75</v>
      </c>
      <c r="AY140" s="283" t="s">
        <v>192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4831</v>
      </c>
      <c r="G141" s="241"/>
      <c r="H141" s="245">
        <v>11.52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75</v>
      </c>
      <c r="AY141" s="251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4832</v>
      </c>
      <c r="G142" s="241"/>
      <c r="H142" s="245">
        <v>-7.0750000000000002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4" customFormat="1">
      <c r="A143" s="14"/>
      <c r="B143" s="252"/>
      <c r="C143" s="253"/>
      <c r="D143" s="242" t="s">
        <v>201</v>
      </c>
      <c r="E143" s="254" t="s">
        <v>1</v>
      </c>
      <c r="F143" s="255" t="s">
        <v>204</v>
      </c>
      <c r="G143" s="253"/>
      <c r="H143" s="256">
        <v>4.4450000000000003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201</v>
      </c>
      <c r="AU143" s="262" t="s">
        <v>85</v>
      </c>
      <c r="AV143" s="14" t="s">
        <v>199</v>
      </c>
      <c r="AW143" s="14" t="s">
        <v>32</v>
      </c>
      <c r="AX143" s="14" t="s">
        <v>83</v>
      </c>
      <c r="AY143" s="262" t="s">
        <v>192</v>
      </c>
    </row>
    <row r="144" s="2" customFormat="1" ht="37.8" customHeight="1">
      <c r="A144" s="39"/>
      <c r="B144" s="40"/>
      <c r="C144" s="227" t="s">
        <v>199</v>
      </c>
      <c r="D144" s="227" t="s">
        <v>194</v>
      </c>
      <c r="E144" s="228" t="s">
        <v>233</v>
      </c>
      <c r="F144" s="229" t="s">
        <v>234</v>
      </c>
      <c r="G144" s="230" t="s">
        <v>207</v>
      </c>
      <c r="H144" s="231">
        <v>22.225000000000001</v>
      </c>
      <c r="I144" s="232"/>
      <c r="J144" s="233">
        <f>ROUND(I144*H144,2)</f>
        <v>0</v>
      </c>
      <c r="K144" s="229" t="s">
        <v>198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4834</v>
      </c>
    </row>
    <row r="145" s="16" customFormat="1">
      <c r="A145" s="16"/>
      <c r="B145" s="274"/>
      <c r="C145" s="275"/>
      <c r="D145" s="242" t="s">
        <v>201</v>
      </c>
      <c r="E145" s="276" t="s">
        <v>1</v>
      </c>
      <c r="F145" s="277" t="s">
        <v>4827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3" t="s">
        <v>201</v>
      </c>
      <c r="AU145" s="283" t="s">
        <v>85</v>
      </c>
      <c r="AV145" s="16" t="s">
        <v>83</v>
      </c>
      <c r="AW145" s="16" t="s">
        <v>32</v>
      </c>
      <c r="AX145" s="16" t="s">
        <v>75</v>
      </c>
      <c r="AY145" s="283" t="s">
        <v>192</v>
      </c>
    </row>
    <row r="146" s="16" customFormat="1">
      <c r="A146" s="16"/>
      <c r="B146" s="274"/>
      <c r="C146" s="275"/>
      <c r="D146" s="242" t="s">
        <v>201</v>
      </c>
      <c r="E146" s="276" t="s">
        <v>1</v>
      </c>
      <c r="F146" s="277" t="s">
        <v>4828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3" t="s">
        <v>201</v>
      </c>
      <c r="AU146" s="283" t="s">
        <v>85</v>
      </c>
      <c r="AV146" s="16" t="s">
        <v>83</v>
      </c>
      <c r="AW146" s="16" t="s">
        <v>32</v>
      </c>
      <c r="AX146" s="16" t="s">
        <v>75</v>
      </c>
      <c r="AY146" s="283" t="s">
        <v>192</v>
      </c>
    </row>
    <row r="147" s="13" customFormat="1">
      <c r="A147" s="13"/>
      <c r="B147" s="240"/>
      <c r="C147" s="241"/>
      <c r="D147" s="242" t="s">
        <v>201</v>
      </c>
      <c r="E147" s="243" t="s">
        <v>1</v>
      </c>
      <c r="F147" s="244" t="s">
        <v>4831</v>
      </c>
      <c r="G147" s="241"/>
      <c r="H147" s="245">
        <v>11.52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201</v>
      </c>
      <c r="AU147" s="251" t="s">
        <v>85</v>
      </c>
      <c r="AV147" s="13" t="s">
        <v>85</v>
      </c>
      <c r="AW147" s="13" t="s">
        <v>32</v>
      </c>
      <c r="AX147" s="13" t="s">
        <v>75</v>
      </c>
      <c r="AY147" s="251" t="s">
        <v>192</v>
      </c>
    </row>
    <row r="148" s="13" customFormat="1">
      <c r="A148" s="13"/>
      <c r="B148" s="240"/>
      <c r="C148" s="241"/>
      <c r="D148" s="242" t="s">
        <v>201</v>
      </c>
      <c r="E148" s="243" t="s">
        <v>1</v>
      </c>
      <c r="F148" s="244" t="s">
        <v>4832</v>
      </c>
      <c r="G148" s="241"/>
      <c r="H148" s="245">
        <v>-7.0750000000000002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201</v>
      </c>
      <c r="AU148" s="251" t="s">
        <v>85</v>
      </c>
      <c r="AV148" s="13" t="s">
        <v>85</v>
      </c>
      <c r="AW148" s="13" t="s">
        <v>32</v>
      </c>
      <c r="AX148" s="13" t="s">
        <v>75</v>
      </c>
      <c r="AY148" s="251" t="s">
        <v>192</v>
      </c>
    </row>
    <row r="149" s="14" customFormat="1">
      <c r="A149" s="14"/>
      <c r="B149" s="252"/>
      <c r="C149" s="253"/>
      <c r="D149" s="242" t="s">
        <v>201</v>
      </c>
      <c r="E149" s="254" t="s">
        <v>1</v>
      </c>
      <c r="F149" s="255" t="s">
        <v>204</v>
      </c>
      <c r="G149" s="253"/>
      <c r="H149" s="256">
        <v>4.4450000000000003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201</v>
      </c>
      <c r="AU149" s="262" t="s">
        <v>85</v>
      </c>
      <c r="AV149" s="14" t="s">
        <v>199</v>
      </c>
      <c r="AW149" s="14" t="s">
        <v>32</v>
      </c>
      <c r="AX149" s="14" t="s">
        <v>75</v>
      </c>
      <c r="AY149" s="262" t="s">
        <v>192</v>
      </c>
    </row>
    <row r="150" s="13" customFormat="1">
      <c r="A150" s="13"/>
      <c r="B150" s="240"/>
      <c r="C150" s="241"/>
      <c r="D150" s="242" t="s">
        <v>201</v>
      </c>
      <c r="E150" s="243" t="s">
        <v>1</v>
      </c>
      <c r="F150" s="244" t="s">
        <v>4835</v>
      </c>
      <c r="G150" s="241"/>
      <c r="H150" s="245">
        <v>22.225000000000001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201</v>
      </c>
      <c r="AU150" s="251" t="s">
        <v>85</v>
      </c>
      <c r="AV150" s="13" t="s">
        <v>85</v>
      </c>
      <c r="AW150" s="13" t="s">
        <v>32</v>
      </c>
      <c r="AX150" s="13" t="s">
        <v>83</v>
      </c>
      <c r="AY150" s="251" t="s">
        <v>192</v>
      </c>
    </row>
    <row r="151" s="2" customFormat="1" ht="24.15" customHeight="1">
      <c r="A151" s="39"/>
      <c r="B151" s="40"/>
      <c r="C151" s="227" t="s">
        <v>227</v>
      </c>
      <c r="D151" s="227" t="s">
        <v>194</v>
      </c>
      <c r="E151" s="228" t="s">
        <v>238</v>
      </c>
      <c r="F151" s="229" t="s">
        <v>239</v>
      </c>
      <c r="G151" s="230" t="s">
        <v>207</v>
      </c>
      <c r="H151" s="231">
        <v>4.4450000000000003</v>
      </c>
      <c r="I151" s="232"/>
      <c r="J151" s="233">
        <f>ROUND(I151*H151,2)</f>
        <v>0</v>
      </c>
      <c r="K151" s="229" t="s">
        <v>198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4836</v>
      </c>
    </row>
    <row r="152" s="16" customFormat="1">
      <c r="A152" s="16"/>
      <c r="B152" s="274"/>
      <c r="C152" s="275"/>
      <c r="D152" s="242" t="s">
        <v>201</v>
      </c>
      <c r="E152" s="276" t="s">
        <v>1</v>
      </c>
      <c r="F152" s="277" t="s">
        <v>4827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3" t="s">
        <v>201</v>
      </c>
      <c r="AU152" s="283" t="s">
        <v>85</v>
      </c>
      <c r="AV152" s="16" t="s">
        <v>83</v>
      </c>
      <c r="AW152" s="16" t="s">
        <v>32</v>
      </c>
      <c r="AX152" s="16" t="s">
        <v>75</v>
      </c>
      <c r="AY152" s="283" t="s">
        <v>192</v>
      </c>
    </row>
    <row r="153" s="16" customFormat="1">
      <c r="A153" s="16"/>
      <c r="B153" s="274"/>
      <c r="C153" s="275"/>
      <c r="D153" s="242" t="s">
        <v>201</v>
      </c>
      <c r="E153" s="276" t="s">
        <v>1</v>
      </c>
      <c r="F153" s="277" t="s">
        <v>4828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3" t="s">
        <v>201</v>
      </c>
      <c r="AU153" s="283" t="s">
        <v>85</v>
      </c>
      <c r="AV153" s="16" t="s">
        <v>83</v>
      </c>
      <c r="AW153" s="16" t="s">
        <v>32</v>
      </c>
      <c r="AX153" s="16" t="s">
        <v>75</v>
      </c>
      <c r="AY153" s="283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4831</v>
      </c>
      <c r="G154" s="241"/>
      <c r="H154" s="245">
        <v>11.52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3" customFormat="1">
      <c r="A155" s="13"/>
      <c r="B155" s="240"/>
      <c r="C155" s="241"/>
      <c r="D155" s="242" t="s">
        <v>201</v>
      </c>
      <c r="E155" s="243" t="s">
        <v>1</v>
      </c>
      <c r="F155" s="244" t="s">
        <v>4832</v>
      </c>
      <c r="G155" s="241"/>
      <c r="H155" s="245">
        <v>-7.0750000000000002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201</v>
      </c>
      <c r="AU155" s="251" t="s">
        <v>85</v>
      </c>
      <c r="AV155" s="13" t="s">
        <v>85</v>
      </c>
      <c r="AW155" s="13" t="s">
        <v>32</v>
      </c>
      <c r="AX155" s="13" t="s">
        <v>75</v>
      </c>
      <c r="AY155" s="251" t="s">
        <v>192</v>
      </c>
    </row>
    <row r="156" s="14" customFormat="1">
      <c r="A156" s="14"/>
      <c r="B156" s="252"/>
      <c r="C156" s="253"/>
      <c r="D156" s="242" t="s">
        <v>201</v>
      </c>
      <c r="E156" s="254" t="s">
        <v>1</v>
      </c>
      <c r="F156" s="255" t="s">
        <v>204</v>
      </c>
      <c r="G156" s="253"/>
      <c r="H156" s="256">
        <v>4.4450000000000003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201</v>
      </c>
      <c r="AU156" s="262" t="s">
        <v>85</v>
      </c>
      <c r="AV156" s="14" t="s">
        <v>199</v>
      </c>
      <c r="AW156" s="14" t="s">
        <v>32</v>
      </c>
      <c r="AX156" s="14" t="s">
        <v>83</v>
      </c>
      <c r="AY156" s="262" t="s">
        <v>192</v>
      </c>
    </row>
    <row r="157" s="2" customFormat="1" ht="33" customHeight="1">
      <c r="A157" s="39"/>
      <c r="B157" s="40"/>
      <c r="C157" s="227" t="s">
        <v>232</v>
      </c>
      <c r="D157" s="227" t="s">
        <v>194</v>
      </c>
      <c r="E157" s="228" t="s">
        <v>245</v>
      </c>
      <c r="F157" s="229" t="s">
        <v>246</v>
      </c>
      <c r="G157" s="230" t="s">
        <v>247</v>
      </c>
      <c r="H157" s="231">
        <v>9.7789999999999999</v>
      </c>
      <c r="I157" s="232"/>
      <c r="J157" s="233">
        <f>ROUND(I157*H157,2)</f>
        <v>0</v>
      </c>
      <c r="K157" s="229" t="s">
        <v>198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85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4837</v>
      </c>
    </row>
    <row r="158" s="16" customFormat="1">
      <c r="A158" s="16"/>
      <c r="B158" s="274"/>
      <c r="C158" s="275"/>
      <c r="D158" s="242" t="s">
        <v>201</v>
      </c>
      <c r="E158" s="276" t="s">
        <v>1</v>
      </c>
      <c r="F158" s="277" t="s">
        <v>4827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3" t="s">
        <v>201</v>
      </c>
      <c r="AU158" s="283" t="s">
        <v>85</v>
      </c>
      <c r="AV158" s="16" t="s">
        <v>83</v>
      </c>
      <c r="AW158" s="16" t="s">
        <v>32</v>
      </c>
      <c r="AX158" s="16" t="s">
        <v>75</v>
      </c>
      <c r="AY158" s="283" t="s">
        <v>192</v>
      </c>
    </row>
    <row r="159" s="16" customFormat="1">
      <c r="A159" s="16"/>
      <c r="B159" s="274"/>
      <c r="C159" s="275"/>
      <c r="D159" s="242" t="s">
        <v>201</v>
      </c>
      <c r="E159" s="276" t="s">
        <v>1</v>
      </c>
      <c r="F159" s="277" t="s">
        <v>4828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3" t="s">
        <v>201</v>
      </c>
      <c r="AU159" s="283" t="s">
        <v>85</v>
      </c>
      <c r="AV159" s="16" t="s">
        <v>83</v>
      </c>
      <c r="AW159" s="16" t="s">
        <v>32</v>
      </c>
      <c r="AX159" s="16" t="s">
        <v>75</v>
      </c>
      <c r="AY159" s="283" t="s">
        <v>192</v>
      </c>
    </row>
    <row r="160" s="13" customFormat="1">
      <c r="A160" s="13"/>
      <c r="B160" s="240"/>
      <c r="C160" s="241"/>
      <c r="D160" s="242" t="s">
        <v>201</v>
      </c>
      <c r="E160" s="243" t="s">
        <v>1</v>
      </c>
      <c r="F160" s="244" t="s">
        <v>4831</v>
      </c>
      <c r="G160" s="241"/>
      <c r="H160" s="245">
        <v>11.52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201</v>
      </c>
      <c r="AU160" s="251" t="s">
        <v>85</v>
      </c>
      <c r="AV160" s="13" t="s">
        <v>85</v>
      </c>
      <c r="AW160" s="13" t="s">
        <v>32</v>
      </c>
      <c r="AX160" s="13" t="s">
        <v>75</v>
      </c>
      <c r="AY160" s="251" t="s">
        <v>192</v>
      </c>
    </row>
    <row r="161" s="13" customFormat="1">
      <c r="A161" s="13"/>
      <c r="B161" s="240"/>
      <c r="C161" s="241"/>
      <c r="D161" s="242" t="s">
        <v>201</v>
      </c>
      <c r="E161" s="243" t="s">
        <v>1</v>
      </c>
      <c r="F161" s="244" t="s">
        <v>4832</v>
      </c>
      <c r="G161" s="241"/>
      <c r="H161" s="245">
        <v>-7.0750000000000002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201</v>
      </c>
      <c r="AU161" s="251" t="s">
        <v>85</v>
      </c>
      <c r="AV161" s="13" t="s">
        <v>85</v>
      </c>
      <c r="AW161" s="13" t="s">
        <v>32</v>
      </c>
      <c r="AX161" s="13" t="s">
        <v>75</v>
      </c>
      <c r="AY161" s="251" t="s">
        <v>192</v>
      </c>
    </row>
    <row r="162" s="14" customFormat="1">
      <c r="A162" s="14"/>
      <c r="B162" s="252"/>
      <c r="C162" s="253"/>
      <c r="D162" s="242" t="s">
        <v>201</v>
      </c>
      <c r="E162" s="254" t="s">
        <v>1</v>
      </c>
      <c r="F162" s="255" t="s">
        <v>204</v>
      </c>
      <c r="G162" s="253"/>
      <c r="H162" s="256">
        <v>4.4450000000000003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201</v>
      </c>
      <c r="AU162" s="262" t="s">
        <v>85</v>
      </c>
      <c r="AV162" s="14" t="s">
        <v>199</v>
      </c>
      <c r="AW162" s="14" t="s">
        <v>32</v>
      </c>
      <c r="AX162" s="14" t="s">
        <v>75</v>
      </c>
      <c r="AY162" s="262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4838</v>
      </c>
      <c r="G163" s="241"/>
      <c r="H163" s="245">
        <v>9.7789999999999999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83</v>
      </c>
      <c r="AY163" s="251" t="s">
        <v>192</v>
      </c>
    </row>
    <row r="164" s="2" customFormat="1" ht="16.5" customHeight="1">
      <c r="A164" s="39"/>
      <c r="B164" s="40"/>
      <c r="C164" s="227" t="s">
        <v>237</v>
      </c>
      <c r="D164" s="227" t="s">
        <v>194</v>
      </c>
      <c r="E164" s="228" t="s">
        <v>252</v>
      </c>
      <c r="F164" s="229" t="s">
        <v>253</v>
      </c>
      <c r="G164" s="230" t="s">
        <v>207</v>
      </c>
      <c r="H164" s="231">
        <v>4.4450000000000003</v>
      </c>
      <c r="I164" s="232"/>
      <c r="J164" s="233">
        <f>ROUND(I164*H164,2)</f>
        <v>0</v>
      </c>
      <c r="K164" s="229" t="s">
        <v>198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4839</v>
      </c>
    </row>
    <row r="165" s="16" customFormat="1">
      <c r="A165" s="16"/>
      <c r="B165" s="274"/>
      <c r="C165" s="275"/>
      <c r="D165" s="242" t="s">
        <v>201</v>
      </c>
      <c r="E165" s="276" t="s">
        <v>1</v>
      </c>
      <c r="F165" s="277" t="s">
        <v>4827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3" t="s">
        <v>201</v>
      </c>
      <c r="AU165" s="283" t="s">
        <v>85</v>
      </c>
      <c r="AV165" s="16" t="s">
        <v>83</v>
      </c>
      <c r="AW165" s="16" t="s">
        <v>32</v>
      </c>
      <c r="AX165" s="16" t="s">
        <v>75</v>
      </c>
      <c r="AY165" s="283" t="s">
        <v>192</v>
      </c>
    </row>
    <row r="166" s="16" customFormat="1">
      <c r="A166" s="16"/>
      <c r="B166" s="274"/>
      <c r="C166" s="275"/>
      <c r="D166" s="242" t="s">
        <v>201</v>
      </c>
      <c r="E166" s="276" t="s">
        <v>1</v>
      </c>
      <c r="F166" s="277" t="s">
        <v>4828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3" t="s">
        <v>201</v>
      </c>
      <c r="AU166" s="283" t="s">
        <v>85</v>
      </c>
      <c r="AV166" s="16" t="s">
        <v>83</v>
      </c>
      <c r="AW166" s="16" t="s">
        <v>32</v>
      </c>
      <c r="AX166" s="16" t="s">
        <v>75</v>
      </c>
      <c r="AY166" s="283" t="s">
        <v>192</v>
      </c>
    </row>
    <row r="167" s="13" customFormat="1">
      <c r="A167" s="13"/>
      <c r="B167" s="240"/>
      <c r="C167" s="241"/>
      <c r="D167" s="242" t="s">
        <v>201</v>
      </c>
      <c r="E167" s="243" t="s">
        <v>1</v>
      </c>
      <c r="F167" s="244" t="s">
        <v>4831</v>
      </c>
      <c r="G167" s="241"/>
      <c r="H167" s="245">
        <v>11.52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201</v>
      </c>
      <c r="AU167" s="251" t="s">
        <v>85</v>
      </c>
      <c r="AV167" s="13" t="s">
        <v>85</v>
      </c>
      <c r="AW167" s="13" t="s">
        <v>32</v>
      </c>
      <c r="AX167" s="13" t="s">
        <v>75</v>
      </c>
      <c r="AY167" s="251" t="s">
        <v>192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4832</v>
      </c>
      <c r="G168" s="241"/>
      <c r="H168" s="245">
        <v>-7.0750000000000002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75</v>
      </c>
      <c r="AY168" s="251" t="s">
        <v>192</v>
      </c>
    </row>
    <row r="169" s="14" customFormat="1">
      <c r="A169" s="14"/>
      <c r="B169" s="252"/>
      <c r="C169" s="253"/>
      <c r="D169" s="242" t="s">
        <v>201</v>
      </c>
      <c r="E169" s="254" t="s">
        <v>1</v>
      </c>
      <c r="F169" s="255" t="s">
        <v>204</v>
      </c>
      <c r="G169" s="253"/>
      <c r="H169" s="256">
        <v>4.4450000000000003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201</v>
      </c>
      <c r="AU169" s="262" t="s">
        <v>85</v>
      </c>
      <c r="AV169" s="14" t="s">
        <v>199</v>
      </c>
      <c r="AW169" s="14" t="s">
        <v>32</v>
      </c>
      <c r="AX169" s="14" t="s">
        <v>83</v>
      </c>
      <c r="AY169" s="262" t="s">
        <v>192</v>
      </c>
    </row>
    <row r="170" s="2" customFormat="1" ht="24.15" customHeight="1">
      <c r="A170" s="39"/>
      <c r="B170" s="40"/>
      <c r="C170" s="227" t="s">
        <v>244</v>
      </c>
      <c r="D170" s="227" t="s">
        <v>194</v>
      </c>
      <c r="E170" s="228" t="s">
        <v>4747</v>
      </c>
      <c r="F170" s="229" t="s">
        <v>4748</v>
      </c>
      <c r="G170" s="230" t="s">
        <v>207</v>
      </c>
      <c r="H170" s="231">
        <v>7.0750000000000002</v>
      </c>
      <c r="I170" s="232"/>
      <c r="J170" s="233">
        <f>ROUND(I170*H170,2)</f>
        <v>0</v>
      </c>
      <c r="K170" s="229" t="s">
        <v>198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199</v>
      </c>
      <c r="AT170" s="238" t="s">
        <v>194</v>
      </c>
      <c r="AU170" s="238" t="s">
        <v>85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4840</v>
      </c>
    </row>
    <row r="171" s="16" customFormat="1">
      <c r="A171" s="16"/>
      <c r="B171" s="274"/>
      <c r="C171" s="275"/>
      <c r="D171" s="242" t="s">
        <v>201</v>
      </c>
      <c r="E171" s="276" t="s">
        <v>1</v>
      </c>
      <c r="F171" s="277" t="s">
        <v>4827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3" t="s">
        <v>201</v>
      </c>
      <c r="AU171" s="283" t="s">
        <v>85</v>
      </c>
      <c r="AV171" s="16" t="s">
        <v>83</v>
      </c>
      <c r="AW171" s="16" t="s">
        <v>32</v>
      </c>
      <c r="AX171" s="16" t="s">
        <v>75</v>
      </c>
      <c r="AY171" s="283" t="s">
        <v>192</v>
      </c>
    </row>
    <row r="172" s="16" customFormat="1">
      <c r="A172" s="16"/>
      <c r="B172" s="274"/>
      <c r="C172" s="275"/>
      <c r="D172" s="242" t="s">
        <v>201</v>
      </c>
      <c r="E172" s="276" t="s">
        <v>1</v>
      </c>
      <c r="F172" s="277" t="s">
        <v>4828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3" t="s">
        <v>201</v>
      </c>
      <c r="AU172" s="283" t="s">
        <v>85</v>
      </c>
      <c r="AV172" s="16" t="s">
        <v>83</v>
      </c>
      <c r="AW172" s="16" t="s">
        <v>32</v>
      </c>
      <c r="AX172" s="16" t="s">
        <v>75</v>
      </c>
      <c r="AY172" s="283" t="s">
        <v>192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4829</v>
      </c>
      <c r="G173" s="241"/>
      <c r="H173" s="245">
        <v>11.52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75</v>
      </c>
      <c r="AY173" s="251" t="s">
        <v>192</v>
      </c>
    </row>
    <row r="174" s="15" customFormat="1">
      <c r="A174" s="15"/>
      <c r="B174" s="263"/>
      <c r="C174" s="264"/>
      <c r="D174" s="242" t="s">
        <v>201</v>
      </c>
      <c r="E174" s="265" t="s">
        <v>1</v>
      </c>
      <c r="F174" s="266" t="s">
        <v>211</v>
      </c>
      <c r="G174" s="264"/>
      <c r="H174" s="267">
        <v>11.52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3" t="s">
        <v>201</v>
      </c>
      <c r="AU174" s="273" t="s">
        <v>85</v>
      </c>
      <c r="AV174" s="15" t="s">
        <v>212</v>
      </c>
      <c r="AW174" s="15" t="s">
        <v>32</v>
      </c>
      <c r="AX174" s="15" t="s">
        <v>75</v>
      </c>
      <c r="AY174" s="273" t="s">
        <v>192</v>
      </c>
    </row>
    <row r="175" s="16" customFormat="1">
      <c r="A175" s="16"/>
      <c r="B175" s="274"/>
      <c r="C175" s="275"/>
      <c r="D175" s="242" t="s">
        <v>201</v>
      </c>
      <c r="E175" s="276" t="s">
        <v>1</v>
      </c>
      <c r="F175" s="277" t="s">
        <v>4827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3" t="s">
        <v>201</v>
      </c>
      <c r="AU175" s="283" t="s">
        <v>85</v>
      </c>
      <c r="AV175" s="16" t="s">
        <v>83</v>
      </c>
      <c r="AW175" s="16" t="s">
        <v>32</v>
      </c>
      <c r="AX175" s="16" t="s">
        <v>75</v>
      </c>
      <c r="AY175" s="283" t="s">
        <v>192</v>
      </c>
    </row>
    <row r="176" s="16" customFormat="1">
      <c r="A176" s="16"/>
      <c r="B176" s="274"/>
      <c r="C176" s="275"/>
      <c r="D176" s="242" t="s">
        <v>201</v>
      </c>
      <c r="E176" s="276" t="s">
        <v>1</v>
      </c>
      <c r="F176" s="277" t="s">
        <v>4828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3" t="s">
        <v>201</v>
      </c>
      <c r="AU176" s="283" t="s">
        <v>85</v>
      </c>
      <c r="AV176" s="16" t="s">
        <v>83</v>
      </c>
      <c r="AW176" s="16" t="s">
        <v>32</v>
      </c>
      <c r="AX176" s="16" t="s">
        <v>75</v>
      </c>
      <c r="AY176" s="283" t="s">
        <v>192</v>
      </c>
    </row>
    <row r="177" s="13" customFormat="1">
      <c r="A177" s="13"/>
      <c r="B177" s="240"/>
      <c r="C177" s="241"/>
      <c r="D177" s="242" t="s">
        <v>201</v>
      </c>
      <c r="E177" s="243" t="s">
        <v>1</v>
      </c>
      <c r="F177" s="244" t="s">
        <v>4841</v>
      </c>
      <c r="G177" s="241"/>
      <c r="H177" s="245">
        <v>-3.4849999999999999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201</v>
      </c>
      <c r="AU177" s="251" t="s">
        <v>85</v>
      </c>
      <c r="AV177" s="13" t="s">
        <v>85</v>
      </c>
      <c r="AW177" s="13" t="s">
        <v>32</v>
      </c>
      <c r="AX177" s="13" t="s">
        <v>75</v>
      </c>
      <c r="AY177" s="251" t="s">
        <v>192</v>
      </c>
    </row>
    <row r="178" s="15" customFormat="1">
      <c r="A178" s="15"/>
      <c r="B178" s="263"/>
      <c r="C178" s="264"/>
      <c r="D178" s="242" t="s">
        <v>201</v>
      </c>
      <c r="E178" s="265" t="s">
        <v>1</v>
      </c>
      <c r="F178" s="266" t="s">
        <v>211</v>
      </c>
      <c r="G178" s="264"/>
      <c r="H178" s="267">
        <v>-3.4849999999999999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201</v>
      </c>
      <c r="AU178" s="273" t="s">
        <v>85</v>
      </c>
      <c r="AV178" s="15" t="s">
        <v>212</v>
      </c>
      <c r="AW178" s="15" t="s">
        <v>32</v>
      </c>
      <c r="AX178" s="15" t="s">
        <v>75</v>
      </c>
      <c r="AY178" s="273" t="s">
        <v>192</v>
      </c>
    </row>
    <row r="179" s="16" customFormat="1">
      <c r="A179" s="16"/>
      <c r="B179" s="274"/>
      <c r="C179" s="275"/>
      <c r="D179" s="242" t="s">
        <v>201</v>
      </c>
      <c r="E179" s="276" t="s">
        <v>1</v>
      </c>
      <c r="F179" s="277" t="s">
        <v>4827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201</v>
      </c>
      <c r="AU179" s="283" t="s">
        <v>85</v>
      </c>
      <c r="AV179" s="16" t="s">
        <v>83</v>
      </c>
      <c r="AW179" s="16" t="s">
        <v>32</v>
      </c>
      <c r="AX179" s="16" t="s">
        <v>75</v>
      </c>
      <c r="AY179" s="283" t="s">
        <v>192</v>
      </c>
    </row>
    <row r="180" s="16" customFormat="1">
      <c r="A180" s="16"/>
      <c r="B180" s="274"/>
      <c r="C180" s="275"/>
      <c r="D180" s="242" t="s">
        <v>201</v>
      </c>
      <c r="E180" s="276" t="s">
        <v>1</v>
      </c>
      <c r="F180" s="277" t="s">
        <v>4828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3" t="s">
        <v>201</v>
      </c>
      <c r="AU180" s="283" t="s">
        <v>85</v>
      </c>
      <c r="AV180" s="16" t="s">
        <v>83</v>
      </c>
      <c r="AW180" s="16" t="s">
        <v>32</v>
      </c>
      <c r="AX180" s="16" t="s">
        <v>75</v>
      </c>
      <c r="AY180" s="283" t="s">
        <v>192</v>
      </c>
    </row>
    <row r="181" s="13" customFormat="1">
      <c r="A181" s="13"/>
      <c r="B181" s="240"/>
      <c r="C181" s="241"/>
      <c r="D181" s="242" t="s">
        <v>201</v>
      </c>
      <c r="E181" s="243" t="s">
        <v>1</v>
      </c>
      <c r="F181" s="244" t="s">
        <v>4842</v>
      </c>
      <c r="G181" s="241"/>
      <c r="H181" s="245">
        <v>-0.95999999999999996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201</v>
      </c>
      <c r="AU181" s="251" t="s">
        <v>85</v>
      </c>
      <c r="AV181" s="13" t="s">
        <v>85</v>
      </c>
      <c r="AW181" s="13" t="s">
        <v>32</v>
      </c>
      <c r="AX181" s="13" t="s">
        <v>75</v>
      </c>
      <c r="AY181" s="251" t="s">
        <v>192</v>
      </c>
    </row>
    <row r="182" s="14" customFormat="1">
      <c r="A182" s="14"/>
      <c r="B182" s="252"/>
      <c r="C182" s="253"/>
      <c r="D182" s="242" t="s">
        <v>201</v>
      </c>
      <c r="E182" s="254" t="s">
        <v>1</v>
      </c>
      <c r="F182" s="255" t="s">
        <v>204</v>
      </c>
      <c r="G182" s="253"/>
      <c r="H182" s="256">
        <v>7.0750000000000002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201</v>
      </c>
      <c r="AU182" s="262" t="s">
        <v>85</v>
      </c>
      <c r="AV182" s="14" t="s">
        <v>199</v>
      </c>
      <c r="AW182" s="14" t="s">
        <v>32</v>
      </c>
      <c r="AX182" s="14" t="s">
        <v>83</v>
      </c>
      <c r="AY182" s="262" t="s">
        <v>192</v>
      </c>
    </row>
    <row r="183" s="2" customFormat="1" ht="24.15" customHeight="1">
      <c r="A183" s="39"/>
      <c r="B183" s="40"/>
      <c r="C183" s="227" t="s">
        <v>251</v>
      </c>
      <c r="D183" s="227" t="s">
        <v>194</v>
      </c>
      <c r="E183" s="228" t="s">
        <v>3480</v>
      </c>
      <c r="F183" s="229" t="s">
        <v>3481</v>
      </c>
      <c r="G183" s="230" t="s">
        <v>207</v>
      </c>
      <c r="H183" s="231">
        <v>3.4849999999999999</v>
      </c>
      <c r="I183" s="232"/>
      <c r="J183" s="233">
        <f>ROUND(I183*H183,2)</f>
        <v>0</v>
      </c>
      <c r="K183" s="229" t="s">
        <v>198</v>
      </c>
      <c r="L183" s="45"/>
      <c r="M183" s="234" t="s">
        <v>1</v>
      </c>
      <c r="N183" s="235" t="s">
        <v>40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199</v>
      </c>
      <c r="AT183" s="238" t="s">
        <v>194</v>
      </c>
      <c r="AU183" s="238" t="s">
        <v>85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4843</v>
      </c>
    </row>
    <row r="184" s="16" customFormat="1">
      <c r="A184" s="16"/>
      <c r="B184" s="274"/>
      <c r="C184" s="275"/>
      <c r="D184" s="242" t="s">
        <v>201</v>
      </c>
      <c r="E184" s="276" t="s">
        <v>1</v>
      </c>
      <c r="F184" s="277" t="s">
        <v>4827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3" t="s">
        <v>201</v>
      </c>
      <c r="AU184" s="283" t="s">
        <v>85</v>
      </c>
      <c r="AV184" s="16" t="s">
        <v>83</v>
      </c>
      <c r="AW184" s="16" t="s">
        <v>32</v>
      </c>
      <c r="AX184" s="16" t="s">
        <v>75</v>
      </c>
      <c r="AY184" s="283" t="s">
        <v>192</v>
      </c>
    </row>
    <row r="185" s="16" customFormat="1">
      <c r="A185" s="16"/>
      <c r="B185" s="274"/>
      <c r="C185" s="275"/>
      <c r="D185" s="242" t="s">
        <v>201</v>
      </c>
      <c r="E185" s="276" t="s">
        <v>1</v>
      </c>
      <c r="F185" s="277" t="s">
        <v>4828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3" t="s">
        <v>201</v>
      </c>
      <c r="AU185" s="283" t="s">
        <v>85</v>
      </c>
      <c r="AV185" s="16" t="s">
        <v>83</v>
      </c>
      <c r="AW185" s="16" t="s">
        <v>32</v>
      </c>
      <c r="AX185" s="16" t="s">
        <v>75</v>
      </c>
      <c r="AY185" s="283" t="s">
        <v>192</v>
      </c>
    </row>
    <row r="186" s="13" customFormat="1">
      <c r="A186" s="13"/>
      <c r="B186" s="240"/>
      <c r="C186" s="241"/>
      <c r="D186" s="242" t="s">
        <v>201</v>
      </c>
      <c r="E186" s="243" t="s">
        <v>1</v>
      </c>
      <c r="F186" s="244" t="s">
        <v>4844</v>
      </c>
      <c r="G186" s="241"/>
      <c r="H186" s="245">
        <v>3.4849999999999999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201</v>
      </c>
      <c r="AU186" s="251" t="s">
        <v>85</v>
      </c>
      <c r="AV186" s="13" t="s">
        <v>85</v>
      </c>
      <c r="AW186" s="13" t="s">
        <v>32</v>
      </c>
      <c r="AX186" s="13" t="s">
        <v>83</v>
      </c>
      <c r="AY186" s="251" t="s">
        <v>192</v>
      </c>
    </row>
    <row r="187" s="2" customFormat="1" ht="16.5" customHeight="1">
      <c r="A187" s="39"/>
      <c r="B187" s="40"/>
      <c r="C187" s="284" t="s">
        <v>257</v>
      </c>
      <c r="D187" s="284" t="s">
        <v>311</v>
      </c>
      <c r="E187" s="285" t="s">
        <v>4755</v>
      </c>
      <c r="F187" s="286" t="s">
        <v>4756</v>
      </c>
      <c r="G187" s="287" t="s">
        <v>247</v>
      </c>
      <c r="H187" s="288">
        <v>6.9699999999999998</v>
      </c>
      <c r="I187" s="289"/>
      <c r="J187" s="290">
        <f>ROUND(I187*H187,2)</f>
        <v>0</v>
      </c>
      <c r="K187" s="286" t="s">
        <v>198</v>
      </c>
      <c r="L187" s="291"/>
      <c r="M187" s="292" t="s">
        <v>1</v>
      </c>
      <c r="N187" s="293" t="s">
        <v>40</v>
      </c>
      <c r="O187" s="92"/>
      <c r="P187" s="236">
        <f>O187*H187</f>
        <v>0</v>
      </c>
      <c r="Q187" s="236">
        <v>1</v>
      </c>
      <c r="R187" s="236">
        <f>Q187*H187</f>
        <v>6.9699999999999998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244</v>
      </c>
      <c r="AT187" s="238" t="s">
        <v>311</v>
      </c>
      <c r="AU187" s="238" t="s">
        <v>85</v>
      </c>
      <c r="AY187" s="18" t="s">
        <v>192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199</v>
      </c>
      <c r="BM187" s="238" t="s">
        <v>4845</v>
      </c>
    </row>
    <row r="188" s="13" customFormat="1">
      <c r="A188" s="13"/>
      <c r="B188" s="240"/>
      <c r="C188" s="241"/>
      <c r="D188" s="242" t="s">
        <v>201</v>
      </c>
      <c r="E188" s="243" t="s">
        <v>1</v>
      </c>
      <c r="F188" s="244" t="s">
        <v>4846</v>
      </c>
      <c r="G188" s="241"/>
      <c r="H188" s="245">
        <v>6.9699999999999998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201</v>
      </c>
      <c r="AU188" s="251" t="s">
        <v>85</v>
      </c>
      <c r="AV188" s="13" t="s">
        <v>85</v>
      </c>
      <c r="AW188" s="13" t="s">
        <v>32</v>
      </c>
      <c r="AX188" s="13" t="s">
        <v>83</v>
      </c>
      <c r="AY188" s="251" t="s">
        <v>192</v>
      </c>
    </row>
    <row r="189" s="12" customFormat="1" ht="22.8" customHeight="1">
      <c r="A189" s="12"/>
      <c r="B189" s="211"/>
      <c r="C189" s="212"/>
      <c r="D189" s="213" t="s">
        <v>74</v>
      </c>
      <c r="E189" s="225" t="s">
        <v>85</v>
      </c>
      <c r="F189" s="225" t="s">
        <v>270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P190</f>
        <v>0</v>
      </c>
      <c r="Q189" s="219"/>
      <c r="R189" s="220">
        <f>R190</f>
        <v>0.0030000000000000001</v>
      </c>
      <c r="S189" s="219"/>
      <c r="T189" s="221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83</v>
      </c>
      <c r="AT189" s="223" t="s">
        <v>74</v>
      </c>
      <c r="AU189" s="223" t="s">
        <v>83</v>
      </c>
      <c r="AY189" s="222" t="s">
        <v>192</v>
      </c>
      <c r="BK189" s="224">
        <f>BK190</f>
        <v>0</v>
      </c>
    </row>
    <row r="190" s="2" customFormat="1" ht="16.5" customHeight="1">
      <c r="A190" s="39"/>
      <c r="B190" s="40"/>
      <c r="C190" s="227" t="s">
        <v>264</v>
      </c>
      <c r="D190" s="227" t="s">
        <v>194</v>
      </c>
      <c r="E190" s="228" t="s">
        <v>4847</v>
      </c>
      <c r="F190" s="229" t="s">
        <v>4848</v>
      </c>
      <c r="G190" s="230" t="s">
        <v>300</v>
      </c>
      <c r="H190" s="231">
        <v>1</v>
      </c>
      <c r="I190" s="232"/>
      <c r="J190" s="233">
        <f>ROUND(I190*H190,2)</f>
        <v>0</v>
      </c>
      <c r="K190" s="229" t="s">
        <v>301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0.0030000000000000001</v>
      </c>
      <c r="R190" s="236">
        <f>Q190*H190</f>
        <v>0.0030000000000000001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85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4849</v>
      </c>
    </row>
    <row r="191" s="12" customFormat="1" ht="22.8" customHeight="1">
      <c r="A191" s="12"/>
      <c r="B191" s="211"/>
      <c r="C191" s="212"/>
      <c r="D191" s="213" t="s">
        <v>74</v>
      </c>
      <c r="E191" s="225" t="s">
        <v>199</v>
      </c>
      <c r="F191" s="225" t="s">
        <v>604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SUM(P192:P195)</f>
        <v>0</v>
      </c>
      <c r="Q191" s="219"/>
      <c r="R191" s="220">
        <f>SUM(R192:R195)</f>
        <v>1.8151392</v>
      </c>
      <c r="S191" s="219"/>
      <c r="T191" s="221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83</v>
      </c>
      <c r="AT191" s="223" t="s">
        <v>74</v>
      </c>
      <c r="AU191" s="223" t="s">
        <v>83</v>
      </c>
      <c r="AY191" s="222" t="s">
        <v>192</v>
      </c>
      <c r="BK191" s="224">
        <f>SUM(BK192:BK195)</f>
        <v>0</v>
      </c>
    </row>
    <row r="192" s="2" customFormat="1" ht="24.15" customHeight="1">
      <c r="A192" s="39"/>
      <c r="B192" s="40"/>
      <c r="C192" s="227" t="s">
        <v>8</v>
      </c>
      <c r="D192" s="227" t="s">
        <v>194</v>
      </c>
      <c r="E192" s="228" t="s">
        <v>3488</v>
      </c>
      <c r="F192" s="229" t="s">
        <v>3489</v>
      </c>
      <c r="G192" s="230" t="s">
        <v>207</v>
      </c>
      <c r="H192" s="231">
        <v>0.95999999999999996</v>
      </c>
      <c r="I192" s="232"/>
      <c r="J192" s="233">
        <f>ROUND(I192*H192,2)</f>
        <v>0</v>
      </c>
      <c r="K192" s="229" t="s">
        <v>198</v>
      </c>
      <c r="L192" s="45"/>
      <c r="M192" s="234" t="s">
        <v>1</v>
      </c>
      <c r="N192" s="235" t="s">
        <v>40</v>
      </c>
      <c r="O192" s="92"/>
      <c r="P192" s="236">
        <f>O192*H192</f>
        <v>0</v>
      </c>
      <c r="Q192" s="236">
        <v>1.8907700000000001</v>
      </c>
      <c r="R192" s="236">
        <f>Q192*H192</f>
        <v>1.8151392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199</v>
      </c>
      <c r="AT192" s="238" t="s">
        <v>194</v>
      </c>
      <c r="AU192" s="238" t="s">
        <v>85</v>
      </c>
      <c r="AY192" s="18" t="s">
        <v>192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199</v>
      </c>
      <c r="BM192" s="238" t="s">
        <v>4850</v>
      </c>
    </row>
    <row r="193" s="16" customFormat="1">
      <c r="A193" s="16"/>
      <c r="B193" s="274"/>
      <c r="C193" s="275"/>
      <c r="D193" s="242" t="s">
        <v>201</v>
      </c>
      <c r="E193" s="276" t="s">
        <v>1</v>
      </c>
      <c r="F193" s="277" t="s">
        <v>4827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3" t="s">
        <v>201</v>
      </c>
      <c r="AU193" s="283" t="s">
        <v>85</v>
      </c>
      <c r="AV193" s="16" t="s">
        <v>83</v>
      </c>
      <c r="AW193" s="16" t="s">
        <v>32</v>
      </c>
      <c r="AX193" s="16" t="s">
        <v>75</v>
      </c>
      <c r="AY193" s="283" t="s">
        <v>192</v>
      </c>
    </row>
    <row r="194" s="16" customFormat="1">
      <c r="A194" s="16"/>
      <c r="B194" s="274"/>
      <c r="C194" s="275"/>
      <c r="D194" s="242" t="s">
        <v>201</v>
      </c>
      <c r="E194" s="276" t="s">
        <v>1</v>
      </c>
      <c r="F194" s="277" t="s">
        <v>4828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3" t="s">
        <v>201</v>
      </c>
      <c r="AU194" s="283" t="s">
        <v>85</v>
      </c>
      <c r="AV194" s="16" t="s">
        <v>83</v>
      </c>
      <c r="AW194" s="16" t="s">
        <v>32</v>
      </c>
      <c r="AX194" s="16" t="s">
        <v>75</v>
      </c>
      <c r="AY194" s="283" t="s">
        <v>192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4851</v>
      </c>
      <c r="G195" s="241"/>
      <c r="H195" s="245">
        <v>0.95999999999999996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83</v>
      </c>
      <c r="AY195" s="251" t="s">
        <v>192</v>
      </c>
    </row>
    <row r="196" s="12" customFormat="1" ht="22.8" customHeight="1">
      <c r="A196" s="12"/>
      <c r="B196" s="211"/>
      <c r="C196" s="212"/>
      <c r="D196" s="213" t="s">
        <v>74</v>
      </c>
      <c r="E196" s="225" t="s">
        <v>244</v>
      </c>
      <c r="F196" s="225" t="s">
        <v>4763</v>
      </c>
      <c r="G196" s="212"/>
      <c r="H196" s="212"/>
      <c r="I196" s="215"/>
      <c r="J196" s="226">
        <f>BK196</f>
        <v>0</v>
      </c>
      <c r="K196" s="212"/>
      <c r="L196" s="217"/>
      <c r="M196" s="218"/>
      <c r="N196" s="219"/>
      <c r="O196" s="219"/>
      <c r="P196" s="220">
        <f>SUM(P197:P216)</f>
        <v>0</v>
      </c>
      <c r="Q196" s="219"/>
      <c r="R196" s="220">
        <f>SUM(R197:R216)</f>
        <v>0.033187250000000001</v>
      </c>
      <c r="S196" s="219"/>
      <c r="T196" s="221">
        <f>SUM(T197:T216)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83</v>
      </c>
      <c r="AT196" s="223" t="s">
        <v>74</v>
      </c>
      <c r="AU196" s="223" t="s">
        <v>83</v>
      </c>
      <c r="AY196" s="222" t="s">
        <v>192</v>
      </c>
      <c r="BK196" s="224">
        <f>SUM(BK197:BK216)</f>
        <v>0</v>
      </c>
    </row>
    <row r="197" s="2" customFormat="1" ht="24.15" customHeight="1">
      <c r="A197" s="39"/>
      <c r="B197" s="40"/>
      <c r="C197" s="227" t="s">
        <v>279</v>
      </c>
      <c r="D197" s="227" t="s">
        <v>194</v>
      </c>
      <c r="E197" s="228" t="s">
        <v>4852</v>
      </c>
      <c r="F197" s="229" t="s">
        <v>4853</v>
      </c>
      <c r="G197" s="230" t="s">
        <v>282</v>
      </c>
      <c r="H197" s="231">
        <v>27</v>
      </c>
      <c r="I197" s="232"/>
      <c r="J197" s="233">
        <f>ROUND(I197*H197,2)</f>
        <v>0</v>
      </c>
      <c r="K197" s="229" t="s">
        <v>198</v>
      </c>
      <c r="L197" s="45"/>
      <c r="M197" s="234" t="s">
        <v>1</v>
      </c>
      <c r="N197" s="235" t="s">
        <v>40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199</v>
      </c>
      <c r="AT197" s="238" t="s">
        <v>194</v>
      </c>
      <c r="AU197" s="238" t="s">
        <v>85</v>
      </c>
      <c r="AY197" s="18" t="s">
        <v>192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199</v>
      </c>
      <c r="BM197" s="238" t="s">
        <v>4854</v>
      </c>
    </row>
    <row r="198" s="16" customFormat="1">
      <c r="A198" s="16"/>
      <c r="B198" s="274"/>
      <c r="C198" s="275"/>
      <c r="D198" s="242" t="s">
        <v>201</v>
      </c>
      <c r="E198" s="276" t="s">
        <v>1</v>
      </c>
      <c r="F198" s="277" t="s">
        <v>4827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3" t="s">
        <v>201</v>
      </c>
      <c r="AU198" s="283" t="s">
        <v>85</v>
      </c>
      <c r="AV198" s="16" t="s">
        <v>83</v>
      </c>
      <c r="AW198" s="16" t="s">
        <v>32</v>
      </c>
      <c r="AX198" s="16" t="s">
        <v>75</v>
      </c>
      <c r="AY198" s="283" t="s">
        <v>192</v>
      </c>
    </row>
    <row r="199" s="16" customFormat="1">
      <c r="A199" s="16"/>
      <c r="B199" s="274"/>
      <c r="C199" s="275"/>
      <c r="D199" s="242" t="s">
        <v>201</v>
      </c>
      <c r="E199" s="276" t="s">
        <v>1</v>
      </c>
      <c r="F199" s="277" t="s">
        <v>4828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3" t="s">
        <v>201</v>
      </c>
      <c r="AU199" s="283" t="s">
        <v>85</v>
      </c>
      <c r="AV199" s="16" t="s">
        <v>83</v>
      </c>
      <c r="AW199" s="16" t="s">
        <v>32</v>
      </c>
      <c r="AX199" s="16" t="s">
        <v>75</v>
      </c>
      <c r="AY199" s="283" t="s">
        <v>192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4855</v>
      </c>
      <c r="G200" s="241"/>
      <c r="H200" s="245">
        <v>3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75</v>
      </c>
      <c r="AY200" s="251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4856</v>
      </c>
      <c r="G201" s="241"/>
      <c r="H201" s="245">
        <v>24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75</v>
      </c>
      <c r="AY201" s="251" t="s">
        <v>192</v>
      </c>
    </row>
    <row r="202" s="14" customFormat="1">
      <c r="A202" s="14"/>
      <c r="B202" s="252"/>
      <c r="C202" s="253"/>
      <c r="D202" s="242" t="s">
        <v>201</v>
      </c>
      <c r="E202" s="254" t="s">
        <v>1</v>
      </c>
      <c r="F202" s="255" t="s">
        <v>204</v>
      </c>
      <c r="G202" s="253"/>
      <c r="H202" s="256">
        <v>27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201</v>
      </c>
      <c r="AU202" s="262" t="s">
        <v>85</v>
      </c>
      <c r="AV202" s="14" t="s">
        <v>199</v>
      </c>
      <c r="AW202" s="14" t="s">
        <v>32</v>
      </c>
      <c r="AX202" s="14" t="s">
        <v>83</v>
      </c>
      <c r="AY202" s="262" t="s">
        <v>192</v>
      </c>
    </row>
    <row r="203" s="2" customFormat="1" ht="24.15" customHeight="1">
      <c r="A203" s="39"/>
      <c r="B203" s="40"/>
      <c r="C203" s="284" t="s">
        <v>286</v>
      </c>
      <c r="D203" s="284" t="s">
        <v>311</v>
      </c>
      <c r="E203" s="285" t="s">
        <v>4857</v>
      </c>
      <c r="F203" s="286" t="s">
        <v>4858</v>
      </c>
      <c r="G203" s="287" t="s">
        <v>282</v>
      </c>
      <c r="H203" s="288">
        <v>27.405000000000001</v>
      </c>
      <c r="I203" s="289"/>
      <c r="J203" s="290">
        <f>ROUND(I203*H203,2)</f>
        <v>0</v>
      </c>
      <c r="K203" s="286" t="s">
        <v>198</v>
      </c>
      <c r="L203" s="291"/>
      <c r="M203" s="292" t="s">
        <v>1</v>
      </c>
      <c r="N203" s="293" t="s">
        <v>40</v>
      </c>
      <c r="O203" s="92"/>
      <c r="P203" s="236">
        <f>O203*H203</f>
        <v>0</v>
      </c>
      <c r="Q203" s="236">
        <v>0.0010499999999999999</v>
      </c>
      <c r="R203" s="236">
        <f>Q203*H203</f>
        <v>0.028775249999999999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244</v>
      </c>
      <c r="AT203" s="238" t="s">
        <v>311</v>
      </c>
      <c r="AU203" s="238" t="s">
        <v>85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4859</v>
      </c>
    </row>
    <row r="204" s="13" customFormat="1">
      <c r="A204" s="13"/>
      <c r="B204" s="240"/>
      <c r="C204" s="241"/>
      <c r="D204" s="242" t="s">
        <v>201</v>
      </c>
      <c r="E204" s="243" t="s">
        <v>1</v>
      </c>
      <c r="F204" s="244" t="s">
        <v>4860</v>
      </c>
      <c r="G204" s="241"/>
      <c r="H204" s="245">
        <v>27.405000000000001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201</v>
      </c>
      <c r="AU204" s="251" t="s">
        <v>85</v>
      </c>
      <c r="AV204" s="13" t="s">
        <v>85</v>
      </c>
      <c r="AW204" s="13" t="s">
        <v>32</v>
      </c>
      <c r="AX204" s="13" t="s">
        <v>83</v>
      </c>
      <c r="AY204" s="251" t="s">
        <v>192</v>
      </c>
    </row>
    <row r="205" s="2" customFormat="1" ht="33" customHeight="1">
      <c r="A205" s="39"/>
      <c r="B205" s="40"/>
      <c r="C205" s="227" t="s">
        <v>291</v>
      </c>
      <c r="D205" s="227" t="s">
        <v>194</v>
      </c>
      <c r="E205" s="228" t="s">
        <v>4861</v>
      </c>
      <c r="F205" s="229" t="s">
        <v>4862</v>
      </c>
      <c r="G205" s="230" t="s">
        <v>300</v>
      </c>
      <c r="H205" s="231">
        <v>1</v>
      </c>
      <c r="I205" s="232"/>
      <c r="J205" s="233">
        <f>ROUND(I205*H205,2)</f>
        <v>0</v>
      </c>
      <c r="K205" s="229" t="s">
        <v>198</v>
      </c>
      <c r="L205" s="45"/>
      <c r="M205" s="234" t="s">
        <v>1</v>
      </c>
      <c r="N205" s="235" t="s">
        <v>40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199</v>
      </c>
      <c r="AT205" s="238" t="s">
        <v>194</v>
      </c>
      <c r="AU205" s="238" t="s">
        <v>85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4863</v>
      </c>
    </row>
    <row r="206" s="2" customFormat="1" ht="24.15" customHeight="1">
      <c r="A206" s="39"/>
      <c r="B206" s="40"/>
      <c r="C206" s="284" t="s">
        <v>297</v>
      </c>
      <c r="D206" s="284" t="s">
        <v>311</v>
      </c>
      <c r="E206" s="285" t="s">
        <v>4864</v>
      </c>
      <c r="F206" s="286" t="s">
        <v>4865</v>
      </c>
      <c r="G206" s="287" t="s">
        <v>300</v>
      </c>
      <c r="H206" s="288">
        <v>1</v>
      </c>
      <c r="I206" s="289"/>
      <c r="J206" s="290">
        <f>ROUND(I206*H206,2)</f>
        <v>0</v>
      </c>
      <c r="K206" s="286" t="s">
        <v>198</v>
      </c>
      <c r="L206" s="291"/>
      <c r="M206" s="292" t="s">
        <v>1</v>
      </c>
      <c r="N206" s="293" t="s">
        <v>40</v>
      </c>
      <c r="O206" s="92"/>
      <c r="P206" s="236">
        <f>O206*H206</f>
        <v>0</v>
      </c>
      <c r="Q206" s="236">
        <v>0.0028999999999999998</v>
      </c>
      <c r="R206" s="236">
        <f>Q206*H206</f>
        <v>0.0028999999999999998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244</v>
      </c>
      <c r="AT206" s="238" t="s">
        <v>311</v>
      </c>
      <c r="AU206" s="238" t="s">
        <v>85</v>
      </c>
      <c r="AY206" s="18" t="s">
        <v>192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199</v>
      </c>
      <c r="BM206" s="238" t="s">
        <v>4866</v>
      </c>
    </row>
    <row r="207" s="2" customFormat="1" ht="16.5" customHeight="1">
      <c r="A207" s="39"/>
      <c r="B207" s="40"/>
      <c r="C207" s="227" t="s">
        <v>304</v>
      </c>
      <c r="D207" s="227" t="s">
        <v>194</v>
      </c>
      <c r="E207" s="228" t="s">
        <v>4867</v>
      </c>
      <c r="F207" s="229" t="s">
        <v>4868</v>
      </c>
      <c r="G207" s="230" t="s">
        <v>282</v>
      </c>
      <c r="H207" s="231">
        <v>27</v>
      </c>
      <c r="I207" s="232"/>
      <c r="J207" s="233">
        <f>ROUND(I207*H207,2)</f>
        <v>0</v>
      </c>
      <c r="K207" s="229" t="s">
        <v>198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4869</v>
      </c>
    </row>
    <row r="208" s="16" customFormat="1">
      <c r="A208" s="16"/>
      <c r="B208" s="274"/>
      <c r="C208" s="275"/>
      <c r="D208" s="242" t="s">
        <v>201</v>
      </c>
      <c r="E208" s="276" t="s">
        <v>1</v>
      </c>
      <c r="F208" s="277" t="s">
        <v>4827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3" t="s">
        <v>201</v>
      </c>
      <c r="AU208" s="283" t="s">
        <v>85</v>
      </c>
      <c r="AV208" s="16" t="s">
        <v>83</v>
      </c>
      <c r="AW208" s="16" t="s">
        <v>32</v>
      </c>
      <c r="AX208" s="16" t="s">
        <v>75</v>
      </c>
      <c r="AY208" s="283" t="s">
        <v>192</v>
      </c>
    </row>
    <row r="209" s="16" customFormat="1">
      <c r="A209" s="16"/>
      <c r="B209" s="274"/>
      <c r="C209" s="275"/>
      <c r="D209" s="242" t="s">
        <v>201</v>
      </c>
      <c r="E209" s="276" t="s">
        <v>1</v>
      </c>
      <c r="F209" s="277" t="s">
        <v>4828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3" t="s">
        <v>201</v>
      </c>
      <c r="AU209" s="283" t="s">
        <v>85</v>
      </c>
      <c r="AV209" s="16" t="s">
        <v>83</v>
      </c>
      <c r="AW209" s="16" t="s">
        <v>32</v>
      </c>
      <c r="AX209" s="16" t="s">
        <v>75</v>
      </c>
      <c r="AY209" s="283" t="s">
        <v>192</v>
      </c>
    </row>
    <row r="210" s="13" customFormat="1">
      <c r="A210" s="13"/>
      <c r="B210" s="240"/>
      <c r="C210" s="241"/>
      <c r="D210" s="242" t="s">
        <v>201</v>
      </c>
      <c r="E210" s="243" t="s">
        <v>1</v>
      </c>
      <c r="F210" s="244" t="s">
        <v>4855</v>
      </c>
      <c r="G210" s="241"/>
      <c r="H210" s="245">
        <v>3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201</v>
      </c>
      <c r="AU210" s="251" t="s">
        <v>85</v>
      </c>
      <c r="AV210" s="13" t="s">
        <v>85</v>
      </c>
      <c r="AW210" s="13" t="s">
        <v>32</v>
      </c>
      <c r="AX210" s="13" t="s">
        <v>75</v>
      </c>
      <c r="AY210" s="251" t="s">
        <v>192</v>
      </c>
    </row>
    <row r="211" s="13" customFormat="1">
      <c r="A211" s="13"/>
      <c r="B211" s="240"/>
      <c r="C211" s="241"/>
      <c r="D211" s="242" t="s">
        <v>201</v>
      </c>
      <c r="E211" s="243" t="s">
        <v>1</v>
      </c>
      <c r="F211" s="244" t="s">
        <v>4856</v>
      </c>
      <c r="G211" s="241"/>
      <c r="H211" s="245">
        <v>24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201</v>
      </c>
      <c r="AU211" s="251" t="s">
        <v>85</v>
      </c>
      <c r="AV211" s="13" t="s">
        <v>85</v>
      </c>
      <c r="AW211" s="13" t="s">
        <v>32</v>
      </c>
      <c r="AX211" s="13" t="s">
        <v>75</v>
      </c>
      <c r="AY211" s="251" t="s">
        <v>192</v>
      </c>
    </row>
    <row r="212" s="14" customFormat="1">
      <c r="A212" s="14"/>
      <c r="B212" s="252"/>
      <c r="C212" s="253"/>
      <c r="D212" s="242" t="s">
        <v>201</v>
      </c>
      <c r="E212" s="254" t="s">
        <v>1</v>
      </c>
      <c r="F212" s="255" t="s">
        <v>204</v>
      </c>
      <c r="G212" s="253"/>
      <c r="H212" s="256">
        <v>27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201</v>
      </c>
      <c r="AU212" s="262" t="s">
        <v>85</v>
      </c>
      <c r="AV212" s="14" t="s">
        <v>199</v>
      </c>
      <c r="AW212" s="14" t="s">
        <v>32</v>
      </c>
      <c r="AX212" s="14" t="s">
        <v>83</v>
      </c>
      <c r="AY212" s="262" t="s">
        <v>192</v>
      </c>
    </row>
    <row r="213" s="2" customFormat="1" ht="21.75" customHeight="1">
      <c r="A213" s="39"/>
      <c r="B213" s="40"/>
      <c r="C213" s="227" t="s">
        <v>310</v>
      </c>
      <c r="D213" s="227" t="s">
        <v>194</v>
      </c>
      <c r="E213" s="228" t="s">
        <v>4817</v>
      </c>
      <c r="F213" s="229" t="s">
        <v>4818</v>
      </c>
      <c r="G213" s="230" t="s">
        <v>282</v>
      </c>
      <c r="H213" s="231">
        <v>24</v>
      </c>
      <c r="I213" s="232"/>
      <c r="J213" s="233">
        <f>ROUND(I213*H213,2)</f>
        <v>0</v>
      </c>
      <c r="K213" s="229" t="s">
        <v>198</v>
      </c>
      <c r="L213" s="45"/>
      <c r="M213" s="234" t="s">
        <v>1</v>
      </c>
      <c r="N213" s="235" t="s">
        <v>40</v>
      </c>
      <c r="O213" s="92"/>
      <c r="P213" s="236">
        <f>O213*H213</f>
        <v>0</v>
      </c>
      <c r="Q213" s="236">
        <v>6.3E-05</v>
      </c>
      <c r="R213" s="236">
        <f>Q213*H213</f>
        <v>0.0015119999999999999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199</v>
      </c>
      <c r="AT213" s="238" t="s">
        <v>194</v>
      </c>
      <c r="AU213" s="238" t="s">
        <v>85</v>
      </c>
      <c r="AY213" s="18" t="s">
        <v>192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199</v>
      </c>
      <c r="BM213" s="238" t="s">
        <v>4870</v>
      </c>
    </row>
    <row r="214" s="16" customFormat="1">
      <c r="A214" s="16"/>
      <c r="B214" s="274"/>
      <c r="C214" s="275"/>
      <c r="D214" s="242" t="s">
        <v>201</v>
      </c>
      <c r="E214" s="276" t="s">
        <v>1</v>
      </c>
      <c r="F214" s="277" t="s">
        <v>4827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3" t="s">
        <v>201</v>
      </c>
      <c r="AU214" s="283" t="s">
        <v>85</v>
      </c>
      <c r="AV214" s="16" t="s">
        <v>83</v>
      </c>
      <c r="AW214" s="16" t="s">
        <v>32</v>
      </c>
      <c r="AX214" s="16" t="s">
        <v>75</v>
      </c>
      <c r="AY214" s="283" t="s">
        <v>192</v>
      </c>
    </row>
    <row r="215" s="16" customFormat="1">
      <c r="A215" s="16"/>
      <c r="B215" s="274"/>
      <c r="C215" s="275"/>
      <c r="D215" s="242" t="s">
        <v>201</v>
      </c>
      <c r="E215" s="276" t="s">
        <v>1</v>
      </c>
      <c r="F215" s="277" t="s">
        <v>4828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3" t="s">
        <v>201</v>
      </c>
      <c r="AU215" s="283" t="s">
        <v>85</v>
      </c>
      <c r="AV215" s="16" t="s">
        <v>83</v>
      </c>
      <c r="AW215" s="16" t="s">
        <v>32</v>
      </c>
      <c r="AX215" s="16" t="s">
        <v>75</v>
      </c>
      <c r="AY215" s="283" t="s">
        <v>192</v>
      </c>
    </row>
    <row r="216" s="13" customFormat="1">
      <c r="A216" s="13"/>
      <c r="B216" s="240"/>
      <c r="C216" s="241"/>
      <c r="D216" s="242" t="s">
        <v>201</v>
      </c>
      <c r="E216" s="243" t="s">
        <v>1</v>
      </c>
      <c r="F216" s="244" t="s">
        <v>4871</v>
      </c>
      <c r="G216" s="241"/>
      <c r="H216" s="245">
        <v>24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201</v>
      </c>
      <c r="AU216" s="251" t="s">
        <v>85</v>
      </c>
      <c r="AV216" s="13" t="s">
        <v>85</v>
      </c>
      <c r="AW216" s="13" t="s">
        <v>32</v>
      </c>
      <c r="AX216" s="13" t="s">
        <v>83</v>
      </c>
      <c r="AY216" s="251" t="s">
        <v>192</v>
      </c>
    </row>
    <row r="217" s="12" customFormat="1" ht="22.8" customHeight="1">
      <c r="A217" s="12"/>
      <c r="B217" s="211"/>
      <c r="C217" s="212"/>
      <c r="D217" s="213" t="s">
        <v>74</v>
      </c>
      <c r="E217" s="225" t="s">
        <v>251</v>
      </c>
      <c r="F217" s="225" t="s">
        <v>1090</v>
      </c>
      <c r="G217" s="212"/>
      <c r="H217" s="212"/>
      <c r="I217" s="215"/>
      <c r="J217" s="226">
        <f>BK217</f>
        <v>0</v>
      </c>
      <c r="K217" s="212"/>
      <c r="L217" s="217"/>
      <c r="M217" s="218"/>
      <c r="N217" s="219"/>
      <c r="O217" s="219"/>
      <c r="P217" s="220">
        <f>SUM(P218:P219)</f>
        <v>0</v>
      </c>
      <c r="Q217" s="219"/>
      <c r="R217" s="220">
        <f>SUM(R218:R219)</f>
        <v>0.00056349999999999998</v>
      </c>
      <c r="S217" s="219"/>
      <c r="T217" s="221">
        <f>SUM(T218:T219)</f>
        <v>0.0054999999999999997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2" t="s">
        <v>83</v>
      </c>
      <c r="AT217" s="223" t="s">
        <v>74</v>
      </c>
      <c r="AU217" s="223" t="s">
        <v>83</v>
      </c>
      <c r="AY217" s="222" t="s">
        <v>192</v>
      </c>
      <c r="BK217" s="224">
        <f>SUM(BK218:BK219)</f>
        <v>0</v>
      </c>
    </row>
    <row r="218" s="2" customFormat="1" ht="24.15" customHeight="1">
      <c r="A218" s="39"/>
      <c r="B218" s="40"/>
      <c r="C218" s="227" t="s">
        <v>316</v>
      </c>
      <c r="D218" s="227" t="s">
        <v>194</v>
      </c>
      <c r="E218" s="228" t="s">
        <v>4872</v>
      </c>
      <c r="F218" s="229" t="s">
        <v>4873</v>
      </c>
      <c r="G218" s="230" t="s">
        <v>282</v>
      </c>
      <c r="H218" s="231">
        <v>0.5</v>
      </c>
      <c r="I218" s="232"/>
      <c r="J218" s="233">
        <f>ROUND(I218*H218,2)</f>
        <v>0</v>
      </c>
      <c r="K218" s="229" t="s">
        <v>198</v>
      </c>
      <c r="L218" s="45"/>
      <c r="M218" s="234" t="s">
        <v>1</v>
      </c>
      <c r="N218" s="235" t="s">
        <v>40</v>
      </c>
      <c r="O218" s="92"/>
      <c r="P218" s="236">
        <f>O218*H218</f>
        <v>0</v>
      </c>
      <c r="Q218" s="236">
        <v>0.001127</v>
      </c>
      <c r="R218" s="236">
        <f>Q218*H218</f>
        <v>0.00056349999999999998</v>
      </c>
      <c r="S218" s="236">
        <v>0.010999999999999999</v>
      </c>
      <c r="T218" s="237">
        <f>S218*H218</f>
        <v>0.0054999999999999997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199</v>
      </c>
      <c r="AT218" s="238" t="s">
        <v>194</v>
      </c>
      <c r="AU218" s="238" t="s">
        <v>85</v>
      </c>
      <c r="AY218" s="18" t="s">
        <v>192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199</v>
      </c>
      <c r="BM218" s="238" t="s">
        <v>4874</v>
      </c>
    </row>
    <row r="219" s="13" customFormat="1">
      <c r="A219" s="13"/>
      <c r="B219" s="240"/>
      <c r="C219" s="241"/>
      <c r="D219" s="242" t="s">
        <v>201</v>
      </c>
      <c r="E219" s="243" t="s">
        <v>1</v>
      </c>
      <c r="F219" s="244" t="s">
        <v>4875</v>
      </c>
      <c r="G219" s="241"/>
      <c r="H219" s="245">
        <v>0.5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201</v>
      </c>
      <c r="AU219" s="251" t="s">
        <v>85</v>
      </c>
      <c r="AV219" s="13" t="s">
        <v>85</v>
      </c>
      <c r="AW219" s="13" t="s">
        <v>32</v>
      </c>
      <c r="AX219" s="13" t="s">
        <v>83</v>
      </c>
      <c r="AY219" s="251" t="s">
        <v>192</v>
      </c>
    </row>
    <row r="220" s="12" customFormat="1" ht="22.8" customHeight="1">
      <c r="A220" s="12"/>
      <c r="B220" s="211"/>
      <c r="C220" s="212"/>
      <c r="D220" s="213" t="s">
        <v>74</v>
      </c>
      <c r="E220" s="225" t="s">
        <v>1172</v>
      </c>
      <c r="F220" s="225" t="s">
        <v>1173</v>
      </c>
      <c r="G220" s="212"/>
      <c r="H220" s="212"/>
      <c r="I220" s="215"/>
      <c r="J220" s="226">
        <f>BK220</f>
        <v>0</v>
      </c>
      <c r="K220" s="212"/>
      <c r="L220" s="217"/>
      <c r="M220" s="218"/>
      <c r="N220" s="219"/>
      <c r="O220" s="219"/>
      <c r="P220" s="220">
        <f>P221</f>
        <v>0</v>
      </c>
      <c r="Q220" s="219"/>
      <c r="R220" s="220">
        <f>R221</f>
        <v>0</v>
      </c>
      <c r="S220" s="219"/>
      <c r="T220" s="221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2" t="s">
        <v>83</v>
      </c>
      <c r="AT220" s="223" t="s">
        <v>74</v>
      </c>
      <c r="AU220" s="223" t="s">
        <v>83</v>
      </c>
      <c r="AY220" s="222" t="s">
        <v>192</v>
      </c>
      <c r="BK220" s="224">
        <f>BK221</f>
        <v>0</v>
      </c>
    </row>
    <row r="221" s="2" customFormat="1" ht="24.15" customHeight="1">
      <c r="A221" s="39"/>
      <c r="B221" s="40"/>
      <c r="C221" s="227" t="s">
        <v>321</v>
      </c>
      <c r="D221" s="227" t="s">
        <v>194</v>
      </c>
      <c r="E221" s="228" t="s">
        <v>4820</v>
      </c>
      <c r="F221" s="229" t="s">
        <v>4821</v>
      </c>
      <c r="G221" s="230" t="s">
        <v>247</v>
      </c>
      <c r="H221" s="231">
        <v>7.0069999999999997</v>
      </c>
      <c r="I221" s="232"/>
      <c r="J221" s="233">
        <f>ROUND(I221*H221,2)</f>
        <v>0</v>
      </c>
      <c r="K221" s="229" t="s">
        <v>198</v>
      </c>
      <c r="L221" s="45"/>
      <c r="M221" s="234" t="s">
        <v>1</v>
      </c>
      <c r="N221" s="235" t="s">
        <v>40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199</v>
      </c>
      <c r="AT221" s="238" t="s">
        <v>194</v>
      </c>
      <c r="AU221" s="238" t="s">
        <v>85</v>
      </c>
      <c r="AY221" s="18" t="s">
        <v>192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199</v>
      </c>
      <c r="BM221" s="238" t="s">
        <v>4876</v>
      </c>
    </row>
    <row r="222" s="12" customFormat="1" ht="25.92" customHeight="1">
      <c r="A222" s="12"/>
      <c r="B222" s="211"/>
      <c r="C222" s="212"/>
      <c r="D222" s="213" t="s">
        <v>74</v>
      </c>
      <c r="E222" s="214" t="s">
        <v>138</v>
      </c>
      <c r="F222" s="214" t="s">
        <v>139</v>
      </c>
      <c r="G222" s="212"/>
      <c r="H222" s="212"/>
      <c r="I222" s="215"/>
      <c r="J222" s="216">
        <f>BK222</f>
        <v>0</v>
      </c>
      <c r="K222" s="212"/>
      <c r="L222" s="217"/>
      <c r="M222" s="218"/>
      <c r="N222" s="219"/>
      <c r="O222" s="219"/>
      <c r="P222" s="220">
        <f>P223</f>
        <v>0</v>
      </c>
      <c r="Q222" s="219"/>
      <c r="R222" s="220">
        <f>R223</f>
        <v>0</v>
      </c>
      <c r="S222" s="219"/>
      <c r="T222" s="221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227</v>
      </c>
      <c r="AT222" s="223" t="s">
        <v>74</v>
      </c>
      <c r="AU222" s="223" t="s">
        <v>75</v>
      </c>
      <c r="AY222" s="222" t="s">
        <v>192</v>
      </c>
      <c r="BK222" s="224">
        <f>BK223</f>
        <v>0</v>
      </c>
    </row>
    <row r="223" s="12" customFormat="1" ht="22.8" customHeight="1">
      <c r="A223" s="12"/>
      <c r="B223" s="211"/>
      <c r="C223" s="212"/>
      <c r="D223" s="213" t="s">
        <v>74</v>
      </c>
      <c r="E223" s="225" t="s">
        <v>4877</v>
      </c>
      <c r="F223" s="225" t="s">
        <v>4878</v>
      </c>
      <c r="G223" s="212"/>
      <c r="H223" s="212"/>
      <c r="I223" s="215"/>
      <c r="J223" s="226">
        <f>BK223</f>
        <v>0</v>
      </c>
      <c r="K223" s="212"/>
      <c r="L223" s="217"/>
      <c r="M223" s="218"/>
      <c r="N223" s="219"/>
      <c r="O223" s="219"/>
      <c r="P223" s="220">
        <f>P224</f>
        <v>0</v>
      </c>
      <c r="Q223" s="219"/>
      <c r="R223" s="220">
        <f>R224</f>
        <v>0</v>
      </c>
      <c r="S223" s="219"/>
      <c r="T223" s="221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2" t="s">
        <v>227</v>
      </c>
      <c r="AT223" s="223" t="s">
        <v>74</v>
      </c>
      <c r="AU223" s="223" t="s">
        <v>83</v>
      </c>
      <c r="AY223" s="222" t="s">
        <v>192</v>
      </c>
      <c r="BK223" s="224">
        <f>BK224</f>
        <v>0</v>
      </c>
    </row>
    <row r="224" s="2" customFormat="1" ht="24.15" customHeight="1">
      <c r="A224" s="39"/>
      <c r="B224" s="40"/>
      <c r="C224" s="227" t="s">
        <v>7</v>
      </c>
      <c r="D224" s="227" t="s">
        <v>194</v>
      </c>
      <c r="E224" s="228" t="s">
        <v>4879</v>
      </c>
      <c r="F224" s="229" t="s">
        <v>4880</v>
      </c>
      <c r="G224" s="230" t="s">
        <v>1572</v>
      </c>
      <c r="H224" s="231">
        <v>1</v>
      </c>
      <c r="I224" s="232"/>
      <c r="J224" s="233">
        <f>ROUND(I224*H224,2)</f>
        <v>0</v>
      </c>
      <c r="K224" s="229" t="s">
        <v>1</v>
      </c>
      <c r="L224" s="45"/>
      <c r="M224" s="298" t="s">
        <v>1</v>
      </c>
      <c r="N224" s="299" t="s">
        <v>40</v>
      </c>
      <c r="O224" s="300"/>
      <c r="P224" s="301">
        <f>O224*H224</f>
        <v>0</v>
      </c>
      <c r="Q224" s="301">
        <v>0</v>
      </c>
      <c r="R224" s="301">
        <f>Q224*H224</f>
        <v>0</v>
      </c>
      <c r="S224" s="301">
        <v>0</v>
      </c>
      <c r="T224" s="30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4881</v>
      </c>
      <c r="AT224" s="238" t="s">
        <v>194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4881</v>
      </c>
      <c r="BM224" s="238" t="s">
        <v>4882</v>
      </c>
    </row>
    <row r="225" s="2" customFormat="1" ht="6.96" customHeight="1">
      <c r="A225" s="39"/>
      <c r="B225" s="67"/>
      <c r="C225" s="68"/>
      <c r="D225" s="68"/>
      <c r="E225" s="68"/>
      <c r="F225" s="68"/>
      <c r="G225" s="68"/>
      <c r="H225" s="68"/>
      <c r="I225" s="68"/>
      <c r="J225" s="68"/>
      <c r="K225" s="68"/>
      <c r="L225" s="45"/>
      <c r="M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</sheetData>
  <sheetProtection sheet="1" autoFilter="0" formatColumns="0" formatRows="0" objects="1" scenarios="1" spinCount="100000" saltValue="1iVyVqCCDesM3M30hXslm3uWrwS9KeqRLv1yiJTzIvmFgL0w0RqeOe2OJ/qJjRCn4g8cRe93v5i9I9Pknlmi/Q==" hashValue="wQ9B6DNTrnQo4mYif2BpKuOtquzzaR1+m63yEJa//YCKVTlnkGemKLK8MKRZzIkSJNR73SNNAVO/0KroqonLZQ==" algorithmName="SHA-512" password="CC35"/>
  <autoFilter ref="C124:K22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4883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ROUND((SUM(BE122:BE323)),  2)</f>
        <v>0</v>
      </c>
      <c r="G33" s="39"/>
      <c r="H33" s="39"/>
      <c r="I33" s="165">
        <v>0.20999999999999999</v>
      </c>
      <c r="J33" s="164">
        <f>ROUND(((SUM(BE122:BE323))*I33),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ROUND((SUM(BF122:BF323)),  2)</f>
        <v>0</v>
      </c>
      <c r="G34" s="39"/>
      <c r="H34" s="39"/>
      <c r="I34" s="165">
        <v>0.12</v>
      </c>
      <c r="J34" s="164">
        <f>ROUND(((SUM(BF122:BF323))*I34),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ROUND((SUM(BG122:BG323)),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ROUND((SUM(BH122:BH323)),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ROUND((SUM(BI122:BI323)),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IO 03 - dešťová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J201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J221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4724</v>
      </c>
      <c r="E101" s="197"/>
      <c r="F101" s="197"/>
      <c r="G101" s="197"/>
      <c r="H101" s="197"/>
      <c r="I101" s="197"/>
      <c r="J101" s="198">
        <f>J230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157</v>
      </c>
      <c r="E102" s="197"/>
      <c r="F102" s="197"/>
      <c r="G102" s="197"/>
      <c r="H102" s="197"/>
      <c r="I102" s="197"/>
      <c r="J102" s="198">
        <f>J321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4" t="str">
        <f>E7</f>
        <v>Náchod - Výstavba objektu pro zřízení dětské skupiny v nemocnici Náchodě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IO 03 - dešťová kanalizace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30. 9. 2024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Královéhradecký kraj, Pivovarské náměstí 1245, 500</v>
      </c>
      <c r="G118" s="41"/>
      <c r="H118" s="41"/>
      <c r="I118" s="33" t="s">
        <v>30</v>
      </c>
      <c r="J118" s="37" t="str">
        <f>E21</f>
        <v>PRISPO s.r.o. Polská 375, 547 01 Náchod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PRISPO s.r.o. Polská 375, 547 01 Náchod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178</v>
      </c>
      <c r="D121" s="203" t="s">
        <v>60</v>
      </c>
      <c r="E121" s="203" t="s">
        <v>56</v>
      </c>
      <c r="F121" s="203" t="s">
        <v>57</v>
      </c>
      <c r="G121" s="203" t="s">
        <v>179</v>
      </c>
      <c r="H121" s="203" t="s">
        <v>180</v>
      </c>
      <c r="I121" s="203" t="s">
        <v>181</v>
      </c>
      <c r="J121" s="203" t="s">
        <v>147</v>
      </c>
      <c r="K121" s="204" t="s">
        <v>182</v>
      </c>
      <c r="L121" s="205"/>
      <c r="M121" s="101" t="s">
        <v>1</v>
      </c>
      <c r="N121" s="102" t="s">
        <v>39</v>
      </c>
      <c r="O121" s="102" t="s">
        <v>183</v>
      </c>
      <c r="P121" s="102" t="s">
        <v>184</v>
      </c>
      <c r="Q121" s="102" t="s">
        <v>185</v>
      </c>
      <c r="R121" s="102" t="s">
        <v>186</v>
      </c>
      <c r="S121" s="102" t="s">
        <v>187</v>
      </c>
      <c r="T121" s="103" t="s">
        <v>188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189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57.808818629999998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74</v>
      </c>
      <c r="AU122" s="18" t="s">
        <v>149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74</v>
      </c>
      <c r="E123" s="214" t="s">
        <v>190</v>
      </c>
      <c r="F123" s="214" t="s">
        <v>191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P124+P201+P221+P230+P321</f>
        <v>0</v>
      </c>
      <c r="Q123" s="219"/>
      <c r="R123" s="220">
        <f>R124+R201+R221+R230+R321</f>
        <v>57.808818629999998</v>
      </c>
      <c r="S123" s="219"/>
      <c r="T123" s="221">
        <f>T124+T201+T221+T230+T321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74</v>
      </c>
      <c r="AU123" s="223" t="s">
        <v>75</v>
      </c>
      <c r="AY123" s="222" t="s">
        <v>192</v>
      </c>
      <c r="BK123" s="224">
        <f>BK124+BK201+BK221+BK230+BK321</f>
        <v>0</v>
      </c>
    </row>
    <row r="124" s="12" customFormat="1" ht="22.8" customHeight="1">
      <c r="A124" s="12"/>
      <c r="B124" s="211"/>
      <c r="C124" s="212"/>
      <c r="D124" s="213" t="s">
        <v>74</v>
      </c>
      <c r="E124" s="225" t="s">
        <v>83</v>
      </c>
      <c r="F124" s="225" t="s">
        <v>193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SUM(P125:P200)</f>
        <v>0</v>
      </c>
      <c r="Q124" s="219"/>
      <c r="R124" s="220">
        <f>SUM(R125:R200)</f>
        <v>41.799999999999997</v>
      </c>
      <c r="S124" s="219"/>
      <c r="T124" s="221">
        <f>SUM(T125:T200)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74</v>
      </c>
      <c r="AU124" s="223" t="s">
        <v>83</v>
      </c>
      <c r="AY124" s="222" t="s">
        <v>192</v>
      </c>
      <c r="BK124" s="224">
        <f>SUM(BK125:BK200)</f>
        <v>0</v>
      </c>
    </row>
    <row r="125" s="2" customFormat="1" ht="24.15" customHeight="1">
      <c r="A125" s="39"/>
      <c r="B125" s="40"/>
      <c r="C125" s="227" t="s">
        <v>83</v>
      </c>
      <c r="D125" s="227" t="s">
        <v>194</v>
      </c>
      <c r="E125" s="228" t="s">
        <v>4372</v>
      </c>
      <c r="F125" s="229" t="s">
        <v>4373</v>
      </c>
      <c r="G125" s="230" t="s">
        <v>207</v>
      </c>
      <c r="H125" s="231">
        <v>5.0999999999999996</v>
      </c>
      <c r="I125" s="232"/>
      <c r="J125" s="233">
        <f>ROUND(I125*H125,2)</f>
        <v>0</v>
      </c>
      <c r="K125" s="229" t="s">
        <v>198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85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4884</v>
      </c>
    </row>
    <row r="126" s="16" customFormat="1">
      <c r="A126" s="16"/>
      <c r="B126" s="274"/>
      <c r="C126" s="275"/>
      <c r="D126" s="242" t="s">
        <v>201</v>
      </c>
      <c r="E126" s="276" t="s">
        <v>1</v>
      </c>
      <c r="F126" s="277" t="s">
        <v>3880</v>
      </c>
      <c r="G126" s="275"/>
      <c r="H126" s="276" t="s">
        <v>1</v>
      </c>
      <c r="I126" s="278"/>
      <c r="J126" s="275"/>
      <c r="K126" s="275"/>
      <c r="L126" s="279"/>
      <c r="M126" s="280"/>
      <c r="N126" s="281"/>
      <c r="O126" s="281"/>
      <c r="P126" s="281"/>
      <c r="Q126" s="281"/>
      <c r="R126" s="281"/>
      <c r="S126" s="281"/>
      <c r="T126" s="28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3" t="s">
        <v>201</v>
      </c>
      <c r="AU126" s="283" t="s">
        <v>85</v>
      </c>
      <c r="AV126" s="16" t="s">
        <v>83</v>
      </c>
      <c r="AW126" s="16" t="s">
        <v>32</v>
      </c>
      <c r="AX126" s="16" t="s">
        <v>75</v>
      </c>
      <c r="AY126" s="283" t="s">
        <v>192</v>
      </c>
    </row>
    <row r="127" s="16" customFormat="1">
      <c r="A127" s="16"/>
      <c r="B127" s="274"/>
      <c r="C127" s="275"/>
      <c r="D127" s="242" t="s">
        <v>201</v>
      </c>
      <c r="E127" s="276" t="s">
        <v>1</v>
      </c>
      <c r="F127" s="277" t="s">
        <v>4726</v>
      </c>
      <c r="G127" s="275"/>
      <c r="H127" s="276" t="s">
        <v>1</v>
      </c>
      <c r="I127" s="278"/>
      <c r="J127" s="275"/>
      <c r="K127" s="275"/>
      <c r="L127" s="279"/>
      <c r="M127" s="280"/>
      <c r="N127" s="281"/>
      <c r="O127" s="281"/>
      <c r="P127" s="281"/>
      <c r="Q127" s="281"/>
      <c r="R127" s="281"/>
      <c r="S127" s="281"/>
      <c r="T127" s="28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3" t="s">
        <v>201</v>
      </c>
      <c r="AU127" s="283" t="s">
        <v>85</v>
      </c>
      <c r="AV127" s="16" t="s">
        <v>83</v>
      </c>
      <c r="AW127" s="16" t="s">
        <v>32</v>
      </c>
      <c r="AX127" s="16" t="s">
        <v>75</v>
      </c>
      <c r="AY127" s="283" t="s">
        <v>192</v>
      </c>
    </row>
    <row r="128" s="16" customFormat="1">
      <c r="A128" s="16"/>
      <c r="B128" s="274"/>
      <c r="C128" s="275"/>
      <c r="D128" s="242" t="s">
        <v>201</v>
      </c>
      <c r="E128" s="276" t="s">
        <v>1</v>
      </c>
      <c r="F128" s="277" t="s">
        <v>4885</v>
      </c>
      <c r="G128" s="275"/>
      <c r="H128" s="276" t="s">
        <v>1</v>
      </c>
      <c r="I128" s="278"/>
      <c r="J128" s="275"/>
      <c r="K128" s="275"/>
      <c r="L128" s="279"/>
      <c r="M128" s="280"/>
      <c r="N128" s="281"/>
      <c r="O128" s="281"/>
      <c r="P128" s="281"/>
      <c r="Q128" s="281"/>
      <c r="R128" s="281"/>
      <c r="S128" s="281"/>
      <c r="T128" s="282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3" t="s">
        <v>201</v>
      </c>
      <c r="AU128" s="283" t="s">
        <v>85</v>
      </c>
      <c r="AV128" s="16" t="s">
        <v>83</v>
      </c>
      <c r="AW128" s="16" t="s">
        <v>32</v>
      </c>
      <c r="AX128" s="16" t="s">
        <v>75</v>
      </c>
      <c r="AY128" s="283" t="s">
        <v>192</v>
      </c>
    </row>
    <row r="129" s="16" customFormat="1">
      <c r="A129" s="16"/>
      <c r="B129" s="274"/>
      <c r="C129" s="275"/>
      <c r="D129" s="242" t="s">
        <v>201</v>
      </c>
      <c r="E129" s="276" t="s">
        <v>1</v>
      </c>
      <c r="F129" s="277" t="s">
        <v>4886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3" t="s">
        <v>201</v>
      </c>
      <c r="AU129" s="283" t="s">
        <v>85</v>
      </c>
      <c r="AV129" s="16" t="s">
        <v>83</v>
      </c>
      <c r="AW129" s="16" t="s">
        <v>32</v>
      </c>
      <c r="AX129" s="16" t="s">
        <v>75</v>
      </c>
      <c r="AY129" s="283" t="s">
        <v>192</v>
      </c>
    </row>
    <row r="130" s="13" customFormat="1">
      <c r="A130" s="13"/>
      <c r="B130" s="240"/>
      <c r="C130" s="241"/>
      <c r="D130" s="242" t="s">
        <v>201</v>
      </c>
      <c r="E130" s="243" t="s">
        <v>1</v>
      </c>
      <c r="F130" s="244" t="s">
        <v>4887</v>
      </c>
      <c r="G130" s="241"/>
      <c r="H130" s="245">
        <v>1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201</v>
      </c>
      <c r="AU130" s="251" t="s">
        <v>85</v>
      </c>
      <c r="AV130" s="13" t="s">
        <v>85</v>
      </c>
      <c r="AW130" s="13" t="s">
        <v>32</v>
      </c>
      <c r="AX130" s="13" t="s">
        <v>75</v>
      </c>
      <c r="AY130" s="251" t="s">
        <v>192</v>
      </c>
    </row>
    <row r="131" s="13" customFormat="1">
      <c r="A131" s="13"/>
      <c r="B131" s="240"/>
      <c r="C131" s="241"/>
      <c r="D131" s="242" t="s">
        <v>201</v>
      </c>
      <c r="E131" s="243" t="s">
        <v>1</v>
      </c>
      <c r="F131" s="244" t="s">
        <v>4888</v>
      </c>
      <c r="G131" s="241"/>
      <c r="H131" s="245">
        <v>1.2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201</v>
      </c>
      <c r="AU131" s="251" t="s">
        <v>85</v>
      </c>
      <c r="AV131" s="13" t="s">
        <v>85</v>
      </c>
      <c r="AW131" s="13" t="s">
        <v>32</v>
      </c>
      <c r="AX131" s="13" t="s">
        <v>75</v>
      </c>
      <c r="AY131" s="251" t="s">
        <v>192</v>
      </c>
    </row>
    <row r="132" s="13" customFormat="1">
      <c r="A132" s="13"/>
      <c r="B132" s="240"/>
      <c r="C132" s="241"/>
      <c r="D132" s="242" t="s">
        <v>201</v>
      </c>
      <c r="E132" s="243" t="s">
        <v>1</v>
      </c>
      <c r="F132" s="244" t="s">
        <v>4889</v>
      </c>
      <c r="G132" s="241"/>
      <c r="H132" s="245">
        <v>2.8999999999999999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201</v>
      </c>
      <c r="AU132" s="251" t="s">
        <v>85</v>
      </c>
      <c r="AV132" s="13" t="s">
        <v>85</v>
      </c>
      <c r="AW132" s="13" t="s">
        <v>32</v>
      </c>
      <c r="AX132" s="13" t="s">
        <v>75</v>
      </c>
      <c r="AY132" s="251" t="s">
        <v>192</v>
      </c>
    </row>
    <row r="133" s="14" customFormat="1">
      <c r="A133" s="14"/>
      <c r="B133" s="252"/>
      <c r="C133" s="253"/>
      <c r="D133" s="242" t="s">
        <v>201</v>
      </c>
      <c r="E133" s="254" t="s">
        <v>1</v>
      </c>
      <c r="F133" s="255" t="s">
        <v>204</v>
      </c>
      <c r="G133" s="253"/>
      <c r="H133" s="256">
        <v>5.0999999999999996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201</v>
      </c>
      <c r="AU133" s="262" t="s">
        <v>85</v>
      </c>
      <c r="AV133" s="14" t="s">
        <v>199</v>
      </c>
      <c r="AW133" s="14" t="s">
        <v>32</v>
      </c>
      <c r="AX133" s="14" t="s">
        <v>83</v>
      </c>
      <c r="AY133" s="262" t="s">
        <v>192</v>
      </c>
    </row>
    <row r="134" s="2" customFormat="1" ht="33" customHeight="1">
      <c r="A134" s="39"/>
      <c r="B134" s="40"/>
      <c r="C134" s="227" t="s">
        <v>85</v>
      </c>
      <c r="D134" s="227" t="s">
        <v>194</v>
      </c>
      <c r="E134" s="228" t="s">
        <v>4376</v>
      </c>
      <c r="F134" s="229" t="s">
        <v>4377</v>
      </c>
      <c r="G134" s="230" t="s">
        <v>207</v>
      </c>
      <c r="H134" s="231">
        <v>89.007000000000005</v>
      </c>
      <c r="I134" s="232"/>
      <c r="J134" s="233">
        <f>ROUND(I134*H134,2)</f>
        <v>0</v>
      </c>
      <c r="K134" s="229" t="s">
        <v>198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4890</v>
      </c>
    </row>
    <row r="135" s="16" customFormat="1">
      <c r="A135" s="16"/>
      <c r="B135" s="274"/>
      <c r="C135" s="275"/>
      <c r="D135" s="242" t="s">
        <v>201</v>
      </c>
      <c r="E135" s="276" t="s">
        <v>1</v>
      </c>
      <c r="F135" s="277" t="s">
        <v>3880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3" t="s">
        <v>201</v>
      </c>
      <c r="AU135" s="283" t="s">
        <v>85</v>
      </c>
      <c r="AV135" s="16" t="s">
        <v>83</v>
      </c>
      <c r="AW135" s="16" t="s">
        <v>32</v>
      </c>
      <c r="AX135" s="16" t="s">
        <v>75</v>
      </c>
      <c r="AY135" s="283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4891</v>
      </c>
      <c r="G136" s="241"/>
      <c r="H136" s="245">
        <v>23.879999999999999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75</v>
      </c>
      <c r="AY136" s="251" t="s">
        <v>192</v>
      </c>
    </row>
    <row r="137" s="15" customFormat="1">
      <c r="A137" s="15"/>
      <c r="B137" s="263"/>
      <c r="C137" s="264"/>
      <c r="D137" s="242" t="s">
        <v>201</v>
      </c>
      <c r="E137" s="265" t="s">
        <v>1</v>
      </c>
      <c r="F137" s="266" t="s">
        <v>211</v>
      </c>
      <c r="G137" s="264"/>
      <c r="H137" s="267">
        <v>23.879999999999999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3" t="s">
        <v>201</v>
      </c>
      <c r="AU137" s="273" t="s">
        <v>85</v>
      </c>
      <c r="AV137" s="15" t="s">
        <v>212</v>
      </c>
      <c r="AW137" s="15" t="s">
        <v>32</v>
      </c>
      <c r="AX137" s="15" t="s">
        <v>75</v>
      </c>
      <c r="AY137" s="273" t="s">
        <v>192</v>
      </c>
    </row>
    <row r="138" s="16" customFormat="1">
      <c r="A138" s="16"/>
      <c r="B138" s="274"/>
      <c r="C138" s="275"/>
      <c r="D138" s="242" t="s">
        <v>201</v>
      </c>
      <c r="E138" s="276" t="s">
        <v>1</v>
      </c>
      <c r="F138" s="277" t="s">
        <v>4726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3" t="s">
        <v>201</v>
      </c>
      <c r="AU138" s="283" t="s">
        <v>85</v>
      </c>
      <c r="AV138" s="16" t="s">
        <v>83</v>
      </c>
      <c r="AW138" s="16" t="s">
        <v>32</v>
      </c>
      <c r="AX138" s="16" t="s">
        <v>75</v>
      </c>
      <c r="AY138" s="283" t="s">
        <v>192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4885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6" customFormat="1">
      <c r="A140" s="16"/>
      <c r="B140" s="274"/>
      <c r="C140" s="275"/>
      <c r="D140" s="242" t="s">
        <v>201</v>
      </c>
      <c r="E140" s="276" t="s">
        <v>1</v>
      </c>
      <c r="F140" s="277" t="s">
        <v>4886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3" t="s">
        <v>201</v>
      </c>
      <c r="AU140" s="283" t="s">
        <v>85</v>
      </c>
      <c r="AV140" s="16" t="s">
        <v>83</v>
      </c>
      <c r="AW140" s="16" t="s">
        <v>32</v>
      </c>
      <c r="AX140" s="16" t="s">
        <v>75</v>
      </c>
      <c r="AY140" s="283" t="s">
        <v>192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4892</v>
      </c>
      <c r="G141" s="241"/>
      <c r="H141" s="245">
        <v>1.496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75</v>
      </c>
      <c r="AY141" s="251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4893</v>
      </c>
      <c r="G142" s="241"/>
      <c r="H142" s="245">
        <v>18.026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3" customFormat="1">
      <c r="A143" s="13"/>
      <c r="B143" s="240"/>
      <c r="C143" s="241"/>
      <c r="D143" s="242" t="s">
        <v>201</v>
      </c>
      <c r="E143" s="243" t="s">
        <v>1</v>
      </c>
      <c r="F143" s="244" t="s">
        <v>4894</v>
      </c>
      <c r="G143" s="241"/>
      <c r="H143" s="245">
        <v>28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201</v>
      </c>
      <c r="AU143" s="251" t="s">
        <v>85</v>
      </c>
      <c r="AV143" s="13" t="s">
        <v>85</v>
      </c>
      <c r="AW143" s="13" t="s">
        <v>32</v>
      </c>
      <c r="AX143" s="13" t="s">
        <v>75</v>
      </c>
      <c r="AY143" s="251" t="s">
        <v>192</v>
      </c>
    </row>
    <row r="144" s="13" customFormat="1">
      <c r="A144" s="13"/>
      <c r="B144" s="240"/>
      <c r="C144" s="241"/>
      <c r="D144" s="242" t="s">
        <v>201</v>
      </c>
      <c r="E144" s="243" t="s">
        <v>1</v>
      </c>
      <c r="F144" s="244" t="s">
        <v>4895</v>
      </c>
      <c r="G144" s="241"/>
      <c r="H144" s="245">
        <v>3.605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201</v>
      </c>
      <c r="AU144" s="251" t="s">
        <v>85</v>
      </c>
      <c r="AV144" s="13" t="s">
        <v>85</v>
      </c>
      <c r="AW144" s="13" t="s">
        <v>32</v>
      </c>
      <c r="AX144" s="13" t="s">
        <v>75</v>
      </c>
      <c r="AY144" s="251" t="s">
        <v>192</v>
      </c>
    </row>
    <row r="145" s="13" customFormat="1">
      <c r="A145" s="13"/>
      <c r="B145" s="240"/>
      <c r="C145" s="241"/>
      <c r="D145" s="242" t="s">
        <v>201</v>
      </c>
      <c r="E145" s="243" t="s">
        <v>1</v>
      </c>
      <c r="F145" s="244" t="s">
        <v>4896</v>
      </c>
      <c r="G145" s="241"/>
      <c r="H145" s="245">
        <v>14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201</v>
      </c>
      <c r="AU145" s="251" t="s">
        <v>85</v>
      </c>
      <c r="AV145" s="13" t="s">
        <v>85</v>
      </c>
      <c r="AW145" s="13" t="s">
        <v>32</v>
      </c>
      <c r="AX145" s="13" t="s">
        <v>75</v>
      </c>
      <c r="AY145" s="251" t="s">
        <v>192</v>
      </c>
    </row>
    <row r="146" s="15" customFormat="1">
      <c r="A146" s="15"/>
      <c r="B146" s="263"/>
      <c r="C146" s="264"/>
      <c r="D146" s="242" t="s">
        <v>201</v>
      </c>
      <c r="E146" s="265" t="s">
        <v>1</v>
      </c>
      <c r="F146" s="266" t="s">
        <v>211</v>
      </c>
      <c r="G146" s="264"/>
      <c r="H146" s="267">
        <v>65.126999999999995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3" t="s">
        <v>201</v>
      </c>
      <c r="AU146" s="273" t="s">
        <v>85</v>
      </c>
      <c r="AV146" s="15" t="s">
        <v>212</v>
      </c>
      <c r="AW146" s="15" t="s">
        <v>32</v>
      </c>
      <c r="AX146" s="15" t="s">
        <v>75</v>
      </c>
      <c r="AY146" s="273" t="s">
        <v>192</v>
      </c>
    </row>
    <row r="147" s="14" customFormat="1">
      <c r="A147" s="14"/>
      <c r="B147" s="252"/>
      <c r="C147" s="253"/>
      <c r="D147" s="242" t="s">
        <v>201</v>
      </c>
      <c r="E147" s="254" t="s">
        <v>1</v>
      </c>
      <c r="F147" s="255" t="s">
        <v>204</v>
      </c>
      <c r="G147" s="253"/>
      <c r="H147" s="256">
        <v>89.007000000000005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201</v>
      </c>
      <c r="AU147" s="262" t="s">
        <v>85</v>
      </c>
      <c r="AV147" s="14" t="s">
        <v>199</v>
      </c>
      <c r="AW147" s="14" t="s">
        <v>32</v>
      </c>
      <c r="AX147" s="14" t="s">
        <v>83</v>
      </c>
      <c r="AY147" s="262" t="s">
        <v>192</v>
      </c>
    </row>
    <row r="148" s="2" customFormat="1" ht="37.8" customHeight="1">
      <c r="A148" s="39"/>
      <c r="B148" s="40"/>
      <c r="C148" s="227" t="s">
        <v>212</v>
      </c>
      <c r="D148" s="227" t="s">
        <v>194</v>
      </c>
      <c r="E148" s="228" t="s">
        <v>221</v>
      </c>
      <c r="F148" s="229" t="s">
        <v>222</v>
      </c>
      <c r="G148" s="230" t="s">
        <v>207</v>
      </c>
      <c r="H148" s="231">
        <v>49.015999999999998</v>
      </c>
      <c r="I148" s="232"/>
      <c r="J148" s="233">
        <f>ROUND(I148*H148,2)</f>
        <v>0</v>
      </c>
      <c r="K148" s="229" t="s">
        <v>198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4897</v>
      </c>
    </row>
    <row r="149" s="16" customFormat="1">
      <c r="A149" s="16"/>
      <c r="B149" s="274"/>
      <c r="C149" s="275"/>
      <c r="D149" s="242" t="s">
        <v>201</v>
      </c>
      <c r="E149" s="276" t="s">
        <v>1</v>
      </c>
      <c r="F149" s="277" t="s">
        <v>4898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3" t="s">
        <v>201</v>
      </c>
      <c r="AU149" s="283" t="s">
        <v>85</v>
      </c>
      <c r="AV149" s="16" t="s">
        <v>83</v>
      </c>
      <c r="AW149" s="16" t="s">
        <v>32</v>
      </c>
      <c r="AX149" s="16" t="s">
        <v>75</v>
      </c>
      <c r="AY149" s="283" t="s">
        <v>192</v>
      </c>
    </row>
    <row r="150" s="13" customFormat="1">
      <c r="A150" s="13"/>
      <c r="B150" s="240"/>
      <c r="C150" s="241"/>
      <c r="D150" s="242" t="s">
        <v>201</v>
      </c>
      <c r="E150" s="243" t="s">
        <v>1</v>
      </c>
      <c r="F150" s="244" t="s">
        <v>4899</v>
      </c>
      <c r="G150" s="241"/>
      <c r="H150" s="245">
        <v>49.015999999999998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201</v>
      </c>
      <c r="AU150" s="251" t="s">
        <v>85</v>
      </c>
      <c r="AV150" s="13" t="s">
        <v>85</v>
      </c>
      <c r="AW150" s="13" t="s">
        <v>32</v>
      </c>
      <c r="AX150" s="13" t="s">
        <v>75</v>
      </c>
      <c r="AY150" s="251" t="s">
        <v>192</v>
      </c>
    </row>
    <row r="151" s="14" customFormat="1">
      <c r="A151" s="14"/>
      <c r="B151" s="252"/>
      <c r="C151" s="253"/>
      <c r="D151" s="242" t="s">
        <v>201</v>
      </c>
      <c r="E151" s="254" t="s">
        <v>1</v>
      </c>
      <c r="F151" s="255" t="s">
        <v>204</v>
      </c>
      <c r="G151" s="253"/>
      <c r="H151" s="256">
        <v>49.015999999999998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201</v>
      </c>
      <c r="AU151" s="262" t="s">
        <v>85</v>
      </c>
      <c r="AV151" s="14" t="s">
        <v>199</v>
      </c>
      <c r="AW151" s="14" t="s">
        <v>32</v>
      </c>
      <c r="AX151" s="14" t="s">
        <v>83</v>
      </c>
      <c r="AY151" s="262" t="s">
        <v>192</v>
      </c>
    </row>
    <row r="152" s="2" customFormat="1" ht="37.8" customHeight="1">
      <c r="A152" s="39"/>
      <c r="B152" s="40"/>
      <c r="C152" s="227" t="s">
        <v>199</v>
      </c>
      <c r="D152" s="227" t="s">
        <v>194</v>
      </c>
      <c r="E152" s="228" t="s">
        <v>228</v>
      </c>
      <c r="F152" s="229" t="s">
        <v>229</v>
      </c>
      <c r="G152" s="230" t="s">
        <v>207</v>
      </c>
      <c r="H152" s="231">
        <v>49.015999999999998</v>
      </c>
      <c r="I152" s="232"/>
      <c r="J152" s="233">
        <f>ROUND(I152*H152,2)</f>
        <v>0</v>
      </c>
      <c r="K152" s="229" t="s">
        <v>198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85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4900</v>
      </c>
    </row>
    <row r="153" s="16" customFormat="1">
      <c r="A153" s="16"/>
      <c r="B153" s="274"/>
      <c r="C153" s="275"/>
      <c r="D153" s="242" t="s">
        <v>201</v>
      </c>
      <c r="E153" s="276" t="s">
        <v>1</v>
      </c>
      <c r="F153" s="277" t="s">
        <v>4901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3" t="s">
        <v>201</v>
      </c>
      <c r="AU153" s="283" t="s">
        <v>85</v>
      </c>
      <c r="AV153" s="16" t="s">
        <v>83</v>
      </c>
      <c r="AW153" s="16" t="s">
        <v>32</v>
      </c>
      <c r="AX153" s="16" t="s">
        <v>75</v>
      </c>
      <c r="AY153" s="283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4902</v>
      </c>
      <c r="G154" s="241"/>
      <c r="H154" s="245">
        <v>49.015999999999998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4" customFormat="1">
      <c r="A155" s="14"/>
      <c r="B155" s="252"/>
      <c r="C155" s="253"/>
      <c r="D155" s="242" t="s">
        <v>201</v>
      </c>
      <c r="E155" s="254" t="s">
        <v>1</v>
      </c>
      <c r="F155" s="255" t="s">
        <v>204</v>
      </c>
      <c r="G155" s="253"/>
      <c r="H155" s="256">
        <v>49.015999999999998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201</v>
      </c>
      <c r="AU155" s="262" t="s">
        <v>85</v>
      </c>
      <c r="AV155" s="14" t="s">
        <v>199</v>
      </c>
      <c r="AW155" s="14" t="s">
        <v>32</v>
      </c>
      <c r="AX155" s="14" t="s">
        <v>83</v>
      </c>
      <c r="AY155" s="262" t="s">
        <v>192</v>
      </c>
    </row>
    <row r="156" s="2" customFormat="1" ht="37.8" customHeight="1">
      <c r="A156" s="39"/>
      <c r="B156" s="40"/>
      <c r="C156" s="227" t="s">
        <v>227</v>
      </c>
      <c r="D156" s="227" t="s">
        <v>194</v>
      </c>
      <c r="E156" s="228" t="s">
        <v>233</v>
      </c>
      <c r="F156" s="229" t="s">
        <v>234</v>
      </c>
      <c r="G156" s="230" t="s">
        <v>207</v>
      </c>
      <c r="H156" s="231">
        <v>245.08000000000001</v>
      </c>
      <c r="I156" s="232"/>
      <c r="J156" s="233">
        <f>ROUND(I156*H156,2)</f>
        <v>0</v>
      </c>
      <c r="K156" s="229" t="s">
        <v>198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4903</v>
      </c>
    </row>
    <row r="157" s="16" customFormat="1">
      <c r="A157" s="16"/>
      <c r="B157" s="274"/>
      <c r="C157" s="275"/>
      <c r="D157" s="242" t="s">
        <v>201</v>
      </c>
      <c r="E157" s="276" t="s">
        <v>1</v>
      </c>
      <c r="F157" s="277" t="s">
        <v>4901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3" t="s">
        <v>201</v>
      </c>
      <c r="AU157" s="283" t="s">
        <v>85</v>
      </c>
      <c r="AV157" s="16" t="s">
        <v>83</v>
      </c>
      <c r="AW157" s="16" t="s">
        <v>32</v>
      </c>
      <c r="AX157" s="16" t="s">
        <v>75</v>
      </c>
      <c r="AY157" s="283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4904</v>
      </c>
      <c r="G158" s="241"/>
      <c r="H158" s="245">
        <v>245.08000000000001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75</v>
      </c>
      <c r="AY158" s="251" t="s">
        <v>192</v>
      </c>
    </row>
    <row r="159" s="14" customFormat="1">
      <c r="A159" s="14"/>
      <c r="B159" s="252"/>
      <c r="C159" s="253"/>
      <c r="D159" s="242" t="s">
        <v>201</v>
      </c>
      <c r="E159" s="254" t="s">
        <v>1</v>
      </c>
      <c r="F159" s="255" t="s">
        <v>204</v>
      </c>
      <c r="G159" s="253"/>
      <c r="H159" s="256">
        <v>245.08000000000001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201</v>
      </c>
      <c r="AU159" s="262" t="s">
        <v>85</v>
      </c>
      <c r="AV159" s="14" t="s">
        <v>199</v>
      </c>
      <c r="AW159" s="14" t="s">
        <v>32</v>
      </c>
      <c r="AX159" s="14" t="s">
        <v>83</v>
      </c>
      <c r="AY159" s="262" t="s">
        <v>192</v>
      </c>
    </row>
    <row r="160" s="2" customFormat="1" ht="24.15" customHeight="1">
      <c r="A160" s="39"/>
      <c r="B160" s="40"/>
      <c r="C160" s="227" t="s">
        <v>232</v>
      </c>
      <c r="D160" s="227" t="s">
        <v>194</v>
      </c>
      <c r="E160" s="228" t="s">
        <v>238</v>
      </c>
      <c r="F160" s="229" t="s">
        <v>239</v>
      </c>
      <c r="G160" s="230" t="s">
        <v>207</v>
      </c>
      <c r="H160" s="231">
        <v>49.015999999999998</v>
      </c>
      <c r="I160" s="232"/>
      <c r="J160" s="233">
        <f>ROUND(I160*H160,2)</f>
        <v>0</v>
      </c>
      <c r="K160" s="229" t="s">
        <v>198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85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4905</v>
      </c>
    </row>
    <row r="161" s="16" customFormat="1">
      <c r="A161" s="16"/>
      <c r="B161" s="274"/>
      <c r="C161" s="275"/>
      <c r="D161" s="242" t="s">
        <v>201</v>
      </c>
      <c r="E161" s="276" t="s">
        <v>1</v>
      </c>
      <c r="F161" s="277" t="s">
        <v>4901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3" t="s">
        <v>201</v>
      </c>
      <c r="AU161" s="283" t="s">
        <v>85</v>
      </c>
      <c r="AV161" s="16" t="s">
        <v>83</v>
      </c>
      <c r="AW161" s="16" t="s">
        <v>32</v>
      </c>
      <c r="AX161" s="16" t="s">
        <v>75</v>
      </c>
      <c r="AY161" s="283" t="s">
        <v>192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4902</v>
      </c>
      <c r="G162" s="241"/>
      <c r="H162" s="245">
        <v>49.015999999999998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75</v>
      </c>
      <c r="AY162" s="251" t="s">
        <v>192</v>
      </c>
    </row>
    <row r="163" s="14" customFormat="1">
      <c r="A163" s="14"/>
      <c r="B163" s="252"/>
      <c r="C163" s="253"/>
      <c r="D163" s="242" t="s">
        <v>201</v>
      </c>
      <c r="E163" s="254" t="s">
        <v>1</v>
      </c>
      <c r="F163" s="255" t="s">
        <v>204</v>
      </c>
      <c r="G163" s="253"/>
      <c r="H163" s="256">
        <v>49.015999999999998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201</v>
      </c>
      <c r="AU163" s="262" t="s">
        <v>85</v>
      </c>
      <c r="AV163" s="14" t="s">
        <v>199</v>
      </c>
      <c r="AW163" s="14" t="s">
        <v>32</v>
      </c>
      <c r="AX163" s="14" t="s">
        <v>83</v>
      </c>
      <c r="AY163" s="262" t="s">
        <v>192</v>
      </c>
    </row>
    <row r="164" s="2" customFormat="1" ht="33" customHeight="1">
      <c r="A164" s="39"/>
      <c r="B164" s="40"/>
      <c r="C164" s="227" t="s">
        <v>237</v>
      </c>
      <c r="D164" s="227" t="s">
        <v>194</v>
      </c>
      <c r="E164" s="228" t="s">
        <v>245</v>
      </c>
      <c r="F164" s="229" t="s">
        <v>246</v>
      </c>
      <c r="G164" s="230" t="s">
        <v>247</v>
      </c>
      <c r="H164" s="231">
        <v>107.83499999999999</v>
      </c>
      <c r="I164" s="232"/>
      <c r="J164" s="233">
        <f>ROUND(I164*H164,2)</f>
        <v>0</v>
      </c>
      <c r="K164" s="229" t="s">
        <v>198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4906</v>
      </c>
    </row>
    <row r="165" s="16" customFormat="1">
      <c r="A165" s="16"/>
      <c r="B165" s="274"/>
      <c r="C165" s="275"/>
      <c r="D165" s="242" t="s">
        <v>201</v>
      </c>
      <c r="E165" s="276" t="s">
        <v>1</v>
      </c>
      <c r="F165" s="277" t="s">
        <v>4901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3" t="s">
        <v>201</v>
      </c>
      <c r="AU165" s="283" t="s">
        <v>85</v>
      </c>
      <c r="AV165" s="16" t="s">
        <v>83</v>
      </c>
      <c r="AW165" s="16" t="s">
        <v>32</v>
      </c>
      <c r="AX165" s="16" t="s">
        <v>75</v>
      </c>
      <c r="AY165" s="283" t="s">
        <v>192</v>
      </c>
    </row>
    <row r="166" s="13" customFormat="1">
      <c r="A166" s="13"/>
      <c r="B166" s="240"/>
      <c r="C166" s="241"/>
      <c r="D166" s="242" t="s">
        <v>201</v>
      </c>
      <c r="E166" s="243" t="s">
        <v>1</v>
      </c>
      <c r="F166" s="244" t="s">
        <v>4902</v>
      </c>
      <c r="G166" s="241"/>
      <c r="H166" s="245">
        <v>49.015999999999998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201</v>
      </c>
      <c r="AU166" s="251" t="s">
        <v>85</v>
      </c>
      <c r="AV166" s="13" t="s">
        <v>85</v>
      </c>
      <c r="AW166" s="13" t="s">
        <v>32</v>
      </c>
      <c r="AX166" s="13" t="s">
        <v>75</v>
      </c>
      <c r="AY166" s="251" t="s">
        <v>192</v>
      </c>
    </row>
    <row r="167" s="14" customFormat="1">
      <c r="A167" s="14"/>
      <c r="B167" s="252"/>
      <c r="C167" s="253"/>
      <c r="D167" s="242" t="s">
        <v>201</v>
      </c>
      <c r="E167" s="254" t="s">
        <v>1</v>
      </c>
      <c r="F167" s="255" t="s">
        <v>204</v>
      </c>
      <c r="G167" s="253"/>
      <c r="H167" s="256">
        <v>49.015999999999998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201</v>
      </c>
      <c r="AU167" s="262" t="s">
        <v>85</v>
      </c>
      <c r="AV167" s="14" t="s">
        <v>199</v>
      </c>
      <c r="AW167" s="14" t="s">
        <v>32</v>
      </c>
      <c r="AX167" s="14" t="s">
        <v>75</v>
      </c>
      <c r="AY167" s="262" t="s">
        <v>192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4907</v>
      </c>
      <c r="G168" s="241"/>
      <c r="H168" s="245">
        <v>107.83499999999999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83</v>
      </c>
      <c r="AY168" s="251" t="s">
        <v>192</v>
      </c>
    </row>
    <row r="169" s="2" customFormat="1" ht="16.5" customHeight="1">
      <c r="A169" s="39"/>
      <c r="B169" s="40"/>
      <c r="C169" s="227" t="s">
        <v>244</v>
      </c>
      <c r="D169" s="227" t="s">
        <v>194</v>
      </c>
      <c r="E169" s="228" t="s">
        <v>252</v>
      </c>
      <c r="F169" s="229" t="s">
        <v>253</v>
      </c>
      <c r="G169" s="230" t="s">
        <v>207</v>
      </c>
      <c r="H169" s="231">
        <v>49.015999999999998</v>
      </c>
      <c r="I169" s="232"/>
      <c r="J169" s="233">
        <f>ROUND(I169*H169,2)</f>
        <v>0</v>
      </c>
      <c r="K169" s="229" t="s">
        <v>198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85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4908</v>
      </c>
    </row>
    <row r="170" s="16" customFormat="1">
      <c r="A170" s="16"/>
      <c r="B170" s="274"/>
      <c r="C170" s="275"/>
      <c r="D170" s="242" t="s">
        <v>201</v>
      </c>
      <c r="E170" s="276" t="s">
        <v>1</v>
      </c>
      <c r="F170" s="277" t="s">
        <v>4901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3" t="s">
        <v>201</v>
      </c>
      <c r="AU170" s="283" t="s">
        <v>85</v>
      </c>
      <c r="AV170" s="16" t="s">
        <v>83</v>
      </c>
      <c r="AW170" s="16" t="s">
        <v>32</v>
      </c>
      <c r="AX170" s="16" t="s">
        <v>75</v>
      </c>
      <c r="AY170" s="283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4902</v>
      </c>
      <c r="G171" s="241"/>
      <c r="H171" s="245">
        <v>49.015999999999998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75</v>
      </c>
      <c r="AY171" s="251" t="s">
        <v>192</v>
      </c>
    </row>
    <row r="172" s="14" customFormat="1">
      <c r="A172" s="14"/>
      <c r="B172" s="252"/>
      <c r="C172" s="253"/>
      <c r="D172" s="242" t="s">
        <v>201</v>
      </c>
      <c r="E172" s="254" t="s">
        <v>1</v>
      </c>
      <c r="F172" s="255" t="s">
        <v>204</v>
      </c>
      <c r="G172" s="253"/>
      <c r="H172" s="256">
        <v>49.015999999999998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201</v>
      </c>
      <c r="AU172" s="262" t="s">
        <v>85</v>
      </c>
      <c r="AV172" s="14" t="s">
        <v>199</v>
      </c>
      <c r="AW172" s="14" t="s">
        <v>32</v>
      </c>
      <c r="AX172" s="14" t="s">
        <v>83</v>
      </c>
      <c r="AY172" s="262" t="s">
        <v>192</v>
      </c>
    </row>
    <row r="173" s="2" customFormat="1" ht="24.15" customHeight="1">
      <c r="A173" s="39"/>
      <c r="B173" s="40"/>
      <c r="C173" s="227" t="s">
        <v>251</v>
      </c>
      <c r="D173" s="227" t="s">
        <v>194</v>
      </c>
      <c r="E173" s="228" t="s">
        <v>4747</v>
      </c>
      <c r="F173" s="229" t="s">
        <v>4748</v>
      </c>
      <c r="G173" s="230" t="s">
        <v>207</v>
      </c>
      <c r="H173" s="231">
        <v>42.890999999999998</v>
      </c>
      <c r="I173" s="232"/>
      <c r="J173" s="233">
        <f>ROUND(I173*H173,2)</f>
        <v>0</v>
      </c>
      <c r="K173" s="229" t="s">
        <v>198</v>
      </c>
      <c r="L173" s="45"/>
      <c r="M173" s="234" t="s">
        <v>1</v>
      </c>
      <c r="N173" s="235" t="s">
        <v>40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199</v>
      </c>
      <c r="AT173" s="238" t="s">
        <v>194</v>
      </c>
      <c r="AU173" s="238" t="s">
        <v>85</v>
      </c>
      <c r="AY173" s="18" t="s">
        <v>192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199</v>
      </c>
      <c r="BM173" s="238" t="s">
        <v>4909</v>
      </c>
    </row>
    <row r="174" s="16" customFormat="1">
      <c r="A174" s="16"/>
      <c r="B174" s="274"/>
      <c r="C174" s="275"/>
      <c r="D174" s="242" t="s">
        <v>201</v>
      </c>
      <c r="E174" s="276" t="s">
        <v>1</v>
      </c>
      <c r="F174" s="277" t="s">
        <v>3880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3" t="s">
        <v>201</v>
      </c>
      <c r="AU174" s="283" t="s">
        <v>85</v>
      </c>
      <c r="AV174" s="16" t="s">
        <v>83</v>
      </c>
      <c r="AW174" s="16" t="s">
        <v>32</v>
      </c>
      <c r="AX174" s="16" t="s">
        <v>75</v>
      </c>
      <c r="AY174" s="283" t="s">
        <v>192</v>
      </c>
    </row>
    <row r="175" s="13" customFormat="1">
      <c r="A175" s="13"/>
      <c r="B175" s="240"/>
      <c r="C175" s="241"/>
      <c r="D175" s="242" t="s">
        <v>201</v>
      </c>
      <c r="E175" s="243" t="s">
        <v>1</v>
      </c>
      <c r="F175" s="244" t="s">
        <v>4910</v>
      </c>
      <c r="G175" s="241"/>
      <c r="H175" s="245">
        <v>38.991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201</v>
      </c>
      <c r="AU175" s="251" t="s">
        <v>85</v>
      </c>
      <c r="AV175" s="13" t="s">
        <v>85</v>
      </c>
      <c r="AW175" s="13" t="s">
        <v>32</v>
      </c>
      <c r="AX175" s="13" t="s">
        <v>75</v>
      </c>
      <c r="AY175" s="251" t="s">
        <v>192</v>
      </c>
    </row>
    <row r="176" s="13" customFormat="1">
      <c r="A176" s="13"/>
      <c r="B176" s="240"/>
      <c r="C176" s="241"/>
      <c r="D176" s="242" t="s">
        <v>201</v>
      </c>
      <c r="E176" s="243" t="s">
        <v>1</v>
      </c>
      <c r="F176" s="244" t="s">
        <v>4911</v>
      </c>
      <c r="G176" s="241"/>
      <c r="H176" s="245">
        <v>1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201</v>
      </c>
      <c r="AU176" s="251" t="s">
        <v>85</v>
      </c>
      <c r="AV176" s="13" t="s">
        <v>85</v>
      </c>
      <c r="AW176" s="13" t="s">
        <v>32</v>
      </c>
      <c r="AX176" s="13" t="s">
        <v>75</v>
      </c>
      <c r="AY176" s="251" t="s">
        <v>192</v>
      </c>
    </row>
    <row r="177" s="13" customFormat="1">
      <c r="A177" s="13"/>
      <c r="B177" s="240"/>
      <c r="C177" s="241"/>
      <c r="D177" s="242" t="s">
        <v>201</v>
      </c>
      <c r="E177" s="243" t="s">
        <v>1</v>
      </c>
      <c r="F177" s="244" t="s">
        <v>4912</v>
      </c>
      <c r="G177" s="241"/>
      <c r="H177" s="245">
        <v>2.8999999999999999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201</v>
      </c>
      <c r="AU177" s="251" t="s">
        <v>85</v>
      </c>
      <c r="AV177" s="13" t="s">
        <v>85</v>
      </c>
      <c r="AW177" s="13" t="s">
        <v>32</v>
      </c>
      <c r="AX177" s="13" t="s">
        <v>75</v>
      </c>
      <c r="AY177" s="251" t="s">
        <v>192</v>
      </c>
    </row>
    <row r="178" s="14" customFormat="1">
      <c r="A178" s="14"/>
      <c r="B178" s="252"/>
      <c r="C178" s="253"/>
      <c r="D178" s="242" t="s">
        <v>201</v>
      </c>
      <c r="E178" s="254" t="s">
        <v>1</v>
      </c>
      <c r="F178" s="255" t="s">
        <v>204</v>
      </c>
      <c r="G178" s="253"/>
      <c r="H178" s="256">
        <v>42.890999999999998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201</v>
      </c>
      <c r="AU178" s="262" t="s">
        <v>85</v>
      </c>
      <c r="AV178" s="14" t="s">
        <v>199</v>
      </c>
      <c r="AW178" s="14" t="s">
        <v>32</v>
      </c>
      <c r="AX178" s="14" t="s">
        <v>83</v>
      </c>
      <c r="AY178" s="262" t="s">
        <v>192</v>
      </c>
    </row>
    <row r="179" s="2" customFormat="1" ht="16.5" customHeight="1">
      <c r="A179" s="39"/>
      <c r="B179" s="40"/>
      <c r="C179" s="284" t="s">
        <v>257</v>
      </c>
      <c r="D179" s="284" t="s">
        <v>311</v>
      </c>
      <c r="E179" s="285" t="s">
        <v>4755</v>
      </c>
      <c r="F179" s="286" t="s">
        <v>4756</v>
      </c>
      <c r="G179" s="287" t="s">
        <v>247</v>
      </c>
      <c r="H179" s="288">
        <v>5.7999999999999998</v>
      </c>
      <c r="I179" s="289"/>
      <c r="J179" s="290">
        <f>ROUND(I179*H179,2)</f>
        <v>0</v>
      </c>
      <c r="K179" s="286" t="s">
        <v>198</v>
      </c>
      <c r="L179" s="291"/>
      <c r="M179" s="292" t="s">
        <v>1</v>
      </c>
      <c r="N179" s="293" t="s">
        <v>40</v>
      </c>
      <c r="O179" s="92"/>
      <c r="P179" s="236">
        <f>O179*H179</f>
        <v>0</v>
      </c>
      <c r="Q179" s="236">
        <v>1</v>
      </c>
      <c r="R179" s="236">
        <f>Q179*H179</f>
        <v>5.7999999999999998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244</v>
      </c>
      <c r="AT179" s="238" t="s">
        <v>311</v>
      </c>
      <c r="AU179" s="238" t="s">
        <v>85</v>
      </c>
      <c r="AY179" s="18" t="s">
        <v>192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199</v>
      </c>
      <c r="BM179" s="238" t="s">
        <v>4913</v>
      </c>
    </row>
    <row r="180" s="16" customFormat="1">
      <c r="A180" s="16"/>
      <c r="B180" s="274"/>
      <c r="C180" s="275"/>
      <c r="D180" s="242" t="s">
        <v>201</v>
      </c>
      <c r="E180" s="276" t="s">
        <v>1</v>
      </c>
      <c r="F180" s="277" t="s">
        <v>3880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3" t="s">
        <v>201</v>
      </c>
      <c r="AU180" s="283" t="s">
        <v>85</v>
      </c>
      <c r="AV180" s="16" t="s">
        <v>83</v>
      </c>
      <c r="AW180" s="16" t="s">
        <v>32</v>
      </c>
      <c r="AX180" s="16" t="s">
        <v>75</v>
      </c>
      <c r="AY180" s="283" t="s">
        <v>192</v>
      </c>
    </row>
    <row r="181" s="13" customFormat="1">
      <c r="A181" s="13"/>
      <c r="B181" s="240"/>
      <c r="C181" s="241"/>
      <c r="D181" s="242" t="s">
        <v>201</v>
      </c>
      <c r="E181" s="243" t="s">
        <v>1</v>
      </c>
      <c r="F181" s="244" t="s">
        <v>4912</v>
      </c>
      <c r="G181" s="241"/>
      <c r="H181" s="245">
        <v>2.8999999999999999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201</v>
      </c>
      <c r="AU181" s="251" t="s">
        <v>85</v>
      </c>
      <c r="AV181" s="13" t="s">
        <v>85</v>
      </c>
      <c r="AW181" s="13" t="s">
        <v>32</v>
      </c>
      <c r="AX181" s="13" t="s">
        <v>75</v>
      </c>
      <c r="AY181" s="251" t="s">
        <v>192</v>
      </c>
    </row>
    <row r="182" s="13" customFormat="1">
      <c r="A182" s="13"/>
      <c r="B182" s="240"/>
      <c r="C182" s="241"/>
      <c r="D182" s="242" t="s">
        <v>201</v>
      </c>
      <c r="E182" s="243" t="s">
        <v>1</v>
      </c>
      <c r="F182" s="244" t="s">
        <v>4914</v>
      </c>
      <c r="G182" s="241"/>
      <c r="H182" s="245">
        <v>5.7999999999999998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201</v>
      </c>
      <c r="AU182" s="251" t="s">
        <v>85</v>
      </c>
      <c r="AV182" s="13" t="s">
        <v>85</v>
      </c>
      <c r="AW182" s="13" t="s">
        <v>32</v>
      </c>
      <c r="AX182" s="13" t="s">
        <v>83</v>
      </c>
      <c r="AY182" s="251" t="s">
        <v>192</v>
      </c>
    </row>
    <row r="183" s="2" customFormat="1" ht="16.5" customHeight="1">
      <c r="A183" s="39"/>
      <c r="B183" s="40"/>
      <c r="C183" s="284" t="s">
        <v>264</v>
      </c>
      <c r="D183" s="284" t="s">
        <v>311</v>
      </c>
      <c r="E183" s="285" t="s">
        <v>4915</v>
      </c>
      <c r="F183" s="286" t="s">
        <v>4916</v>
      </c>
      <c r="G183" s="287" t="s">
        <v>247</v>
      </c>
      <c r="H183" s="288">
        <v>2.2000000000000002</v>
      </c>
      <c r="I183" s="289"/>
      <c r="J183" s="290">
        <f>ROUND(I183*H183,2)</f>
        <v>0</v>
      </c>
      <c r="K183" s="286" t="s">
        <v>198</v>
      </c>
      <c r="L183" s="291"/>
      <c r="M183" s="292" t="s">
        <v>1</v>
      </c>
      <c r="N183" s="293" t="s">
        <v>40</v>
      </c>
      <c r="O183" s="92"/>
      <c r="P183" s="236">
        <f>O183*H183</f>
        <v>0</v>
      </c>
      <c r="Q183" s="236">
        <v>1</v>
      </c>
      <c r="R183" s="236">
        <f>Q183*H183</f>
        <v>2.2000000000000002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244</v>
      </c>
      <c r="AT183" s="238" t="s">
        <v>311</v>
      </c>
      <c r="AU183" s="238" t="s">
        <v>85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4917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4918</v>
      </c>
      <c r="G184" s="241"/>
      <c r="H184" s="245">
        <v>2.2000000000000002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83</v>
      </c>
      <c r="AY184" s="251" t="s">
        <v>192</v>
      </c>
    </row>
    <row r="185" s="2" customFormat="1" ht="24.15" customHeight="1">
      <c r="A185" s="39"/>
      <c r="B185" s="40"/>
      <c r="C185" s="227" t="s">
        <v>8</v>
      </c>
      <c r="D185" s="227" t="s">
        <v>194</v>
      </c>
      <c r="E185" s="228" t="s">
        <v>4919</v>
      </c>
      <c r="F185" s="229" t="s">
        <v>4920</v>
      </c>
      <c r="G185" s="230" t="s">
        <v>207</v>
      </c>
      <c r="H185" s="231">
        <v>5.4029999999999996</v>
      </c>
      <c r="I185" s="232"/>
      <c r="J185" s="233">
        <f>ROUND(I185*H185,2)</f>
        <v>0</v>
      </c>
      <c r="K185" s="229" t="s">
        <v>198</v>
      </c>
      <c r="L185" s="45"/>
      <c r="M185" s="234" t="s">
        <v>1</v>
      </c>
      <c r="N185" s="235" t="s">
        <v>40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199</v>
      </c>
      <c r="AT185" s="238" t="s">
        <v>194</v>
      </c>
      <c r="AU185" s="238" t="s">
        <v>85</v>
      </c>
      <c r="AY185" s="18" t="s">
        <v>192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199</v>
      </c>
      <c r="BM185" s="238" t="s">
        <v>4921</v>
      </c>
    </row>
    <row r="186" s="16" customFormat="1">
      <c r="A186" s="16"/>
      <c r="B186" s="274"/>
      <c r="C186" s="275"/>
      <c r="D186" s="242" t="s">
        <v>201</v>
      </c>
      <c r="E186" s="276" t="s">
        <v>1</v>
      </c>
      <c r="F186" s="277" t="s">
        <v>3880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201</v>
      </c>
      <c r="AU186" s="283" t="s">
        <v>85</v>
      </c>
      <c r="AV186" s="16" t="s">
        <v>83</v>
      </c>
      <c r="AW186" s="16" t="s">
        <v>32</v>
      </c>
      <c r="AX186" s="16" t="s">
        <v>75</v>
      </c>
      <c r="AY186" s="283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4922</v>
      </c>
      <c r="G187" s="241"/>
      <c r="H187" s="245">
        <v>5.4029999999999996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75</v>
      </c>
      <c r="AY187" s="251" t="s">
        <v>192</v>
      </c>
    </row>
    <row r="188" s="14" customFormat="1">
      <c r="A188" s="14"/>
      <c r="B188" s="252"/>
      <c r="C188" s="253"/>
      <c r="D188" s="242" t="s">
        <v>201</v>
      </c>
      <c r="E188" s="254" t="s">
        <v>1</v>
      </c>
      <c r="F188" s="255" t="s">
        <v>204</v>
      </c>
      <c r="G188" s="253"/>
      <c r="H188" s="256">
        <v>5.4029999999999996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201</v>
      </c>
      <c r="AU188" s="262" t="s">
        <v>85</v>
      </c>
      <c r="AV188" s="14" t="s">
        <v>199</v>
      </c>
      <c r="AW188" s="14" t="s">
        <v>32</v>
      </c>
      <c r="AX188" s="14" t="s">
        <v>83</v>
      </c>
      <c r="AY188" s="262" t="s">
        <v>192</v>
      </c>
    </row>
    <row r="189" s="2" customFormat="1" ht="16.5" customHeight="1">
      <c r="A189" s="39"/>
      <c r="B189" s="40"/>
      <c r="C189" s="284" t="s">
        <v>279</v>
      </c>
      <c r="D189" s="284" t="s">
        <v>311</v>
      </c>
      <c r="E189" s="285" t="s">
        <v>4755</v>
      </c>
      <c r="F189" s="286" t="s">
        <v>4756</v>
      </c>
      <c r="G189" s="287" t="s">
        <v>247</v>
      </c>
      <c r="H189" s="288">
        <v>10.805999999999999</v>
      </c>
      <c r="I189" s="289"/>
      <c r="J189" s="290">
        <f>ROUND(I189*H189,2)</f>
        <v>0</v>
      </c>
      <c r="K189" s="286" t="s">
        <v>198</v>
      </c>
      <c r="L189" s="291"/>
      <c r="M189" s="292" t="s">
        <v>1</v>
      </c>
      <c r="N189" s="293" t="s">
        <v>40</v>
      </c>
      <c r="O189" s="92"/>
      <c r="P189" s="236">
        <f>O189*H189</f>
        <v>0</v>
      </c>
      <c r="Q189" s="236">
        <v>1</v>
      </c>
      <c r="R189" s="236">
        <f>Q189*H189</f>
        <v>10.805999999999999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244</v>
      </c>
      <c r="AT189" s="238" t="s">
        <v>311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4923</v>
      </c>
    </row>
    <row r="190" s="13" customFormat="1">
      <c r="A190" s="13"/>
      <c r="B190" s="240"/>
      <c r="C190" s="241"/>
      <c r="D190" s="242" t="s">
        <v>201</v>
      </c>
      <c r="E190" s="243" t="s">
        <v>1</v>
      </c>
      <c r="F190" s="244" t="s">
        <v>4924</v>
      </c>
      <c r="G190" s="241"/>
      <c r="H190" s="245">
        <v>10.805999999999999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201</v>
      </c>
      <c r="AU190" s="251" t="s">
        <v>85</v>
      </c>
      <c r="AV190" s="13" t="s">
        <v>85</v>
      </c>
      <c r="AW190" s="13" t="s">
        <v>32</v>
      </c>
      <c r="AX190" s="13" t="s">
        <v>83</v>
      </c>
      <c r="AY190" s="251" t="s">
        <v>192</v>
      </c>
    </row>
    <row r="191" s="2" customFormat="1" ht="24.15" customHeight="1">
      <c r="A191" s="39"/>
      <c r="B191" s="40"/>
      <c r="C191" s="227" t="s">
        <v>286</v>
      </c>
      <c r="D191" s="227" t="s">
        <v>194</v>
      </c>
      <c r="E191" s="228" t="s">
        <v>3480</v>
      </c>
      <c r="F191" s="229" t="s">
        <v>3481</v>
      </c>
      <c r="G191" s="230" t="s">
        <v>207</v>
      </c>
      <c r="H191" s="231">
        <v>11.497</v>
      </c>
      <c r="I191" s="232"/>
      <c r="J191" s="233">
        <f>ROUND(I191*H191,2)</f>
        <v>0</v>
      </c>
      <c r="K191" s="229" t="s">
        <v>198</v>
      </c>
      <c r="L191" s="45"/>
      <c r="M191" s="234" t="s">
        <v>1</v>
      </c>
      <c r="N191" s="235" t="s">
        <v>40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199</v>
      </c>
      <c r="AT191" s="238" t="s">
        <v>194</v>
      </c>
      <c r="AU191" s="238" t="s">
        <v>85</v>
      </c>
      <c r="AY191" s="18" t="s">
        <v>192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199</v>
      </c>
      <c r="BM191" s="238" t="s">
        <v>4925</v>
      </c>
    </row>
    <row r="192" s="16" customFormat="1">
      <c r="A192" s="16"/>
      <c r="B192" s="274"/>
      <c r="C192" s="275"/>
      <c r="D192" s="242" t="s">
        <v>201</v>
      </c>
      <c r="E192" s="276" t="s">
        <v>1</v>
      </c>
      <c r="F192" s="277" t="s">
        <v>4726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3" t="s">
        <v>201</v>
      </c>
      <c r="AU192" s="283" t="s">
        <v>85</v>
      </c>
      <c r="AV192" s="16" t="s">
        <v>83</v>
      </c>
      <c r="AW192" s="16" t="s">
        <v>32</v>
      </c>
      <c r="AX192" s="16" t="s">
        <v>75</v>
      </c>
      <c r="AY192" s="283" t="s">
        <v>192</v>
      </c>
    </row>
    <row r="193" s="16" customFormat="1">
      <c r="A193" s="16"/>
      <c r="B193" s="274"/>
      <c r="C193" s="275"/>
      <c r="D193" s="242" t="s">
        <v>201</v>
      </c>
      <c r="E193" s="276" t="s">
        <v>1</v>
      </c>
      <c r="F193" s="277" t="s">
        <v>4885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3" t="s">
        <v>201</v>
      </c>
      <c r="AU193" s="283" t="s">
        <v>85</v>
      </c>
      <c r="AV193" s="16" t="s">
        <v>83</v>
      </c>
      <c r="AW193" s="16" t="s">
        <v>32</v>
      </c>
      <c r="AX193" s="16" t="s">
        <v>75</v>
      </c>
      <c r="AY193" s="283" t="s">
        <v>192</v>
      </c>
    </row>
    <row r="194" s="16" customFormat="1">
      <c r="A194" s="16"/>
      <c r="B194" s="274"/>
      <c r="C194" s="275"/>
      <c r="D194" s="242" t="s">
        <v>201</v>
      </c>
      <c r="E194" s="276" t="s">
        <v>1</v>
      </c>
      <c r="F194" s="277" t="s">
        <v>4886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3" t="s">
        <v>201</v>
      </c>
      <c r="AU194" s="283" t="s">
        <v>85</v>
      </c>
      <c r="AV194" s="16" t="s">
        <v>83</v>
      </c>
      <c r="AW194" s="16" t="s">
        <v>32</v>
      </c>
      <c r="AX194" s="16" t="s">
        <v>75</v>
      </c>
      <c r="AY194" s="283" t="s">
        <v>192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4926</v>
      </c>
      <c r="G195" s="241"/>
      <c r="H195" s="245">
        <v>0.626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75</v>
      </c>
      <c r="AY195" s="251" t="s">
        <v>192</v>
      </c>
    </row>
    <row r="196" s="13" customFormat="1">
      <c r="A196" s="13"/>
      <c r="B196" s="240"/>
      <c r="C196" s="241"/>
      <c r="D196" s="242" t="s">
        <v>201</v>
      </c>
      <c r="E196" s="243" t="s">
        <v>1</v>
      </c>
      <c r="F196" s="244" t="s">
        <v>4927</v>
      </c>
      <c r="G196" s="241"/>
      <c r="H196" s="245">
        <v>5.7190000000000003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201</v>
      </c>
      <c r="AU196" s="251" t="s">
        <v>85</v>
      </c>
      <c r="AV196" s="13" t="s">
        <v>85</v>
      </c>
      <c r="AW196" s="13" t="s">
        <v>32</v>
      </c>
      <c r="AX196" s="13" t="s">
        <v>75</v>
      </c>
      <c r="AY196" s="251" t="s">
        <v>192</v>
      </c>
    </row>
    <row r="197" s="13" customFormat="1">
      <c r="A197" s="13"/>
      <c r="B197" s="240"/>
      <c r="C197" s="241"/>
      <c r="D197" s="242" t="s">
        <v>201</v>
      </c>
      <c r="E197" s="243" t="s">
        <v>1</v>
      </c>
      <c r="F197" s="244" t="s">
        <v>4928</v>
      </c>
      <c r="G197" s="241"/>
      <c r="H197" s="245">
        <v>5.1520000000000001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201</v>
      </c>
      <c r="AU197" s="251" t="s">
        <v>85</v>
      </c>
      <c r="AV197" s="13" t="s">
        <v>85</v>
      </c>
      <c r="AW197" s="13" t="s">
        <v>32</v>
      </c>
      <c r="AX197" s="13" t="s">
        <v>75</v>
      </c>
      <c r="AY197" s="251" t="s">
        <v>192</v>
      </c>
    </row>
    <row r="198" s="15" customFormat="1">
      <c r="A198" s="15"/>
      <c r="B198" s="263"/>
      <c r="C198" s="264"/>
      <c r="D198" s="242" t="s">
        <v>201</v>
      </c>
      <c r="E198" s="265" t="s">
        <v>1</v>
      </c>
      <c r="F198" s="266" t="s">
        <v>211</v>
      </c>
      <c r="G198" s="264"/>
      <c r="H198" s="267">
        <v>11.497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3" t="s">
        <v>201</v>
      </c>
      <c r="AU198" s="273" t="s">
        <v>85</v>
      </c>
      <c r="AV198" s="15" t="s">
        <v>212</v>
      </c>
      <c r="AW198" s="15" t="s">
        <v>32</v>
      </c>
      <c r="AX198" s="15" t="s">
        <v>83</v>
      </c>
      <c r="AY198" s="273" t="s">
        <v>192</v>
      </c>
    </row>
    <row r="199" s="2" customFormat="1" ht="16.5" customHeight="1">
      <c r="A199" s="39"/>
      <c r="B199" s="40"/>
      <c r="C199" s="284" t="s">
        <v>291</v>
      </c>
      <c r="D199" s="284" t="s">
        <v>311</v>
      </c>
      <c r="E199" s="285" t="s">
        <v>4755</v>
      </c>
      <c r="F199" s="286" t="s">
        <v>4756</v>
      </c>
      <c r="G199" s="287" t="s">
        <v>247</v>
      </c>
      <c r="H199" s="288">
        <v>22.994</v>
      </c>
      <c r="I199" s="289"/>
      <c r="J199" s="290">
        <f>ROUND(I199*H199,2)</f>
        <v>0</v>
      </c>
      <c r="K199" s="286" t="s">
        <v>198</v>
      </c>
      <c r="L199" s="291"/>
      <c r="M199" s="292" t="s">
        <v>1</v>
      </c>
      <c r="N199" s="293" t="s">
        <v>40</v>
      </c>
      <c r="O199" s="92"/>
      <c r="P199" s="236">
        <f>O199*H199</f>
        <v>0</v>
      </c>
      <c r="Q199" s="236">
        <v>1</v>
      </c>
      <c r="R199" s="236">
        <f>Q199*H199</f>
        <v>22.994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244</v>
      </c>
      <c r="AT199" s="238" t="s">
        <v>311</v>
      </c>
      <c r="AU199" s="238" t="s">
        <v>85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4929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4930</v>
      </c>
      <c r="G200" s="241"/>
      <c r="H200" s="245">
        <v>22.994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83</v>
      </c>
      <c r="AY200" s="251" t="s">
        <v>192</v>
      </c>
    </row>
    <row r="201" s="12" customFormat="1" ht="22.8" customHeight="1">
      <c r="A201" s="12"/>
      <c r="B201" s="211"/>
      <c r="C201" s="212"/>
      <c r="D201" s="213" t="s">
        <v>74</v>
      </c>
      <c r="E201" s="225" t="s">
        <v>85</v>
      </c>
      <c r="F201" s="225" t="s">
        <v>270</v>
      </c>
      <c r="G201" s="212"/>
      <c r="H201" s="212"/>
      <c r="I201" s="215"/>
      <c r="J201" s="226">
        <f>BK201</f>
        <v>0</v>
      </c>
      <c r="K201" s="212"/>
      <c r="L201" s="217"/>
      <c r="M201" s="218"/>
      <c r="N201" s="219"/>
      <c r="O201" s="219"/>
      <c r="P201" s="220">
        <f>SUM(P202:P220)</f>
        <v>0</v>
      </c>
      <c r="Q201" s="219"/>
      <c r="R201" s="220">
        <f>SUM(R202:R220)</f>
        <v>10.699766299999999</v>
      </c>
      <c r="S201" s="219"/>
      <c r="T201" s="221">
        <f>SUM(T202:T220)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2" t="s">
        <v>83</v>
      </c>
      <c r="AT201" s="223" t="s">
        <v>74</v>
      </c>
      <c r="AU201" s="223" t="s">
        <v>83</v>
      </c>
      <c r="AY201" s="222" t="s">
        <v>192</v>
      </c>
      <c r="BK201" s="224">
        <f>SUM(BK202:BK220)</f>
        <v>0</v>
      </c>
    </row>
    <row r="202" s="2" customFormat="1" ht="24.15" customHeight="1">
      <c r="A202" s="39"/>
      <c r="B202" s="40"/>
      <c r="C202" s="227" t="s">
        <v>297</v>
      </c>
      <c r="D202" s="227" t="s">
        <v>194</v>
      </c>
      <c r="E202" s="228" t="s">
        <v>4931</v>
      </c>
      <c r="F202" s="229" t="s">
        <v>4932</v>
      </c>
      <c r="G202" s="230" t="s">
        <v>197</v>
      </c>
      <c r="H202" s="231">
        <v>216.12000000000001</v>
      </c>
      <c r="I202" s="232"/>
      <c r="J202" s="233">
        <f>ROUND(I202*H202,2)</f>
        <v>0</v>
      </c>
      <c r="K202" s="229" t="s">
        <v>198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0.00017000000000000001</v>
      </c>
      <c r="R202" s="236">
        <f>Q202*H202</f>
        <v>0.036740400000000006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199</v>
      </c>
      <c r="AT202" s="238" t="s">
        <v>194</v>
      </c>
      <c r="AU202" s="238" t="s">
        <v>85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4933</v>
      </c>
    </row>
    <row r="203" s="16" customFormat="1">
      <c r="A203" s="16"/>
      <c r="B203" s="274"/>
      <c r="C203" s="275"/>
      <c r="D203" s="242" t="s">
        <v>201</v>
      </c>
      <c r="E203" s="276" t="s">
        <v>1</v>
      </c>
      <c r="F203" s="277" t="s">
        <v>3880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3" t="s">
        <v>201</v>
      </c>
      <c r="AU203" s="283" t="s">
        <v>85</v>
      </c>
      <c r="AV203" s="16" t="s">
        <v>83</v>
      </c>
      <c r="AW203" s="16" t="s">
        <v>32</v>
      </c>
      <c r="AX203" s="16" t="s">
        <v>75</v>
      </c>
      <c r="AY203" s="283" t="s">
        <v>192</v>
      </c>
    </row>
    <row r="204" s="13" customFormat="1">
      <c r="A204" s="13"/>
      <c r="B204" s="240"/>
      <c r="C204" s="241"/>
      <c r="D204" s="242" t="s">
        <v>201</v>
      </c>
      <c r="E204" s="243" t="s">
        <v>1</v>
      </c>
      <c r="F204" s="244" t="s">
        <v>4934</v>
      </c>
      <c r="G204" s="241"/>
      <c r="H204" s="245">
        <v>216.12000000000001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201</v>
      </c>
      <c r="AU204" s="251" t="s">
        <v>85</v>
      </c>
      <c r="AV204" s="13" t="s">
        <v>85</v>
      </c>
      <c r="AW204" s="13" t="s">
        <v>32</v>
      </c>
      <c r="AX204" s="13" t="s">
        <v>83</v>
      </c>
      <c r="AY204" s="251" t="s">
        <v>192</v>
      </c>
    </row>
    <row r="205" s="2" customFormat="1" ht="24.15" customHeight="1">
      <c r="A205" s="39"/>
      <c r="B205" s="40"/>
      <c r="C205" s="284" t="s">
        <v>304</v>
      </c>
      <c r="D205" s="284" t="s">
        <v>311</v>
      </c>
      <c r="E205" s="285" t="s">
        <v>3968</v>
      </c>
      <c r="F205" s="286" t="s">
        <v>3969</v>
      </c>
      <c r="G205" s="287" t="s">
        <v>197</v>
      </c>
      <c r="H205" s="288">
        <v>255.994</v>
      </c>
      <c r="I205" s="289"/>
      <c r="J205" s="290">
        <f>ROUND(I205*H205,2)</f>
        <v>0</v>
      </c>
      <c r="K205" s="286" t="s">
        <v>198</v>
      </c>
      <c r="L205" s="291"/>
      <c r="M205" s="292" t="s">
        <v>1</v>
      </c>
      <c r="N205" s="293" t="s">
        <v>40</v>
      </c>
      <c r="O205" s="92"/>
      <c r="P205" s="236">
        <f>O205*H205</f>
        <v>0</v>
      </c>
      <c r="Q205" s="236">
        <v>0.00029999999999999997</v>
      </c>
      <c r="R205" s="236">
        <f>Q205*H205</f>
        <v>0.076798199999999997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244</v>
      </c>
      <c r="AT205" s="238" t="s">
        <v>311</v>
      </c>
      <c r="AU205" s="238" t="s">
        <v>85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4935</v>
      </c>
    </row>
    <row r="206" s="13" customFormat="1">
      <c r="A206" s="13"/>
      <c r="B206" s="240"/>
      <c r="C206" s="241"/>
      <c r="D206" s="242" t="s">
        <v>201</v>
      </c>
      <c r="E206" s="243" t="s">
        <v>1</v>
      </c>
      <c r="F206" s="244" t="s">
        <v>4936</v>
      </c>
      <c r="G206" s="241"/>
      <c r="H206" s="245">
        <v>255.994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201</v>
      </c>
      <c r="AU206" s="251" t="s">
        <v>85</v>
      </c>
      <c r="AV206" s="13" t="s">
        <v>85</v>
      </c>
      <c r="AW206" s="13" t="s">
        <v>32</v>
      </c>
      <c r="AX206" s="13" t="s">
        <v>83</v>
      </c>
      <c r="AY206" s="251" t="s">
        <v>192</v>
      </c>
    </row>
    <row r="207" s="2" customFormat="1" ht="21.75" customHeight="1">
      <c r="A207" s="39"/>
      <c r="B207" s="40"/>
      <c r="C207" s="227" t="s">
        <v>310</v>
      </c>
      <c r="D207" s="227" t="s">
        <v>194</v>
      </c>
      <c r="E207" s="228" t="s">
        <v>271</v>
      </c>
      <c r="F207" s="229" t="s">
        <v>272</v>
      </c>
      <c r="G207" s="230" t="s">
        <v>207</v>
      </c>
      <c r="H207" s="231">
        <v>5.4029999999999996</v>
      </c>
      <c r="I207" s="232"/>
      <c r="J207" s="233">
        <f>ROUND(I207*H207,2)</f>
        <v>0</v>
      </c>
      <c r="K207" s="229" t="s">
        <v>198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1.9199999999999999</v>
      </c>
      <c r="R207" s="236">
        <f>Q207*H207</f>
        <v>10.373759999999999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4937</v>
      </c>
    </row>
    <row r="208" s="16" customFormat="1">
      <c r="A208" s="16"/>
      <c r="B208" s="274"/>
      <c r="C208" s="275"/>
      <c r="D208" s="242" t="s">
        <v>201</v>
      </c>
      <c r="E208" s="276" t="s">
        <v>1</v>
      </c>
      <c r="F208" s="277" t="s">
        <v>3880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3" t="s">
        <v>201</v>
      </c>
      <c r="AU208" s="283" t="s">
        <v>85</v>
      </c>
      <c r="AV208" s="16" t="s">
        <v>83</v>
      </c>
      <c r="AW208" s="16" t="s">
        <v>32</v>
      </c>
      <c r="AX208" s="16" t="s">
        <v>75</v>
      </c>
      <c r="AY208" s="283" t="s">
        <v>192</v>
      </c>
    </row>
    <row r="209" s="13" customFormat="1">
      <c r="A209" s="13"/>
      <c r="B209" s="240"/>
      <c r="C209" s="241"/>
      <c r="D209" s="242" t="s">
        <v>201</v>
      </c>
      <c r="E209" s="243" t="s">
        <v>1</v>
      </c>
      <c r="F209" s="244" t="s">
        <v>4938</v>
      </c>
      <c r="G209" s="241"/>
      <c r="H209" s="245">
        <v>5.4029999999999996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201</v>
      </c>
      <c r="AU209" s="251" t="s">
        <v>85</v>
      </c>
      <c r="AV209" s="13" t="s">
        <v>85</v>
      </c>
      <c r="AW209" s="13" t="s">
        <v>32</v>
      </c>
      <c r="AX209" s="13" t="s">
        <v>83</v>
      </c>
      <c r="AY209" s="251" t="s">
        <v>192</v>
      </c>
    </row>
    <row r="210" s="2" customFormat="1" ht="24.15" customHeight="1">
      <c r="A210" s="39"/>
      <c r="B210" s="40"/>
      <c r="C210" s="227" t="s">
        <v>316</v>
      </c>
      <c r="D210" s="227" t="s">
        <v>194</v>
      </c>
      <c r="E210" s="228" t="s">
        <v>287</v>
      </c>
      <c r="F210" s="229" t="s">
        <v>288</v>
      </c>
      <c r="G210" s="230" t="s">
        <v>282</v>
      </c>
      <c r="H210" s="231">
        <v>180.09999999999999</v>
      </c>
      <c r="I210" s="232"/>
      <c r="J210" s="233">
        <f>ROUND(I210*H210,2)</f>
        <v>0</v>
      </c>
      <c r="K210" s="229" t="s">
        <v>198</v>
      </c>
      <c r="L210" s="45"/>
      <c r="M210" s="234" t="s">
        <v>1</v>
      </c>
      <c r="N210" s="235" t="s">
        <v>40</v>
      </c>
      <c r="O210" s="92"/>
      <c r="P210" s="236">
        <f>O210*H210</f>
        <v>0</v>
      </c>
      <c r="Q210" s="236">
        <v>0.00116</v>
      </c>
      <c r="R210" s="236">
        <f>Q210*H210</f>
        <v>0.20891599999999999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199</v>
      </c>
      <c r="AT210" s="238" t="s">
        <v>194</v>
      </c>
      <c r="AU210" s="238" t="s">
        <v>85</v>
      </c>
      <c r="AY210" s="18" t="s">
        <v>192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199</v>
      </c>
      <c r="BM210" s="238" t="s">
        <v>4939</v>
      </c>
    </row>
    <row r="211" s="16" customFormat="1">
      <c r="A211" s="16"/>
      <c r="B211" s="274"/>
      <c r="C211" s="275"/>
      <c r="D211" s="242" t="s">
        <v>201</v>
      </c>
      <c r="E211" s="276" t="s">
        <v>1</v>
      </c>
      <c r="F211" s="277" t="s">
        <v>3880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3" t="s">
        <v>201</v>
      </c>
      <c r="AU211" s="283" t="s">
        <v>85</v>
      </c>
      <c r="AV211" s="16" t="s">
        <v>83</v>
      </c>
      <c r="AW211" s="16" t="s">
        <v>32</v>
      </c>
      <c r="AX211" s="16" t="s">
        <v>75</v>
      </c>
      <c r="AY211" s="283" t="s">
        <v>192</v>
      </c>
    </row>
    <row r="212" s="13" customFormat="1">
      <c r="A212" s="13"/>
      <c r="B212" s="240"/>
      <c r="C212" s="241"/>
      <c r="D212" s="242" t="s">
        <v>201</v>
      </c>
      <c r="E212" s="243" t="s">
        <v>1</v>
      </c>
      <c r="F212" s="244" t="s">
        <v>4940</v>
      </c>
      <c r="G212" s="241"/>
      <c r="H212" s="245">
        <v>180.09999999999999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201</v>
      </c>
      <c r="AU212" s="251" t="s">
        <v>85</v>
      </c>
      <c r="AV212" s="13" t="s">
        <v>85</v>
      </c>
      <c r="AW212" s="13" t="s">
        <v>32</v>
      </c>
      <c r="AX212" s="13" t="s">
        <v>75</v>
      </c>
      <c r="AY212" s="251" t="s">
        <v>192</v>
      </c>
    </row>
    <row r="213" s="14" customFormat="1">
      <c r="A213" s="14"/>
      <c r="B213" s="252"/>
      <c r="C213" s="253"/>
      <c r="D213" s="242" t="s">
        <v>201</v>
      </c>
      <c r="E213" s="254" t="s">
        <v>1</v>
      </c>
      <c r="F213" s="255" t="s">
        <v>204</v>
      </c>
      <c r="G213" s="253"/>
      <c r="H213" s="256">
        <v>180.09999999999999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201</v>
      </c>
      <c r="AU213" s="262" t="s">
        <v>85</v>
      </c>
      <c r="AV213" s="14" t="s">
        <v>199</v>
      </c>
      <c r="AW213" s="14" t="s">
        <v>32</v>
      </c>
      <c r="AX213" s="14" t="s">
        <v>83</v>
      </c>
      <c r="AY213" s="262" t="s">
        <v>192</v>
      </c>
    </row>
    <row r="214" s="2" customFormat="1" ht="24.15" customHeight="1">
      <c r="A214" s="39"/>
      <c r="B214" s="40"/>
      <c r="C214" s="227" t="s">
        <v>321</v>
      </c>
      <c r="D214" s="227" t="s">
        <v>194</v>
      </c>
      <c r="E214" s="228" t="s">
        <v>305</v>
      </c>
      <c r="F214" s="229" t="s">
        <v>306</v>
      </c>
      <c r="G214" s="230" t="s">
        <v>197</v>
      </c>
      <c r="H214" s="231">
        <v>7.7999999999999998</v>
      </c>
      <c r="I214" s="232"/>
      <c r="J214" s="233">
        <f>ROUND(I214*H214,2)</f>
        <v>0</v>
      </c>
      <c r="K214" s="229" t="s">
        <v>198</v>
      </c>
      <c r="L214" s="45"/>
      <c r="M214" s="234" t="s">
        <v>1</v>
      </c>
      <c r="N214" s="235" t="s">
        <v>40</v>
      </c>
      <c r="O214" s="92"/>
      <c r="P214" s="236">
        <f>O214*H214</f>
        <v>0</v>
      </c>
      <c r="Q214" s="236">
        <v>0.00010000000000000001</v>
      </c>
      <c r="R214" s="236">
        <f>Q214*H214</f>
        <v>0.00077999999999999999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199</v>
      </c>
      <c r="AT214" s="238" t="s">
        <v>194</v>
      </c>
      <c r="AU214" s="238" t="s">
        <v>85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199</v>
      </c>
      <c r="BM214" s="238" t="s">
        <v>4941</v>
      </c>
    </row>
    <row r="215" s="16" customFormat="1">
      <c r="A215" s="16"/>
      <c r="B215" s="274"/>
      <c r="C215" s="275"/>
      <c r="D215" s="242" t="s">
        <v>201</v>
      </c>
      <c r="E215" s="276" t="s">
        <v>1</v>
      </c>
      <c r="F215" s="277" t="s">
        <v>3880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3" t="s">
        <v>201</v>
      </c>
      <c r="AU215" s="283" t="s">
        <v>85</v>
      </c>
      <c r="AV215" s="16" t="s">
        <v>83</v>
      </c>
      <c r="AW215" s="16" t="s">
        <v>32</v>
      </c>
      <c r="AX215" s="16" t="s">
        <v>75</v>
      </c>
      <c r="AY215" s="283" t="s">
        <v>192</v>
      </c>
    </row>
    <row r="216" s="13" customFormat="1">
      <c r="A216" s="13"/>
      <c r="B216" s="240"/>
      <c r="C216" s="241"/>
      <c r="D216" s="242" t="s">
        <v>201</v>
      </c>
      <c r="E216" s="243" t="s">
        <v>1</v>
      </c>
      <c r="F216" s="244" t="s">
        <v>4942</v>
      </c>
      <c r="G216" s="241"/>
      <c r="H216" s="245">
        <v>6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201</v>
      </c>
      <c r="AU216" s="251" t="s">
        <v>85</v>
      </c>
      <c r="AV216" s="13" t="s">
        <v>85</v>
      </c>
      <c r="AW216" s="13" t="s">
        <v>32</v>
      </c>
      <c r="AX216" s="13" t="s">
        <v>75</v>
      </c>
      <c r="AY216" s="251" t="s">
        <v>192</v>
      </c>
    </row>
    <row r="217" s="13" customFormat="1">
      <c r="A217" s="13"/>
      <c r="B217" s="240"/>
      <c r="C217" s="241"/>
      <c r="D217" s="242" t="s">
        <v>201</v>
      </c>
      <c r="E217" s="243" t="s">
        <v>1</v>
      </c>
      <c r="F217" s="244" t="s">
        <v>4943</v>
      </c>
      <c r="G217" s="241"/>
      <c r="H217" s="245">
        <v>1.8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201</v>
      </c>
      <c r="AU217" s="251" t="s">
        <v>85</v>
      </c>
      <c r="AV217" s="13" t="s">
        <v>85</v>
      </c>
      <c r="AW217" s="13" t="s">
        <v>32</v>
      </c>
      <c r="AX217" s="13" t="s">
        <v>75</v>
      </c>
      <c r="AY217" s="251" t="s">
        <v>192</v>
      </c>
    </row>
    <row r="218" s="14" customFormat="1">
      <c r="A218" s="14"/>
      <c r="B218" s="252"/>
      <c r="C218" s="253"/>
      <c r="D218" s="242" t="s">
        <v>201</v>
      </c>
      <c r="E218" s="254" t="s">
        <v>1</v>
      </c>
      <c r="F218" s="255" t="s">
        <v>204</v>
      </c>
      <c r="G218" s="253"/>
      <c r="H218" s="256">
        <v>7.7999999999999998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201</v>
      </c>
      <c r="AU218" s="262" t="s">
        <v>85</v>
      </c>
      <c r="AV218" s="14" t="s">
        <v>199</v>
      </c>
      <c r="AW218" s="14" t="s">
        <v>32</v>
      </c>
      <c r="AX218" s="14" t="s">
        <v>83</v>
      </c>
      <c r="AY218" s="262" t="s">
        <v>192</v>
      </c>
    </row>
    <row r="219" s="2" customFormat="1" ht="24.15" customHeight="1">
      <c r="A219" s="39"/>
      <c r="B219" s="40"/>
      <c r="C219" s="284" t="s">
        <v>7</v>
      </c>
      <c r="D219" s="284" t="s">
        <v>311</v>
      </c>
      <c r="E219" s="285" t="s">
        <v>3968</v>
      </c>
      <c r="F219" s="286" t="s">
        <v>3969</v>
      </c>
      <c r="G219" s="287" t="s">
        <v>197</v>
      </c>
      <c r="H219" s="288">
        <v>9.2390000000000008</v>
      </c>
      <c r="I219" s="289"/>
      <c r="J219" s="290">
        <f>ROUND(I219*H219,2)</f>
        <v>0</v>
      </c>
      <c r="K219" s="286" t="s">
        <v>198</v>
      </c>
      <c r="L219" s="291"/>
      <c r="M219" s="292" t="s">
        <v>1</v>
      </c>
      <c r="N219" s="293" t="s">
        <v>40</v>
      </c>
      <c r="O219" s="92"/>
      <c r="P219" s="236">
        <f>O219*H219</f>
        <v>0</v>
      </c>
      <c r="Q219" s="236">
        <v>0.00029999999999999997</v>
      </c>
      <c r="R219" s="236">
        <f>Q219*H219</f>
        <v>0.0027716999999999998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244</v>
      </c>
      <c r="AT219" s="238" t="s">
        <v>311</v>
      </c>
      <c r="AU219" s="238" t="s">
        <v>85</v>
      </c>
      <c r="AY219" s="18" t="s">
        <v>192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199</v>
      </c>
      <c r="BM219" s="238" t="s">
        <v>4944</v>
      </c>
    </row>
    <row r="220" s="13" customFormat="1">
      <c r="A220" s="13"/>
      <c r="B220" s="240"/>
      <c r="C220" s="241"/>
      <c r="D220" s="242" t="s">
        <v>201</v>
      </c>
      <c r="E220" s="243" t="s">
        <v>1</v>
      </c>
      <c r="F220" s="244" t="s">
        <v>4945</v>
      </c>
      <c r="G220" s="241"/>
      <c r="H220" s="245">
        <v>9.2390000000000008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201</v>
      </c>
      <c r="AU220" s="251" t="s">
        <v>85</v>
      </c>
      <c r="AV220" s="13" t="s">
        <v>85</v>
      </c>
      <c r="AW220" s="13" t="s">
        <v>32</v>
      </c>
      <c r="AX220" s="13" t="s">
        <v>83</v>
      </c>
      <c r="AY220" s="251" t="s">
        <v>192</v>
      </c>
    </row>
    <row r="221" s="12" customFormat="1" ht="22.8" customHeight="1">
      <c r="A221" s="12"/>
      <c r="B221" s="211"/>
      <c r="C221" s="212"/>
      <c r="D221" s="213" t="s">
        <v>74</v>
      </c>
      <c r="E221" s="225" t="s">
        <v>199</v>
      </c>
      <c r="F221" s="225" t="s">
        <v>604</v>
      </c>
      <c r="G221" s="212"/>
      <c r="H221" s="212"/>
      <c r="I221" s="215"/>
      <c r="J221" s="226">
        <f>BK221</f>
        <v>0</v>
      </c>
      <c r="K221" s="212"/>
      <c r="L221" s="217"/>
      <c r="M221" s="218"/>
      <c r="N221" s="219"/>
      <c r="O221" s="219"/>
      <c r="P221" s="220">
        <f>SUM(P222:P229)</f>
        <v>0</v>
      </c>
      <c r="Q221" s="219"/>
      <c r="R221" s="220">
        <f>SUM(R222:R229)</f>
        <v>4.7250342300000003</v>
      </c>
      <c r="S221" s="219"/>
      <c r="T221" s="221">
        <f>SUM(T222:T229)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2" t="s">
        <v>83</v>
      </c>
      <c r="AT221" s="223" t="s">
        <v>74</v>
      </c>
      <c r="AU221" s="223" t="s">
        <v>83</v>
      </c>
      <c r="AY221" s="222" t="s">
        <v>192</v>
      </c>
      <c r="BK221" s="224">
        <f>SUM(BK222:BK229)</f>
        <v>0</v>
      </c>
    </row>
    <row r="222" s="2" customFormat="1" ht="24.15" customHeight="1">
      <c r="A222" s="39"/>
      <c r="B222" s="40"/>
      <c r="C222" s="227" t="s">
        <v>333</v>
      </c>
      <c r="D222" s="227" t="s">
        <v>194</v>
      </c>
      <c r="E222" s="228" t="s">
        <v>3488</v>
      </c>
      <c r="F222" s="229" t="s">
        <v>3489</v>
      </c>
      <c r="G222" s="230" t="s">
        <v>207</v>
      </c>
      <c r="H222" s="231">
        <v>2.4990000000000001</v>
      </c>
      <c r="I222" s="232"/>
      <c r="J222" s="233">
        <f>ROUND(I222*H222,2)</f>
        <v>0</v>
      </c>
      <c r="K222" s="229" t="s">
        <v>198</v>
      </c>
      <c r="L222" s="45"/>
      <c r="M222" s="234" t="s">
        <v>1</v>
      </c>
      <c r="N222" s="235" t="s">
        <v>40</v>
      </c>
      <c r="O222" s="92"/>
      <c r="P222" s="236">
        <f>O222*H222</f>
        <v>0</v>
      </c>
      <c r="Q222" s="236">
        <v>1.8907700000000001</v>
      </c>
      <c r="R222" s="236">
        <f>Q222*H222</f>
        <v>4.7250342300000003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199</v>
      </c>
      <c r="AT222" s="238" t="s">
        <v>194</v>
      </c>
      <c r="AU222" s="238" t="s">
        <v>85</v>
      </c>
      <c r="AY222" s="18" t="s">
        <v>192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199</v>
      </c>
      <c r="BM222" s="238" t="s">
        <v>4946</v>
      </c>
    </row>
    <row r="223" s="16" customFormat="1">
      <c r="A223" s="16"/>
      <c r="B223" s="274"/>
      <c r="C223" s="275"/>
      <c r="D223" s="242" t="s">
        <v>201</v>
      </c>
      <c r="E223" s="276" t="s">
        <v>1</v>
      </c>
      <c r="F223" s="277" t="s">
        <v>4726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3" t="s">
        <v>201</v>
      </c>
      <c r="AU223" s="283" t="s">
        <v>85</v>
      </c>
      <c r="AV223" s="16" t="s">
        <v>83</v>
      </c>
      <c r="AW223" s="16" t="s">
        <v>32</v>
      </c>
      <c r="AX223" s="16" t="s">
        <v>75</v>
      </c>
      <c r="AY223" s="283" t="s">
        <v>192</v>
      </c>
    </row>
    <row r="224" s="16" customFormat="1">
      <c r="A224" s="16"/>
      <c r="B224" s="274"/>
      <c r="C224" s="275"/>
      <c r="D224" s="242" t="s">
        <v>201</v>
      </c>
      <c r="E224" s="276" t="s">
        <v>1</v>
      </c>
      <c r="F224" s="277" t="s">
        <v>4885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3" t="s">
        <v>201</v>
      </c>
      <c r="AU224" s="283" t="s">
        <v>85</v>
      </c>
      <c r="AV224" s="16" t="s">
        <v>83</v>
      </c>
      <c r="AW224" s="16" t="s">
        <v>32</v>
      </c>
      <c r="AX224" s="16" t="s">
        <v>75</v>
      </c>
      <c r="AY224" s="283" t="s">
        <v>192</v>
      </c>
    </row>
    <row r="225" s="16" customFormat="1">
      <c r="A225" s="16"/>
      <c r="B225" s="274"/>
      <c r="C225" s="275"/>
      <c r="D225" s="242" t="s">
        <v>201</v>
      </c>
      <c r="E225" s="276" t="s">
        <v>1</v>
      </c>
      <c r="F225" s="277" t="s">
        <v>4886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3" t="s">
        <v>201</v>
      </c>
      <c r="AU225" s="283" t="s">
        <v>85</v>
      </c>
      <c r="AV225" s="16" t="s">
        <v>83</v>
      </c>
      <c r="AW225" s="16" t="s">
        <v>32</v>
      </c>
      <c r="AX225" s="16" t="s">
        <v>75</v>
      </c>
      <c r="AY225" s="283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4947</v>
      </c>
      <c r="G226" s="241"/>
      <c r="H226" s="245">
        <v>0.13600000000000001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75</v>
      </c>
      <c r="AY226" s="251" t="s">
        <v>192</v>
      </c>
    </row>
    <row r="227" s="13" customFormat="1">
      <c r="A227" s="13"/>
      <c r="B227" s="240"/>
      <c r="C227" s="241"/>
      <c r="D227" s="242" t="s">
        <v>201</v>
      </c>
      <c r="E227" s="243" t="s">
        <v>1</v>
      </c>
      <c r="F227" s="244" t="s">
        <v>4948</v>
      </c>
      <c r="G227" s="241"/>
      <c r="H227" s="245">
        <v>1.2430000000000001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201</v>
      </c>
      <c r="AU227" s="251" t="s">
        <v>85</v>
      </c>
      <c r="AV227" s="13" t="s">
        <v>85</v>
      </c>
      <c r="AW227" s="13" t="s">
        <v>32</v>
      </c>
      <c r="AX227" s="13" t="s">
        <v>75</v>
      </c>
      <c r="AY227" s="251" t="s">
        <v>192</v>
      </c>
    </row>
    <row r="228" s="13" customFormat="1">
      <c r="A228" s="13"/>
      <c r="B228" s="240"/>
      <c r="C228" s="241"/>
      <c r="D228" s="242" t="s">
        <v>201</v>
      </c>
      <c r="E228" s="243" t="s">
        <v>1</v>
      </c>
      <c r="F228" s="244" t="s">
        <v>4949</v>
      </c>
      <c r="G228" s="241"/>
      <c r="H228" s="245">
        <v>1.1200000000000001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201</v>
      </c>
      <c r="AU228" s="251" t="s">
        <v>85</v>
      </c>
      <c r="AV228" s="13" t="s">
        <v>85</v>
      </c>
      <c r="AW228" s="13" t="s">
        <v>32</v>
      </c>
      <c r="AX228" s="13" t="s">
        <v>75</v>
      </c>
      <c r="AY228" s="251" t="s">
        <v>192</v>
      </c>
    </row>
    <row r="229" s="15" customFormat="1">
      <c r="A229" s="15"/>
      <c r="B229" s="263"/>
      <c r="C229" s="264"/>
      <c r="D229" s="242" t="s">
        <v>201</v>
      </c>
      <c r="E229" s="265" t="s">
        <v>1</v>
      </c>
      <c r="F229" s="266" t="s">
        <v>211</v>
      </c>
      <c r="G229" s="264"/>
      <c r="H229" s="267">
        <v>2.4990000000000001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3" t="s">
        <v>201</v>
      </c>
      <c r="AU229" s="273" t="s">
        <v>85</v>
      </c>
      <c r="AV229" s="15" t="s">
        <v>212</v>
      </c>
      <c r="AW229" s="15" t="s">
        <v>32</v>
      </c>
      <c r="AX229" s="15" t="s">
        <v>83</v>
      </c>
      <c r="AY229" s="273" t="s">
        <v>192</v>
      </c>
    </row>
    <row r="230" s="12" customFormat="1" ht="22.8" customHeight="1">
      <c r="A230" s="12"/>
      <c r="B230" s="211"/>
      <c r="C230" s="212"/>
      <c r="D230" s="213" t="s">
        <v>74</v>
      </c>
      <c r="E230" s="225" t="s">
        <v>244</v>
      </c>
      <c r="F230" s="225" t="s">
        <v>4763</v>
      </c>
      <c r="G230" s="212"/>
      <c r="H230" s="212"/>
      <c r="I230" s="215"/>
      <c r="J230" s="226">
        <f>BK230</f>
        <v>0</v>
      </c>
      <c r="K230" s="212"/>
      <c r="L230" s="217"/>
      <c r="M230" s="218"/>
      <c r="N230" s="219"/>
      <c r="O230" s="219"/>
      <c r="P230" s="220">
        <f>SUM(P231:P320)</f>
        <v>0</v>
      </c>
      <c r="Q230" s="219"/>
      <c r="R230" s="220">
        <f>SUM(R231:R320)</f>
        <v>0.58401809999999998</v>
      </c>
      <c r="S230" s="219"/>
      <c r="T230" s="221">
        <f>SUM(T231:T320)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2" t="s">
        <v>83</v>
      </c>
      <c r="AT230" s="223" t="s">
        <v>74</v>
      </c>
      <c r="AU230" s="223" t="s">
        <v>83</v>
      </c>
      <c r="AY230" s="222" t="s">
        <v>192</v>
      </c>
      <c r="BK230" s="224">
        <f>SUM(BK231:BK320)</f>
        <v>0</v>
      </c>
    </row>
    <row r="231" s="2" customFormat="1" ht="24.15" customHeight="1">
      <c r="A231" s="39"/>
      <c r="B231" s="40"/>
      <c r="C231" s="227" t="s">
        <v>340</v>
      </c>
      <c r="D231" s="227" t="s">
        <v>194</v>
      </c>
      <c r="E231" s="228" t="s">
        <v>4764</v>
      </c>
      <c r="F231" s="229" t="s">
        <v>4765</v>
      </c>
      <c r="G231" s="230" t="s">
        <v>282</v>
      </c>
      <c r="H231" s="231">
        <v>31.239999999999998</v>
      </c>
      <c r="I231" s="232"/>
      <c r="J231" s="233">
        <f>ROUND(I231*H231,2)</f>
        <v>0</v>
      </c>
      <c r="K231" s="229" t="s">
        <v>198</v>
      </c>
      <c r="L231" s="45"/>
      <c r="M231" s="234" t="s">
        <v>1</v>
      </c>
      <c r="N231" s="235" t="s">
        <v>40</v>
      </c>
      <c r="O231" s="92"/>
      <c r="P231" s="236">
        <f>O231*H231</f>
        <v>0</v>
      </c>
      <c r="Q231" s="236">
        <v>1.0000000000000001E-05</v>
      </c>
      <c r="R231" s="236">
        <f>Q231*H231</f>
        <v>0.0003124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199</v>
      </c>
      <c r="AT231" s="238" t="s">
        <v>194</v>
      </c>
      <c r="AU231" s="238" t="s">
        <v>85</v>
      </c>
      <c r="AY231" s="18" t="s">
        <v>192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199</v>
      </c>
      <c r="BM231" s="238" t="s">
        <v>4950</v>
      </c>
    </row>
    <row r="232" s="16" customFormat="1">
      <c r="A232" s="16"/>
      <c r="B232" s="274"/>
      <c r="C232" s="275"/>
      <c r="D232" s="242" t="s">
        <v>201</v>
      </c>
      <c r="E232" s="276" t="s">
        <v>1</v>
      </c>
      <c r="F232" s="277" t="s">
        <v>3880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3" t="s">
        <v>201</v>
      </c>
      <c r="AU232" s="283" t="s">
        <v>85</v>
      </c>
      <c r="AV232" s="16" t="s">
        <v>83</v>
      </c>
      <c r="AW232" s="16" t="s">
        <v>32</v>
      </c>
      <c r="AX232" s="16" t="s">
        <v>75</v>
      </c>
      <c r="AY232" s="283" t="s">
        <v>192</v>
      </c>
    </row>
    <row r="233" s="13" customFormat="1">
      <c r="A233" s="13"/>
      <c r="B233" s="240"/>
      <c r="C233" s="241"/>
      <c r="D233" s="242" t="s">
        <v>201</v>
      </c>
      <c r="E233" s="243" t="s">
        <v>1</v>
      </c>
      <c r="F233" s="244" t="s">
        <v>4951</v>
      </c>
      <c r="G233" s="241"/>
      <c r="H233" s="245">
        <v>31.239999999999998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201</v>
      </c>
      <c r="AU233" s="251" t="s">
        <v>85</v>
      </c>
      <c r="AV233" s="13" t="s">
        <v>85</v>
      </c>
      <c r="AW233" s="13" t="s">
        <v>32</v>
      </c>
      <c r="AX233" s="13" t="s">
        <v>83</v>
      </c>
      <c r="AY233" s="251" t="s">
        <v>192</v>
      </c>
    </row>
    <row r="234" s="2" customFormat="1" ht="24.15" customHeight="1">
      <c r="A234" s="39"/>
      <c r="B234" s="40"/>
      <c r="C234" s="284" t="s">
        <v>347</v>
      </c>
      <c r="D234" s="284" t="s">
        <v>311</v>
      </c>
      <c r="E234" s="285" t="s">
        <v>4770</v>
      </c>
      <c r="F234" s="286" t="s">
        <v>4771</v>
      </c>
      <c r="G234" s="287" t="s">
        <v>282</v>
      </c>
      <c r="H234" s="288">
        <v>24.719999999999999</v>
      </c>
      <c r="I234" s="289"/>
      <c r="J234" s="290">
        <f>ROUND(I234*H234,2)</f>
        <v>0</v>
      </c>
      <c r="K234" s="286" t="s">
        <v>198</v>
      </c>
      <c r="L234" s="291"/>
      <c r="M234" s="292" t="s">
        <v>1</v>
      </c>
      <c r="N234" s="293" t="s">
        <v>40</v>
      </c>
      <c r="O234" s="92"/>
      <c r="P234" s="236">
        <f>O234*H234</f>
        <v>0</v>
      </c>
      <c r="Q234" s="236">
        <v>0.0024099999999999998</v>
      </c>
      <c r="R234" s="236">
        <f>Q234*H234</f>
        <v>0.059575199999999995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244</v>
      </c>
      <c r="AT234" s="238" t="s">
        <v>311</v>
      </c>
      <c r="AU234" s="238" t="s">
        <v>85</v>
      </c>
      <c r="AY234" s="18" t="s">
        <v>192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199</v>
      </c>
      <c r="BM234" s="238" t="s">
        <v>4952</v>
      </c>
    </row>
    <row r="235" s="13" customFormat="1">
      <c r="A235" s="13"/>
      <c r="B235" s="240"/>
      <c r="C235" s="241"/>
      <c r="D235" s="242" t="s">
        <v>201</v>
      </c>
      <c r="E235" s="243" t="s">
        <v>1</v>
      </c>
      <c r="F235" s="244" t="s">
        <v>4774</v>
      </c>
      <c r="G235" s="241"/>
      <c r="H235" s="245">
        <v>24.719999999999999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201</v>
      </c>
      <c r="AU235" s="251" t="s">
        <v>85</v>
      </c>
      <c r="AV235" s="13" t="s">
        <v>85</v>
      </c>
      <c r="AW235" s="13" t="s">
        <v>32</v>
      </c>
      <c r="AX235" s="13" t="s">
        <v>83</v>
      </c>
      <c r="AY235" s="251" t="s">
        <v>192</v>
      </c>
    </row>
    <row r="236" s="2" customFormat="1" ht="24.15" customHeight="1">
      <c r="A236" s="39"/>
      <c r="B236" s="40"/>
      <c r="C236" s="284" t="s">
        <v>352</v>
      </c>
      <c r="D236" s="284" t="s">
        <v>311</v>
      </c>
      <c r="E236" s="285" t="s">
        <v>4775</v>
      </c>
      <c r="F236" s="286" t="s">
        <v>4776</v>
      </c>
      <c r="G236" s="287" t="s">
        <v>282</v>
      </c>
      <c r="H236" s="288">
        <v>3.0899999999999999</v>
      </c>
      <c r="I236" s="289"/>
      <c r="J236" s="290">
        <f>ROUND(I236*H236,2)</f>
        <v>0</v>
      </c>
      <c r="K236" s="286" t="s">
        <v>198</v>
      </c>
      <c r="L236" s="291"/>
      <c r="M236" s="292" t="s">
        <v>1</v>
      </c>
      <c r="N236" s="293" t="s">
        <v>40</v>
      </c>
      <c r="O236" s="92"/>
      <c r="P236" s="236">
        <f>O236*H236</f>
        <v>0</v>
      </c>
      <c r="Q236" s="236">
        <v>0.0024099999999999998</v>
      </c>
      <c r="R236" s="236">
        <f>Q236*H236</f>
        <v>0.0074468999999999994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244</v>
      </c>
      <c r="AT236" s="238" t="s">
        <v>311</v>
      </c>
      <c r="AU236" s="238" t="s">
        <v>85</v>
      </c>
      <c r="AY236" s="18" t="s">
        <v>192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83</v>
      </c>
      <c r="BK236" s="239">
        <f>ROUND(I236*H236,2)</f>
        <v>0</v>
      </c>
      <c r="BL236" s="18" t="s">
        <v>199</v>
      </c>
      <c r="BM236" s="238" t="s">
        <v>4953</v>
      </c>
    </row>
    <row r="237" s="13" customFormat="1">
      <c r="A237" s="13"/>
      <c r="B237" s="240"/>
      <c r="C237" s="241"/>
      <c r="D237" s="242" t="s">
        <v>201</v>
      </c>
      <c r="E237" s="243" t="s">
        <v>1</v>
      </c>
      <c r="F237" s="244" t="s">
        <v>4954</v>
      </c>
      <c r="G237" s="241"/>
      <c r="H237" s="245">
        <v>3.0899999999999999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201</v>
      </c>
      <c r="AU237" s="251" t="s">
        <v>85</v>
      </c>
      <c r="AV237" s="13" t="s">
        <v>85</v>
      </c>
      <c r="AW237" s="13" t="s">
        <v>32</v>
      </c>
      <c r="AX237" s="13" t="s">
        <v>83</v>
      </c>
      <c r="AY237" s="251" t="s">
        <v>192</v>
      </c>
    </row>
    <row r="238" s="2" customFormat="1" ht="24.15" customHeight="1">
      <c r="A238" s="39"/>
      <c r="B238" s="40"/>
      <c r="C238" s="284" t="s">
        <v>356</v>
      </c>
      <c r="D238" s="284" t="s">
        <v>311</v>
      </c>
      <c r="E238" s="285" t="s">
        <v>4780</v>
      </c>
      <c r="F238" s="286" t="s">
        <v>4781</v>
      </c>
      <c r="G238" s="287" t="s">
        <v>282</v>
      </c>
      <c r="H238" s="288">
        <v>4.1200000000000001</v>
      </c>
      <c r="I238" s="289"/>
      <c r="J238" s="290">
        <f>ROUND(I238*H238,2)</f>
        <v>0</v>
      </c>
      <c r="K238" s="286" t="s">
        <v>198</v>
      </c>
      <c r="L238" s="291"/>
      <c r="M238" s="292" t="s">
        <v>1</v>
      </c>
      <c r="N238" s="293" t="s">
        <v>40</v>
      </c>
      <c r="O238" s="92"/>
      <c r="P238" s="236">
        <f>O238*H238</f>
        <v>0</v>
      </c>
      <c r="Q238" s="236">
        <v>0.0024099999999999998</v>
      </c>
      <c r="R238" s="236">
        <f>Q238*H238</f>
        <v>0.0099291999999999991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244</v>
      </c>
      <c r="AT238" s="238" t="s">
        <v>311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4955</v>
      </c>
    </row>
    <row r="239" s="13" customFormat="1">
      <c r="A239" s="13"/>
      <c r="B239" s="240"/>
      <c r="C239" s="241"/>
      <c r="D239" s="242" t="s">
        <v>201</v>
      </c>
      <c r="E239" s="243" t="s">
        <v>1</v>
      </c>
      <c r="F239" s="244" t="s">
        <v>4785</v>
      </c>
      <c r="G239" s="241"/>
      <c r="H239" s="245">
        <v>4.1200000000000001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201</v>
      </c>
      <c r="AU239" s="251" t="s">
        <v>85</v>
      </c>
      <c r="AV239" s="13" t="s">
        <v>85</v>
      </c>
      <c r="AW239" s="13" t="s">
        <v>32</v>
      </c>
      <c r="AX239" s="13" t="s">
        <v>83</v>
      </c>
      <c r="AY239" s="251" t="s">
        <v>192</v>
      </c>
    </row>
    <row r="240" s="2" customFormat="1" ht="33" customHeight="1">
      <c r="A240" s="39"/>
      <c r="B240" s="40"/>
      <c r="C240" s="227" t="s">
        <v>361</v>
      </c>
      <c r="D240" s="227" t="s">
        <v>194</v>
      </c>
      <c r="E240" s="228" t="s">
        <v>4956</v>
      </c>
      <c r="F240" s="229" t="s">
        <v>4957</v>
      </c>
      <c r="G240" s="230" t="s">
        <v>300</v>
      </c>
      <c r="H240" s="231">
        <v>4</v>
      </c>
      <c r="I240" s="232"/>
      <c r="J240" s="233">
        <f>ROUND(I240*H240,2)</f>
        <v>0</v>
      </c>
      <c r="K240" s="229" t="s">
        <v>198</v>
      </c>
      <c r="L240" s="45"/>
      <c r="M240" s="234" t="s">
        <v>1</v>
      </c>
      <c r="N240" s="235" t="s">
        <v>40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199</v>
      </c>
      <c r="AT240" s="238" t="s">
        <v>194</v>
      </c>
      <c r="AU240" s="238" t="s">
        <v>85</v>
      </c>
      <c r="AY240" s="18" t="s">
        <v>192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199</v>
      </c>
      <c r="BM240" s="238" t="s">
        <v>4958</v>
      </c>
    </row>
    <row r="241" s="16" customFormat="1">
      <c r="A241" s="16"/>
      <c r="B241" s="274"/>
      <c r="C241" s="275"/>
      <c r="D241" s="242" t="s">
        <v>201</v>
      </c>
      <c r="E241" s="276" t="s">
        <v>1</v>
      </c>
      <c r="F241" s="277" t="s">
        <v>3880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3" t="s">
        <v>201</v>
      </c>
      <c r="AU241" s="283" t="s">
        <v>85</v>
      </c>
      <c r="AV241" s="16" t="s">
        <v>83</v>
      </c>
      <c r="AW241" s="16" t="s">
        <v>32</v>
      </c>
      <c r="AX241" s="16" t="s">
        <v>75</v>
      </c>
      <c r="AY241" s="283" t="s">
        <v>192</v>
      </c>
    </row>
    <row r="242" s="16" customFormat="1">
      <c r="A242" s="16"/>
      <c r="B242" s="274"/>
      <c r="C242" s="275"/>
      <c r="D242" s="242" t="s">
        <v>201</v>
      </c>
      <c r="E242" s="276" t="s">
        <v>1</v>
      </c>
      <c r="F242" s="277" t="s">
        <v>4726</v>
      </c>
      <c r="G242" s="275"/>
      <c r="H242" s="276" t="s">
        <v>1</v>
      </c>
      <c r="I242" s="278"/>
      <c r="J242" s="275"/>
      <c r="K242" s="275"/>
      <c r="L242" s="279"/>
      <c r="M242" s="280"/>
      <c r="N242" s="281"/>
      <c r="O242" s="281"/>
      <c r="P242" s="281"/>
      <c r="Q242" s="281"/>
      <c r="R242" s="281"/>
      <c r="S242" s="281"/>
      <c r="T242" s="28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3" t="s">
        <v>201</v>
      </c>
      <c r="AU242" s="283" t="s">
        <v>85</v>
      </c>
      <c r="AV242" s="16" t="s">
        <v>83</v>
      </c>
      <c r="AW242" s="16" t="s">
        <v>32</v>
      </c>
      <c r="AX242" s="16" t="s">
        <v>75</v>
      </c>
      <c r="AY242" s="283" t="s">
        <v>192</v>
      </c>
    </row>
    <row r="243" s="16" customFormat="1">
      <c r="A243" s="16"/>
      <c r="B243" s="274"/>
      <c r="C243" s="275"/>
      <c r="D243" s="242" t="s">
        <v>201</v>
      </c>
      <c r="E243" s="276" t="s">
        <v>1</v>
      </c>
      <c r="F243" s="277" t="s">
        <v>4885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3" t="s">
        <v>201</v>
      </c>
      <c r="AU243" s="283" t="s">
        <v>85</v>
      </c>
      <c r="AV243" s="16" t="s">
        <v>83</v>
      </c>
      <c r="AW243" s="16" t="s">
        <v>32</v>
      </c>
      <c r="AX243" s="16" t="s">
        <v>75</v>
      </c>
      <c r="AY243" s="283" t="s">
        <v>192</v>
      </c>
    </row>
    <row r="244" s="16" customFormat="1">
      <c r="A244" s="16"/>
      <c r="B244" s="274"/>
      <c r="C244" s="275"/>
      <c r="D244" s="242" t="s">
        <v>201</v>
      </c>
      <c r="E244" s="276" t="s">
        <v>1</v>
      </c>
      <c r="F244" s="277" t="s">
        <v>4886</v>
      </c>
      <c r="G244" s="275"/>
      <c r="H244" s="276" t="s">
        <v>1</v>
      </c>
      <c r="I244" s="278"/>
      <c r="J244" s="275"/>
      <c r="K244" s="275"/>
      <c r="L244" s="279"/>
      <c r="M244" s="280"/>
      <c r="N244" s="281"/>
      <c r="O244" s="281"/>
      <c r="P244" s="281"/>
      <c r="Q244" s="281"/>
      <c r="R244" s="281"/>
      <c r="S244" s="281"/>
      <c r="T244" s="28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3" t="s">
        <v>201</v>
      </c>
      <c r="AU244" s="283" t="s">
        <v>85</v>
      </c>
      <c r="AV244" s="16" t="s">
        <v>83</v>
      </c>
      <c r="AW244" s="16" t="s">
        <v>32</v>
      </c>
      <c r="AX244" s="16" t="s">
        <v>75</v>
      </c>
      <c r="AY244" s="283" t="s">
        <v>192</v>
      </c>
    </row>
    <row r="245" s="13" customFormat="1">
      <c r="A245" s="13"/>
      <c r="B245" s="240"/>
      <c r="C245" s="241"/>
      <c r="D245" s="242" t="s">
        <v>201</v>
      </c>
      <c r="E245" s="243" t="s">
        <v>1</v>
      </c>
      <c r="F245" s="244" t="s">
        <v>4959</v>
      </c>
      <c r="G245" s="241"/>
      <c r="H245" s="245">
        <v>4</v>
      </c>
      <c r="I245" s="246"/>
      <c r="J245" s="241"/>
      <c r="K245" s="241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201</v>
      </c>
      <c r="AU245" s="251" t="s">
        <v>85</v>
      </c>
      <c r="AV245" s="13" t="s">
        <v>85</v>
      </c>
      <c r="AW245" s="13" t="s">
        <v>32</v>
      </c>
      <c r="AX245" s="13" t="s">
        <v>83</v>
      </c>
      <c r="AY245" s="251" t="s">
        <v>192</v>
      </c>
    </row>
    <row r="246" s="2" customFormat="1" ht="24.15" customHeight="1">
      <c r="A246" s="39"/>
      <c r="B246" s="40"/>
      <c r="C246" s="284" t="s">
        <v>365</v>
      </c>
      <c r="D246" s="284" t="s">
        <v>311</v>
      </c>
      <c r="E246" s="285" t="s">
        <v>4960</v>
      </c>
      <c r="F246" s="286" t="s">
        <v>4961</v>
      </c>
      <c r="G246" s="287" t="s">
        <v>300</v>
      </c>
      <c r="H246" s="288">
        <v>2</v>
      </c>
      <c r="I246" s="289"/>
      <c r="J246" s="290">
        <f>ROUND(I246*H246,2)</f>
        <v>0</v>
      </c>
      <c r="K246" s="286" t="s">
        <v>198</v>
      </c>
      <c r="L246" s="291"/>
      <c r="M246" s="292" t="s">
        <v>1</v>
      </c>
      <c r="N246" s="293" t="s">
        <v>40</v>
      </c>
      <c r="O246" s="92"/>
      <c r="P246" s="236">
        <f>O246*H246</f>
        <v>0</v>
      </c>
      <c r="Q246" s="236">
        <v>0.0014</v>
      </c>
      <c r="R246" s="236">
        <f>Q246*H246</f>
        <v>0.0028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244</v>
      </c>
      <c r="AT246" s="238" t="s">
        <v>311</v>
      </c>
      <c r="AU246" s="238" t="s">
        <v>85</v>
      </c>
      <c r="AY246" s="18" t="s">
        <v>192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199</v>
      </c>
      <c r="BM246" s="238" t="s">
        <v>4962</v>
      </c>
    </row>
    <row r="247" s="2" customFormat="1" ht="24.15" customHeight="1">
      <c r="A247" s="39"/>
      <c r="B247" s="40"/>
      <c r="C247" s="284" t="s">
        <v>372</v>
      </c>
      <c r="D247" s="284" t="s">
        <v>311</v>
      </c>
      <c r="E247" s="285" t="s">
        <v>4963</v>
      </c>
      <c r="F247" s="286" t="s">
        <v>4964</v>
      </c>
      <c r="G247" s="287" t="s">
        <v>300</v>
      </c>
      <c r="H247" s="288">
        <v>1</v>
      </c>
      <c r="I247" s="289"/>
      <c r="J247" s="290">
        <f>ROUND(I247*H247,2)</f>
        <v>0</v>
      </c>
      <c r="K247" s="286" t="s">
        <v>198</v>
      </c>
      <c r="L247" s="291"/>
      <c r="M247" s="292" t="s">
        <v>1</v>
      </c>
      <c r="N247" s="293" t="s">
        <v>40</v>
      </c>
      <c r="O247" s="92"/>
      <c r="P247" s="236">
        <f>O247*H247</f>
        <v>0</v>
      </c>
      <c r="Q247" s="236">
        <v>0.0011999999999999999</v>
      </c>
      <c r="R247" s="236">
        <f>Q247*H247</f>
        <v>0.0011999999999999999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244</v>
      </c>
      <c r="AT247" s="238" t="s">
        <v>311</v>
      </c>
      <c r="AU247" s="238" t="s">
        <v>85</v>
      </c>
      <c r="AY247" s="18" t="s">
        <v>192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199</v>
      </c>
      <c r="BM247" s="238" t="s">
        <v>4965</v>
      </c>
    </row>
    <row r="248" s="2" customFormat="1" ht="24.15" customHeight="1">
      <c r="A248" s="39"/>
      <c r="B248" s="40"/>
      <c r="C248" s="284" t="s">
        <v>376</v>
      </c>
      <c r="D248" s="284" t="s">
        <v>311</v>
      </c>
      <c r="E248" s="285" t="s">
        <v>4966</v>
      </c>
      <c r="F248" s="286" t="s">
        <v>4967</v>
      </c>
      <c r="G248" s="287" t="s">
        <v>300</v>
      </c>
      <c r="H248" s="288">
        <v>1</v>
      </c>
      <c r="I248" s="289"/>
      <c r="J248" s="290">
        <f>ROUND(I248*H248,2)</f>
        <v>0</v>
      </c>
      <c r="K248" s="286" t="s">
        <v>198</v>
      </c>
      <c r="L248" s="291"/>
      <c r="M248" s="292" t="s">
        <v>1</v>
      </c>
      <c r="N248" s="293" t="s">
        <v>40</v>
      </c>
      <c r="O248" s="92"/>
      <c r="P248" s="236">
        <f>O248*H248</f>
        <v>0</v>
      </c>
      <c r="Q248" s="236">
        <v>0.0012999999999999999</v>
      </c>
      <c r="R248" s="236">
        <f>Q248*H248</f>
        <v>0.0012999999999999999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244</v>
      </c>
      <c r="AT248" s="238" t="s">
        <v>311</v>
      </c>
      <c r="AU248" s="238" t="s">
        <v>85</v>
      </c>
      <c r="AY248" s="18" t="s">
        <v>192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83</v>
      </c>
      <c r="BK248" s="239">
        <f>ROUND(I248*H248,2)</f>
        <v>0</v>
      </c>
      <c r="BL248" s="18" t="s">
        <v>199</v>
      </c>
      <c r="BM248" s="238" t="s">
        <v>4968</v>
      </c>
    </row>
    <row r="249" s="2" customFormat="1" ht="21.75" customHeight="1">
      <c r="A249" s="39"/>
      <c r="B249" s="40"/>
      <c r="C249" s="227" t="s">
        <v>383</v>
      </c>
      <c r="D249" s="227" t="s">
        <v>194</v>
      </c>
      <c r="E249" s="228" t="s">
        <v>4786</v>
      </c>
      <c r="F249" s="229" t="s">
        <v>4787</v>
      </c>
      <c r="G249" s="230" t="s">
        <v>282</v>
      </c>
      <c r="H249" s="231">
        <v>31.239999999999998</v>
      </c>
      <c r="I249" s="232"/>
      <c r="J249" s="233">
        <f>ROUND(I249*H249,2)</f>
        <v>0</v>
      </c>
      <c r="K249" s="229" t="s">
        <v>198</v>
      </c>
      <c r="L249" s="45"/>
      <c r="M249" s="234" t="s">
        <v>1</v>
      </c>
      <c r="N249" s="235" t="s">
        <v>40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199</v>
      </c>
      <c r="AT249" s="238" t="s">
        <v>194</v>
      </c>
      <c r="AU249" s="238" t="s">
        <v>85</v>
      </c>
      <c r="AY249" s="18" t="s">
        <v>192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199</v>
      </c>
      <c r="BM249" s="238" t="s">
        <v>4969</v>
      </c>
    </row>
    <row r="250" s="16" customFormat="1">
      <c r="A250" s="16"/>
      <c r="B250" s="274"/>
      <c r="C250" s="275"/>
      <c r="D250" s="242" t="s">
        <v>201</v>
      </c>
      <c r="E250" s="276" t="s">
        <v>1</v>
      </c>
      <c r="F250" s="277" t="s">
        <v>3880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83" t="s">
        <v>201</v>
      </c>
      <c r="AU250" s="283" t="s">
        <v>85</v>
      </c>
      <c r="AV250" s="16" t="s">
        <v>83</v>
      </c>
      <c r="AW250" s="16" t="s">
        <v>32</v>
      </c>
      <c r="AX250" s="16" t="s">
        <v>75</v>
      </c>
      <c r="AY250" s="283" t="s">
        <v>192</v>
      </c>
    </row>
    <row r="251" s="13" customFormat="1">
      <c r="A251" s="13"/>
      <c r="B251" s="240"/>
      <c r="C251" s="241"/>
      <c r="D251" s="242" t="s">
        <v>201</v>
      </c>
      <c r="E251" s="243" t="s">
        <v>1</v>
      </c>
      <c r="F251" s="244" t="s">
        <v>4951</v>
      </c>
      <c r="G251" s="241"/>
      <c r="H251" s="245">
        <v>31.239999999999998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201</v>
      </c>
      <c r="AU251" s="251" t="s">
        <v>85</v>
      </c>
      <c r="AV251" s="13" t="s">
        <v>85</v>
      </c>
      <c r="AW251" s="13" t="s">
        <v>32</v>
      </c>
      <c r="AX251" s="13" t="s">
        <v>83</v>
      </c>
      <c r="AY251" s="251" t="s">
        <v>192</v>
      </c>
    </row>
    <row r="252" s="2" customFormat="1" ht="24.15" customHeight="1">
      <c r="A252" s="39"/>
      <c r="B252" s="40"/>
      <c r="C252" s="227" t="s">
        <v>394</v>
      </c>
      <c r="D252" s="227" t="s">
        <v>194</v>
      </c>
      <c r="E252" s="228" t="s">
        <v>4970</v>
      </c>
      <c r="F252" s="229" t="s">
        <v>4971</v>
      </c>
      <c r="G252" s="230" t="s">
        <v>300</v>
      </c>
      <c r="H252" s="231">
        <v>3</v>
      </c>
      <c r="I252" s="232"/>
      <c r="J252" s="233">
        <f>ROUND(I252*H252,2)</f>
        <v>0</v>
      </c>
      <c r="K252" s="229" t="s">
        <v>198</v>
      </c>
      <c r="L252" s="45"/>
      <c r="M252" s="234" t="s">
        <v>1</v>
      </c>
      <c r="N252" s="235" t="s">
        <v>40</v>
      </c>
      <c r="O252" s="92"/>
      <c r="P252" s="236">
        <f>O252*H252</f>
        <v>0</v>
      </c>
      <c r="Q252" s="236">
        <v>0.00096000000000000002</v>
      </c>
      <c r="R252" s="236">
        <f>Q252*H252</f>
        <v>0.0028800000000000002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199</v>
      </c>
      <c r="AT252" s="238" t="s">
        <v>194</v>
      </c>
      <c r="AU252" s="238" t="s">
        <v>85</v>
      </c>
      <c r="AY252" s="18" t="s">
        <v>192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83</v>
      </c>
      <c r="BK252" s="239">
        <f>ROUND(I252*H252,2)</f>
        <v>0</v>
      </c>
      <c r="BL252" s="18" t="s">
        <v>199</v>
      </c>
      <c r="BM252" s="238" t="s">
        <v>4972</v>
      </c>
    </row>
    <row r="253" s="16" customFormat="1">
      <c r="A253" s="16"/>
      <c r="B253" s="274"/>
      <c r="C253" s="275"/>
      <c r="D253" s="242" t="s">
        <v>201</v>
      </c>
      <c r="E253" s="276" t="s">
        <v>1</v>
      </c>
      <c r="F253" s="277" t="s">
        <v>3880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3" t="s">
        <v>201</v>
      </c>
      <c r="AU253" s="283" t="s">
        <v>85</v>
      </c>
      <c r="AV253" s="16" t="s">
        <v>83</v>
      </c>
      <c r="AW253" s="16" t="s">
        <v>32</v>
      </c>
      <c r="AX253" s="16" t="s">
        <v>75</v>
      </c>
      <c r="AY253" s="283" t="s">
        <v>192</v>
      </c>
    </row>
    <row r="254" s="13" customFormat="1">
      <c r="A254" s="13"/>
      <c r="B254" s="240"/>
      <c r="C254" s="241"/>
      <c r="D254" s="242" t="s">
        <v>201</v>
      </c>
      <c r="E254" s="243" t="s">
        <v>1</v>
      </c>
      <c r="F254" s="244" t="s">
        <v>4973</v>
      </c>
      <c r="G254" s="241"/>
      <c r="H254" s="245">
        <v>3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201</v>
      </c>
      <c r="AU254" s="251" t="s">
        <v>85</v>
      </c>
      <c r="AV254" s="13" t="s">
        <v>85</v>
      </c>
      <c r="AW254" s="13" t="s">
        <v>32</v>
      </c>
      <c r="AX254" s="13" t="s">
        <v>75</v>
      </c>
      <c r="AY254" s="251" t="s">
        <v>192</v>
      </c>
    </row>
    <row r="255" s="14" customFormat="1">
      <c r="A255" s="14"/>
      <c r="B255" s="252"/>
      <c r="C255" s="253"/>
      <c r="D255" s="242" t="s">
        <v>201</v>
      </c>
      <c r="E255" s="254" t="s">
        <v>1</v>
      </c>
      <c r="F255" s="255" t="s">
        <v>204</v>
      </c>
      <c r="G255" s="253"/>
      <c r="H255" s="256">
        <v>3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201</v>
      </c>
      <c r="AU255" s="262" t="s">
        <v>85</v>
      </c>
      <c r="AV255" s="14" t="s">
        <v>199</v>
      </c>
      <c r="AW255" s="14" t="s">
        <v>32</v>
      </c>
      <c r="AX255" s="14" t="s">
        <v>83</v>
      </c>
      <c r="AY255" s="262" t="s">
        <v>192</v>
      </c>
    </row>
    <row r="256" s="2" customFormat="1" ht="24.15" customHeight="1">
      <c r="A256" s="39"/>
      <c r="B256" s="40"/>
      <c r="C256" s="227" t="s">
        <v>403</v>
      </c>
      <c r="D256" s="227" t="s">
        <v>194</v>
      </c>
      <c r="E256" s="228" t="s">
        <v>4789</v>
      </c>
      <c r="F256" s="229" t="s">
        <v>4790</v>
      </c>
      <c r="G256" s="230" t="s">
        <v>300</v>
      </c>
      <c r="H256" s="231">
        <v>1</v>
      </c>
      <c r="I256" s="232"/>
      <c r="J256" s="233">
        <f>ROUND(I256*H256,2)</f>
        <v>0</v>
      </c>
      <c r="K256" s="229" t="s">
        <v>198</v>
      </c>
      <c r="L256" s="45"/>
      <c r="M256" s="234" t="s">
        <v>1</v>
      </c>
      <c r="N256" s="235" t="s">
        <v>40</v>
      </c>
      <c r="O256" s="92"/>
      <c r="P256" s="236">
        <f>O256*H256</f>
        <v>0</v>
      </c>
      <c r="Q256" s="236">
        <v>0.10546999999999999</v>
      </c>
      <c r="R256" s="236">
        <f>Q256*H256</f>
        <v>0.10546999999999999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199</v>
      </c>
      <c r="AT256" s="238" t="s">
        <v>194</v>
      </c>
      <c r="AU256" s="238" t="s">
        <v>85</v>
      </c>
      <c r="AY256" s="18" t="s">
        <v>192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83</v>
      </c>
      <c r="BK256" s="239">
        <f>ROUND(I256*H256,2)</f>
        <v>0</v>
      </c>
      <c r="BL256" s="18" t="s">
        <v>199</v>
      </c>
      <c r="BM256" s="238" t="s">
        <v>4974</v>
      </c>
    </row>
    <row r="257" s="16" customFormat="1">
      <c r="A257" s="16"/>
      <c r="B257" s="274"/>
      <c r="C257" s="275"/>
      <c r="D257" s="242" t="s">
        <v>201</v>
      </c>
      <c r="E257" s="276" t="s">
        <v>1</v>
      </c>
      <c r="F257" s="277" t="s">
        <v>3880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3" t="s">
        <v>201</v>
      </c>
      <c r="AU257" s="283" t="s">
        <v>85</v>
      </c>
      <c r="AV257" s="16" t="s">
        <v>83</v>
      </c>
      <c r="AW257" s="16" t="s">
        <v>32</v>
      </c>
      <c r="AX257" s="16" t="s">
        <v>75</v>
      </c>
      <c r="AY257" s="283" t="s">
        <v>192</v>
      </c>
    </row>
    <row r="258" s="16" customFormat="1">
      <c r="A258" s="16"/>
      <c r="B258" s="274"/>
      <c r="C258" s="275"/>
      <c r="D258" s="242" t="s">
        <v>201</v>
      </c>
      <c r="E258" s="276" t="s">
        <v>1</v>
      </c>
      <c r="F258" s="277" t="s">
        <v>4726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3" t="s">
        <v>201</v>
      </c>
      <c r="AU258" s="283" t="s">
        <v>85</v>
      </c>
      <c r="AV258" s="16" t="s">
        <v>83</v>
      </c>
      <c r="AW258" s="16" t="s">
        <v>32</v>
      </c>
      <c r="AX258" s="16" t="s">
        <v>75</v>
      </c>
      <c r="AY258" s="283" t="s">
        <v>192</v>
      </c>
    </row>
    <row r="259" s="16" customFormat="1">
      <c r="A259" s="16"/>
      <c r="B259" s="274"/>
      <c r="C259" s="275"/>
      <c r="D259" s="242" t="s">
        <v>201</v>
      </c>
      <c r="E259" s="276" t="s">
        <v>1</v>
      </c>
      <c r="F259" s="277" t="s">
        <v>4885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83" t="s">
        <v>201</v>
      </c>
      <c r="AU259" s="283" t="s">
        <v>85</v>
      </c>
      <c r="AV259" s="16" t="s">
        <v>83</v>
      </c>
      <c r="AW259" s="16" t="s">
        <v>32</v>
      </c>
      <c r="AX259" s="16" t="s">
        <v>75</v>
      </c>
      <c r="AY259" s="283" t="s">
        <v>192</v>
      </c>
    </row>
    <row r="260" s="16" customFormat="1">
      <c r="A260" s="16"/>
      <c r="B260" s="274"/>
      <c r="C260" s="275"/>
      <c r="D260" s="242" t="s">
        <v>201</v>
      </c>
      <c r="E260" s="276" t="s">
        <v>1</v>
      </c>
      <c r="F260" s="277" t="s">
        <v>4886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3" t="s">
        <v>201</v>
      </c>
      <c r="AU260" s="283" t="s">
        <v>85</v>
      </c>
      <c r="AV260" s="16" t="s">
        <v>83</v>
      </c>
      <c r="AW260" s="16" t="s">
        <v>32</v>
      </c>
      <c r="AX260" s="16" t="s">
        <v>75</v>
      </c>
      <c r="AY260" s="283" t="s">
        <v>192</v>
      </c>
    </row>
    <row r="261" s="13" customFormat="1">
      <c r="A261" s="13"/>
      <c r="B261" s="240"/>
      <c r="C261" s="241"/>
      <c r="D261" s="242" t="s">
        <v>201</v>
      </c>
      <c r="E261" s="243" t="s">
        <v>1</v>
      </c>
      <c r="F261" s="244" t="s">
        <v>4975</v>
      </c>
      <c r="G261" s="241"/>
      <c r="H261" s="245">
        <v>1</v>
      </c>
      <c r="I261" s="246"/>
      <c r="J261" s="241"/>
      <c r="K261" s="241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201</v>
      </c>
      <c r="AU261" s="251" t="s">
        <v>85</v>
      </c>
      <c r="AV261" s="13" t="s">
        <v>85</v>
      </c>
      <c r="AW261" s="13" t="s">
        <v>32</v>
      </c>
      <c r="AX261" s="13" t="s">
        <v>83</v>
      </c>
      <c r="AY261" s="251" t="s">
        <v>192</v>
      </c>
    </row>
    <row r="262" s="2" customFormat="1" ht="24.15" customHeight="1">
      <c r="A262" s="39"/>
      <c r="B262" s="40"/>
      <c r="C262" s="227" t="s">
        <v>421</v>
      </c>
      <c r="D262" s="227" t="s">
        <v>194</v>
      </c>
      <c r="E262" s="228" t="s">
        <v>4976</v>
      </c>
      <c r="F262" s="229" t="s">
        <v>4977</v>
      </c>
      <c r="G262" s="230" t="s">
        <v>300</v>
      </c>
      <c r="H262" s="231">
        <v>1</v>
      </c>
      <c r="I262" s="232"/>
      <c r="J262" s="233">
        <f>ROUND(I262*H262,2)</f>
        <v>0</v>
      </c>
      <c r="K262" s="229" t="s">
        <v>198</v>
      </c>
      <c r="L262" s="45"/>
      <c r="M262" s="234" t="s">
        <v>1</v>
      </c>
      <c r="N262" s="235" t="s">
        <v>40</v>
      </c>
      <c r="O262" s="92"/>
      <c r="P262" s="236">
        <f>O262*H262</f>
        <v>0</v>
      </c>
      <c r="Q262" s="236">
        <v>0.1056</v>
      </c>
      <c r="R262" s="236">
        <f>Q262*H262</f>
        <v>0.1056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199</v>
      </c>
      <c r="AT262" s="238" t="s">
        <v>194</v>
      </c>
      <c r="AU262" s="238" t="s">
        <v>85</v>
      </c>
      <c r="AY262" s="18" t="s">
        <v>192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83</v>
      </c>
      <c r="BK262" s="239">
        <f>ROUND(I262*H262,2)</f>
        <v>0</v>
      </c>
      <c r="BL262" s="18" t="s">
        <v>199</v>
      </c>
      <c r="BM262" s="238" t="s">
        <v>4978</v>
      </c>
    </row>
    <row r="263" s="16" customFormat="1">
      <c r="A263" s="16"/>
      <c r="B263" s="274"/>
      <c r="C263" s="275"/>
      <c r="D263" s="242" t="s">
        <v>201</v>
      </c>
      <c r="E263" s="276" t="s">
        <v>1</v>
      </c>
      <c r="F263" s="277" t="s">
        <v>3880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3" t="s">
        <v>201</v>
      </c>
      <c r="AU263" s="283" t="s">
        <v>85</v>
      </c>
      <c r="AV263" s="16" t="s">
        <v>83</v>
      </c>
      <c r="AW263" s="16" t="s">
        <v>32</v>
      </c>
      <c r="AX263" s="16" t="s">
        <v>75</v>
      </c>
      <c r="AY263" s="283" t="s">
        <v>192</v>
      </c>
    </row>
    <row r="264" s="16" customFormat="1">
      <c r="A264" s="16"/>
      <c r="B264" s="274"/>
      <c r="C264" s="275"/>
      <c r="D264" s="242" t="s">
        <v>201</v>
      </c>
      <c r="E264" s="276" t="s">
        <v>1</v>
      </c>
      <c r="F264" s="277" t="s">
        <v>4726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3" t="s">
        <v>201</v>
      </c>
      <c r="AU264" s="283" t="s">
        <v>85</v>
      </c>
      <c r="AV264" s="16" t="s">
        <v>83</v>
      </c>
      <c r="AW264" s="16" t="s">
        <v>32</v>
      </c>
      <c r="AX264" s="16" t="s">
        <v>75</v>
      </c>
      <c r="AY264" s="283" t="s">
        <v>192</v>
      </c>
    </row>
    <row r="265" s="16" customFormat="1">
      <c r="A265" s="16"/>
      <c r="B265" s="274"/>
      <c r="C265" s="275"/>
      <c r="D265" s="242" t="s">
        <v>201</v>
      </c>
      <c r="E265" s="276" t="s">
        <v>1</v>
      </c>
      <c r="F265" s="277" t="s">
        <v>4885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3" t="s">
        <v>201</v>
      </c>
      <c r="AU265" s="283" t="s">
        <v>85</v>
      </c>
      <c r="AV265" s="16" t="s">
        <v>83</v>
      </c>
      <c r="AW265" s="16" t="s">
        <v>32</v>
      </c>
      <c r="AX265" s="16" t="s">
        <v>75</v>
      </c>
      <c r="AY265" s="283" t="s">
        <v>192</v>
      </c>
    </row>
    <row r="266" s="16" customFormat="1">
      <c r="A266" s="16"/>
      <c r="B266" s="274"/>
      <c r="C266" s="275"/>
      <c r="D266" s="242" t="s">
        <v>201</v>
      </c>
      <c r="E266" s="276" t="s">
        <v>1</v>
      </c>
      <c r="F266" s="277" t="s">
        <v>4886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3" t="s">
        <v>201</v>
      </c>
      <c r="AU266" s="283" t="s">
        <v>85</v>
      </c>
      <c r="AV266" s="16" t="s">
        <v>83</v>
      </c>
      <c r="AW266" s="16" t="s">
        <v>32</v>
      </c>
      <c r="AX266" s="16" t="s">
        <v>75</v>
      </c>
      <c r="AY266" s="283" t="s">
        <v>192</v>
      </c>
    </row>
    <row r="267" s="13" customFormat="1">
      <c r="A267" s="13"/>
      <c r="B267" s="240"/>
      <c r="C267" s="241"/>
      <c r="D267" s="242" t="s">
        <v>201</v>
      </c>
      <c r="E267" s="243" t="s">
        <v>1</v>
      </c>
      <c r="F267" s="244" t="s">
        <v>4979</v>
      </c>
      <c r="G267" s="241"/>
      <c r="H267" s="245">
        <v>1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201</v>
      </c>
      <c r="AU267" s="251" t="s">
        <v>85</v>
      </c>
      <c r="AV267" s="13" t="s">
        <v>85</v>
      </c>
      <c r="AW267" s="13" t="s">
        <v>32</v>
      </c>
      <c r="AX267" s="13" t="s">
        <v>83</v>
      </c>
      <c r="AY267" s="251" t="s">
        <v>192</v>
      </c>
    </row>
    <row r="268" s="2" customFormat="1" ht="24.15" customHeight="1">
      <c r="A268" s="39"/>
      <c r="B268" s="40"/>
      <c r="C268" s="227" t="s">
        <v>426</v>
      </c>
      <c r="D268" s="227" t="s">
        <v>194</v>
      </c>
      <c r="E268" s="228" t="s">
        <v>4797</v>
      </c>
      <c r="F268" s="229" t="s">
        <v>4798</v>
      </c>
      <c r="G268" s="230" t="s">
        <v>300</v>
      </c>
      <c r="H268" s="231">
        <v>1</v>
      </c>
      <c r="I268" s="232"/>
      <c r="J268" s="233">
        <f>ROUND(I268*H268,2)</f>
        <v>0</v>
      </c>
      <c r="K268" s="229" t="s">
        <v>198</v>
      </c>
      <c r="L268" s="45"/>
      <c r="M268" s="234" t="s">
        <v>1</v>
      </c>
      <c r="N268" s="235" t="s">
        <v>40</v>
      </c>
      <c r="O268" s="92"/>
      <c r="P268" s="236">
        <f>O268*H268</f>
        <v>0</v>
      </c>
      <c r="Q268" s="236">
        <v>0.012120000000000001</v>
      </c>
      <c r="R268" s="236">
        <f>Q268*H268</f>
        <v>0.012120000000000001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199</v>
      </c>
      <c r="AT268" s="238" t="s">
        <v>194</v>
      </c>
      <c r="AU268" s="238" t="s">
        <v>85</v>
      </c>
      <c r="AY268" s="18" t="s">
        <v>192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83</v>
      </c>
      <c r="BK268" s="239">
        <f>ROUND(I268*H268,2)</f>
        <v>0</v>
      </c>
      <c r="BL268" s="18" t="s">
        <v>199</v>
      </c>
      <c r="BM268" s="238" t="s">
        <v>4980</v>
      </c>
    </row>
    <row r="269" s="16" customFormat="1">
      <c r="A269" s="16"/>
      <c r="B269" s="274"/>
      <c r="C269" s="275"/>
      <c r="D269" s="242" t="s">
        <v>201</v>
      </c>
      <c r="E269" s="276" t="s">
        <v>1</v>
      </c>
      <c r="F269" s="277" t="s">
        <v>3880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3" t="s">
        <v>201</v>
      </c>
      <c r="AU269" s="283" t="s">
        <v>85</v>
      </c>
      <c r="AV269" s="16" t="s">
        <v>83</v>
      </c>
      <c r="AW269" s="16" t="s">
        <v>32</v>
      </c>
      <c r="AX269" s="16" t="s">
        <v>75</v>
      </c>
      <c r="AY269" s="283" t="s">
        <v>192</v>
      </c>
    </row>
    <row r="270" s="16" customFormat="1">
      <c r="A270" s="16"/>
      <c r="B270" s="274"/>
      <c r="C270" s="275"/>
      <c r="D270" s="242" t="s">
        <v>201</v>
      </c>
      <c r="E270" s="276" t="s">
        <v>1</v>
      </c>
      <c r="F270" s="277" t="s">
        <v>4726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83" t="s">
        <v>201</v>
      </c>
      <c r="AU270" s="283" t="s">
        <v>85</v>
      </c>
      <c r="AV270" s="16" t="s">
        <v>83</v>
      </c>
      <c r="AW270" s="16" t="s">
        <v>32</v>
      </c>
      <c r="AX270" s="16" t="s">
        <v>75</v>
      </c>
      <c r="AY270" s="283" t="s">
        <v>192</v>
      </c>
    </row>
    <row r="271" s="16" customFormat="1">
      <c r="A271" s="16"/>
      <c r="B271" s="274"/>
      <c r="C271" s="275"/>
      <c r="D271" s="242" t="s">
        <v>201</v>
      </c>
      <c r="E271" s="276" t="s">
        <v>1</v>
      </c>
      <c r="F271" s="277" t="s">
        <v>4885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3" t="s">
        <v>201</v>
      </c>
      <c r="AU271" s="283" t="s">
        <v>85</v>
      </c>
      <c r="AV271" s="16" t="s">
        <v>83</v>
      </c>
      <c r="AW271" s="16" t="s">
        <v>32</v>
      </c>
      <c r="AX271" s="16" t="s">
        <v>75</v>
      </c>
      <c r="AY271" s="283" t="s">
        <v>192</v>
      </c>
    </row>
    <row r="272" s="16" customFormat="1">
      <c r="A272" s="16"/>
      <c r="B272" s="274"/>
      <c r="C272" s="275"/>
      <c r="D272" s="242" t="s">
        <v>201</v>
      </c>
      <c r="E272" s="276" t="s">
        <v>1</v>
      </c>
      <c r="F272" s="277" t="s">
        <v>4886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3" t="s">
        <v>201</v>
      </c>
      <c r="AU272" s="283" t="s">
        <v>85</v>
      </c>
      <c r="AV272" s="16" t="s">
        <v>83</v>
      </c>
      <c r="AW272" s="16" t="s">
        <v>32</v>
      </c>
      <c r="AX272" s="16" t="s">
        <v>75</v>
      </c>
      <c r="AY272" s="283" t="s">
        <v>192</v>
      </c>
    </row>
    <row r="273" s="13" customFormat="1">
      <c r="A273" s="13"/>
      <c r="B273" s="240"/>
      <c r="C273" s="241"/>
      <c r="D273" s="242" t="s">
        <v>201</v>
      </c>
      <c r="E273" s="243" t="s">
        <v>1</v>
      </c>
      <c r="F273" s="244" t="s">
        <v>4979</v>
      </c>
      <c r="G273" s="241"/>
      <c r="H273" s="245">
        <v>1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201</v>
      </c>
      <c r="AU273" s="251" t="s">
        <v>85</v>
      </c>
      <c r="AV273" s="13" t="s">
        <v>85</v>
      </c>
      <c r="AW273" s="13" t="s">
        <v>32</v>
      </c>
      <c r="AX273" s="13" t="s">
        <v>83</v>
      </c>
      <c r="AY273" s="251" t="s">
        <v>192</v>
      </c>
    </row>
    <row r="274" s="2" customFormat="1" ht="24.15" customHeight="1">
      <c r="A274" s="39"/>
      <c r="B274" s="40"/>
      <c r="C274" s="227" t="s">
        <v>436</v>
      </c>
      <c r="D274" s="227" t="s">
        <v>194</v>
      </c>
      <c r="E274" s="228" t="s">
        <v>4800</v>
      </c>
      <c r="F274" s="229" t="s">
        <v>4801</v>
      </c>
      <c r="G274" s="230" t="s">
        <v>300</v>
      </c>
      <c r="H274" s="231">
        <v>1</v>
      </c>
      <c r="I274" s="232"/>
      <c r="J274" s="233">
        <f>ROUND(I274*H274,2)</f>
        <v>0</v>
      </c>
      <c r="K274" s="229" t="s">
        <v>198</v>
      </c>
      <c r="L274" s="45"/>
      <c r="M274" s="234" t="s">
        <v>1</v>
      </c>
      <c r="N274" s="235" t="s">
        <v>40</v>
      </c>
      <c r="O274" s="92"/>
      <c r="P274" s="236">
        <f>O274*H274</f>
        <v>0</v>
      </c>
      <c r="Q274" s="236">
        <v>0.024240000000000001</v>
      </c>
      <c r="R274" s="236">
        <f>Q274*H274</f>
        <v>0.024240000000000001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199</v>
      </c>
      <c r="AT274" s="238" t="s">
        <v>194</v>
      </c>
      <c r="AU274" s="238" t="s">
        <v>85</v>
      </c>
      <c r="AY274" s="18" t="s">
        <v>192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199</v>
      </c>
      <c r="BM274" s="238" t="s">
        <v>4981</v>
      </c>
    </row>
    <row r="275" s="16" customFormat="1">
      <c r="A275" s="16"/>
      <c r="B275" s="274"/>
      <c r="C275" s="275"/>
      <c r="D275" s="242" t="s">
        <v>201</v>
      </c>
      <c r="E275" s="276" t="s">
        <v>1</v>
      </c>
      <c r="F275" s="277" t="s">
        <v>3880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3" t="s">
        <v>201</v>
      </c>
      <c r="AU275" s="283" t="s">
        <v>85</v>
      </c>
      <c r="AV275" s="16" t="s">
        <v>83</v>
      </c>
      <c r="AW275" s="16" t="s">
        <v>32</v>
      </c>
      <c r="AX275" s="16" t="s">
        <v>75</v>
      </c>
      <c r="AY275" s="283" t="s">
        <v>192</v>
      </c>
    </row>
    <row r="276" s="16" customFormat="1">
      <c r="A276" s="16"/>
      <c r="B276" s="274"/>
      <c r="C276" s="275"/>
      <c r="D276" s="242" t="s">
        <v>201</v>
      </c>
      <c r="E276" s="276" t="s">
        <v>1</v>
      </c>
      <c r="F276" s="277" t="s">
        <v>4726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3" t="s">
        <v>201</v>
      </c>
      <c r="AU276" s="283" t="s">
        <v>85</v>
      </c>
      <c r="AV276" s="16" t="s">
        <v>83</v>
      </c>
      <c r="AW276" s="16" t="s">
        <v>32</v>
      </c>
      <c r="AX276" s="16" t="s">
        <v>75</v>
      </c>
      <c r="AY276" s="283" t="s">
        <v>192</v>
      </c>
    </row>
    <row r="277" s="16" customFormat="1">
      <c r="A277" s="16"/>
      <c r="B277" s="274"/>
      <c r="C277" s="275"/>
      <c r="D277" s="242" t="s">
        <v>201</v>
      </c>
      <c r="E277" s="276" t="s">
        <v>1</v>
      </c>
      <c r="F277" s="277" t="s">
        <v>4885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3" t="s">
        <v>201</v>
      </c>
      <c r="AU277" s="283" t="s">
        <v>85</v>
      </c>
      <c r="AV277" s="16" t="s">
        <v>83</v>
      </c>
      <c r="AW277" s="16" t="s">
        <v>32</v>
      </c>
      <c r="AX277" s="16" t="s">
        <v>75</v>
      </c>
      <c r="AY277" s="283" t="s">
        <v>192</v>
      </c>
    </row>
    <row r="278" s="16" customFormat="1">
      <c r="A278" s="16"/>
      <c r="B278" s="274"/>
      <c r="C278" s="275"/>
      <c r="D278" s="242" t="s">
        <v>201</v>
      </c>
      <c r="E278" s="276" t="s">
        <v>1</v>
      </c>
      <c r="F278" s="277" t="s">
        <v>4886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3" t="s">
        <v>201</v>
      </c>
      <c r="AU278" s="283" t="s">
        <v>85</v>
      </c>
      <c r="AV278" s="16" t="s">
        <v>83</v>
      </c>
      <c r="AW278" s="16" t="s">
        <v>32</v>
      </c>
      <c r="AX278" s="16" t="s">
        <v>75</v>
      </c>
      <c r="AY278" s="283" t="s">
        <v>192</v>
      </c>
    </row>
    <row r="279" s="13" customFormat="1">
      <c r="A279" s="13"/>
      <c r="B279" s="240"/>
      <c r="C279" s="241"/>
      <c r="D279" s="242" t="s">
        <v>201</v>
      </c>
      <c r="E279" s="243" t="s">
        <v>1</v>
      </c>
      <c r="F279" s="244" t="s">
        <v>4975</v>
      </c>
      <c r="G279" s="241"/>
      <c r="H279" s="245">
        <v>1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201</v>
      </c>
      <c r="AU279" s="251" t="s">
        <v>85</v>
      </c>
      <c r="AV279" s="13" t="s">
        <v>85</v>
      </c>
      <c r="AW279" s="13" t="s">
        <v>32</v>
      </c>
      <c r="AX279" s="13" t="s">
        <v>83</v>
      </c>
      <c r="AY279" s="251" t="s">
        <v>192</v>
      </c>
    </row>
    <row r="280" s="2" customFormat="1" ht="24.15" customHeight="1">
      <c r="A280" s="39"/>
      <c r="B280" s="40"/>
      <c r="C280" s="227" t="s">
        <v>444</v>
      </c>
      <c r="D280" s="227" t="s">
        <v>194</v>
      </c>
      <c r="E280" s="228" t="s">
        <v>4803</v>
      </c>
      <c r="F280" s="229" t="s">
        <v>4804</v>
      </c>
      <c r="G280" s="230" t="s">
        <v>300</v>
      </c>
      <c r="H280" s="231">
        <v>2</v>
      </c>
      <c r="I280" s="232"/>
      <c r="J280" s="233">
        <f>ROUND(I280*H280,2)</f>
        <v>0</v>
      </c>
      <c r="K280" s="229" t="s">
        <v>198</v>
      </c>
      <c r="L280" s="45"/>
      <c r="M280" s="234" t="s">
        <v>1</v>
      </c>
      <c r="N280" s="235" t="s">
        <v>40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199</v>
      </c>
      <c r="AT280" s="238" t="s">
        <v>194</v>
      </c>
      <c r="AU280" s="238" t="s">
        <v>85</v>
      </c>
      <c r="AY280" s="18" t="s">
        <v>192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83</v>
      </c>
      <c r="BK280" s="239">
        <f>ROUND(I280*H280,2)</f>
        <v>0</v>
      </c>
      <c r="BL280" s="18" t="s">
        <v>199</v>
      </c>
      <c r="BM280" s="238" t="s">
        <v>4982</v>
      </c>
    </row>
    <row r="281" s="16" customFormat="1">
      <c r="A281" s="16"/>
      <c r="B281" s="274"/>
      <c r="C281" s="275"/>
      <c r="D281" s="242" t="s">
        <v>201</v>
      </c>
      <c r="E281" s="276" t="s">
        <v>1</v>
      </c>
      <c r="F281" s="277" t="s">
        <v>3880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3" t="s">
        <v>201</v>
      </c>
      <c r="AU281" s="283" t="s">
        <v>85</v>
      </c>
      <c r="AV281" s="16" t="s">
        <v>83</v>
      </c>
      <c r="AW281" s="16" t="s">
        <v>32</v>
      </c>
      <c r="AX281" s="16" t="s">
        <v>75</v>
      </c>
      <c r="AY281" s="283" t="s">
        <v>192</v>
      </c>
    </row>
    <row r="282" s="16" customFormat="1">
      <c r="A282" s="16"/>
      <c r="B282" s="274"/>
      <c r="C282" s="275"/>
      <c r="D282" s="242" t="s">
        <v>201</v>
      </c>
      <c r="E282" s="276" t="s">
        <v>1</v>
      </c>
      <c r="F282" s="277" t="s">
        <v>4726</v>
      </c>
      <c r="G282" s="275"/>
      <c r="H282" s="276" t="s">
        <v>1</v>
      </c>
      <c r="I282" s="278"/>
      <c r="J282" s="275"/>
      <c r="K282" s="275"/>
      <c r="L282" s="279"/>
      <c r="M282" s="280"/>
      <c r="N282" s="281"/>
      <c r="O282" s="281"/>
      <c r="P282" s="281"/>
      <c r="Q282" s="281"/>
      <c r="R282" s="281"/>
      <c r="S282" s="281"/>
      <c r="T282" s="282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3" t="s">
        <v>201</v>
      </c>
      <c r="AU282" s="283" t="s">
        <v>85</v>
      </c>
      <c r="AV282" s="16" t="s">
        <v>83</v>
      </c>
      <c r="AW282" s="16" t="s">
        <v>32</v>
      </c>
      <c r="AX282" s="16" t="s">
        <v>75</v>
      </c>
      <c r="AY282" s="283" t="s">
        <v>192</v>
      </c>
    </row>
    <row r="283" s="16" customFormat="1">
      <c r="A283" s="16"/>
      <c r="B283" s="274"/>
      <c r="C283" s="275"/>
      <c r="D283" s="242" t="s">
        <v>201</v>
      </c>
      <c r="E283" s="276" t="s">
        <v>1</v>
      </c>
      <c r="F283" s="277" t="s">
        <v>4885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3" t="s">
        <v>201</v>
      </c>
      <c r="AU283" s="283" t="s">
        <v>85</v>
      </c>
      <c r="AV283" s="16" t="s">
        <v>83</v>
      </c>
      <c r="AW283" s="16" t="s">
        <v>32</v>
      </c>
      <c r="AX283" s="16" t="s">
        <v>75</v>
      </c>
      <c r="AY283" s="283" t="s">
        <v>192</v>
      </c>
    </row>
    <row r="284" s="16" customFormat="1">
      <c r="A284" s="16"/>
      <c r="B284" s="274"/>
      <c r="C284" s="275"/>
      <c r="D284" s="242" t="s">
        <v>201</v>
      </c>
      <c r="E284" s="276" t="s">
        <v>1</v>
      </c>
      <c r="F284" s="277" t="s">
        <v>4886</v>
      </c>
      <c r="G284" s="275"/>
      <c r="H284" s="276" t="s">
        <v>1</v>
      </c>
      <c r="I284" s="278"/>
      <c r="J284" s="275"/>
      <c r="K284" s="275"/>
      <c r="L284" s="279"/>
      <c r="M284" s="280"/>
      <c r="N284" s="281"/>
      <c r="O284" s="281"/>
      <c r="P284" s="281"/>
      <c r="Q284" s="281"/>
      <c r="R284" s="281"/>
      <c r="S284" s="281"/>
      <c r="T284" s="282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3" t="s">
        <v>201</v>
      </c>
      <c r="AU284" s="283" t="s">
        <v>85</v>
      </c>
      <c r="AV284" s="16" t="s">
        <v>83</v>
      </c>
      <c r="AW284" s="16" t="s">
        <v>32</v>
      </c>
      <c r="AX284" s="16" t="s">
        <v>75</v>
      </c>
      <c r="AY284" s="283" t="s">
        <v>192</v>
      </c>
    </row>
    <row r="285" s="13" customFormat="1">
      <c r="A285" s="13"/>
      <c r="B285" s="240"/>
      <c r="C285" s="241"/>
      <c r="D285" s="242" t="s">
        <v>201</v>
      </c>
      <c r="E285" s="243" t="s">
        <v>1</v>
      </c>
      <c r="F285" s="244" t="s">
        <v>4983</v>
      </c>
      <c r="G285" s="241"/>
      <c r="H285" s="245">
        <v>2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201</v>
      </c>
      <c r="AU285" s="251" t="s">
        <v>85</v>
      </c>
      <c r="AV285" s="13" t="s">
        <v>85</v>
      </c>
      <c r="AW285" s="13" t="s">
        <v>32</v>
      </c>
      <c r="AX285" s="13" t="s">
        <v>83</v>
      </c>
      <c r="AY285" s="251" t="s">
        <v>192</v>
      </c>
    </row>
    <row r="286" s="2" customFormat="1" ht="33" customHeight="1">
      <c r="A286" s="39"/>
      <c r="B286" s="40"/>
      <c r="C286" s="227" t="s">
        <v>451</v>
      </c>
      <c r="D286" s="227" t="s">
        <v>194</v>
      </c>
      <c r="E286" s="228" t="s">
        <v>4807</v>
      </c>
      <c r="F286" s="229" t="s">
        <v>4808</v>
      </c>
      <c r="G286" s="230" t="s">
        <v>300</v>
      </c>
      <c r="H286" s="231">
        <v>2</v>
      </c>
      <c r="I286" s="232"/>
      <c r="J286" s="233">
        <f>ROUND(I286*H286,2)</f>
        <v>0</v>
      </c>
      <c r="K286" s="229" t="s">
        <v>198</v>
      </c>
      <c r="L286" s="45"/>
      <c r="M286" s="234" t="s">
        <v>1</v>
      </c>
      <c r="N286" s="235" t="s">
        <v>40</v>
      </c>
      <c r="O286" s="92"/>
      <c r="P286" s="236">
        <f>O286*H286</f>
        <v>0</v>
      </c>
      <c r="Q286" s="236">
        <v>0.1111</v>
      </c>
      <c r="R286" s="236">
        <f>Q286*H286</f>
        <v>0.22220000000000001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199</v>
      </c>
      <c r="AT286" s="238" t="s">
        <v>194</v>
      </c>
      <c r="AU286" s="238" t="s">
        <v>85</v>
      </c>
      <c r="AY286" s="18" t="s">
        <v>192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83</v>
      </c>
      <c r="BK286" s="239">
        <f>ROUND(I286*H286,2)</f>
        <v>0</v>
      </c>
      <c r="BL286" s="18" t="s">
        <v>199</v>
      </c>
      <c r="BM286" s="238" t="s">
        <v>4984</v>
      </c>
    </row>
    <row r="287" s="16" customFormat="1">
      <c r="A287" s="16"/>
      <c r="B287" s="274"/>
      <c r="C287" s="275"/>
      <c r="D287" s="242" t="s">
        <v>201</v>
      </c>
      <c r="E287" s="276" t="s">
        <v>1</v>
      </c>
      <c r="F287" s="277" t="s">
        <v>3880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3" t="s">
        <v>201</v>
      </c>
      <c r="AU287" s="283" t="s">
        <v>85</v>
      </c>
      <c r="AV287" s="16" t="s">
        <v>83</v>
      </c>
      <c r="AW287" s="16" t="s">
        <v>32</v>
      </c>
      <c r="AX287" s="16" t="s">
        <v>75</v>
      </c>
      <c r="AY287" s="283" t="s">
        <v>192</v>
      </c>
    </row>
    <row r="288" s="16" customFormat="1">
      <c r="A288" s="16"/>
      <c r="B288" s="274"/>
      <c r="C288" s="275"/>
      <c r="D288" s="242" t="s">
        <v>201</v>
      </c>
      <c r="E288" s="276" t="s">
        <v>1</v>
      </c>
      <c r="F288" s="277" t="s">
        <v>4726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3" t="s">
        <v>201</v>
      </c>
      <c r="AU288" s="283" t="s">
        <v>85</v>
      </c>
      <c r="AV288" s="16" t="s">
        <v>83</v>
      </c>
      <c r="AW288" s="16" t="s">
        <v>32</v>
      </c>
      <c r="AX288" s="16" t="s">
        <v>75</v>
      </c>
      <c r="AY288" s="283" t="s">
        <v>192</v>
      </c>
    </row>
    <row r="289" s="16" customFormat="1">
      <c r="A289" s="16"/>
      <c r="B289" s="274"/>
      <c r="C289" s="275"/>
      <c r="D289" s="242" t="s">
        <v>201</v>
      </c>
      <c r="E289" s="276" t="s">
        <v>1</v>
      </c>
      <c r="F289" s="277" t="s">
        <v>4885</v>
      </c>
      <c r="G289" s="275"/>
      <c r="H289" s="276" t="s">
        <v>1</v>
      </c>
      <c r="I289" s="278"/>
      <c r="J289" s="275"/>
      <c r="K289" s="275"/>
      <c r="L289" s="279"/>
      <c r="M289" s="280"/>
      <c r="N289" s="281"/>
      <c r="O289" s="281"/>
      <c r="P289" s="281"/>
      <c r="Q289" s="281"/>
      <c r="R289" s="281"/>
      <c r="S289" s="281"/>
      <c r="T289" s="282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3" t="s">
        <v>201</v>
      </c>
      <c r="AU289" s="283" t="s">
        <v>85</v>
      </c>
      <c r="AV289" s="16" t="s">
        <v>83</v>
      </c>
      <c r="AW289" s="16" t="s">
        <v>32</v>
      </c>
      <c r="AX289" s="16" t="s">
        <v>75</v>
      </c>
      <c r="AY289" s="283" t="s">
        <v>192</v>
      </c>
    </row>
    <row r="290" s="16" customFormat="1">
      <c r="A290" s="16"/>
      <c r="B290" s="274"/>
      <c r="C290" s="275"/>
      <c r="D290" s="242" t="s">
        <v>201</v>
      </c>
      <c r="E290" s="276" t="s">
        <v>1</v>
      </c>
      <c r="F290" s="277" t="s">
        <v>4886</v>
      </c>
      <c r="G290" s="275"/>
      <c r="H290" s="276" t="s">
        <v>1</v>
      </c>
      <c r="I290" s="278"/>
      <c r="J290" s="275"/>
      <c r="K290" s="275"/>
      <c r="L290" s="279"/>
      <c r="M290" s="280"/>
      <c r="N290" s="281"/>
      <c r="O290" s="281"/>
      <c r="P290" s="281"/>
      <c r="Q290" s="281"/>
      <c r="R290" s="281"/>
      <c r="S290" s="281"/>
      <c r="T290" s="282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3" t="s">
        <v>201</v>
      </c>
      <c r="AU290" s="283" t="s">
        <v>85</v>
      </c>
      <c r="AV290" s="16" t="s">
        <v>83</v>
      </c>
      <c r="AW290" s="16" t="s">
        <v>32</v>
      </c>
      <c r="AX290" s="16" t="s">
        <v>75</v>
      </c>
      <c r="AY290" s="283" t="s">
        <v>192</v>
      </c>
    </row>
    <row r="291" s="13" customFormat="1">
      <c r="A291" s="13"/>
      <c r="B291" s="240"/>
      <c r="C291" s="241"/>
      <c r="D291" s="242" t="s">
        <v>201</v>
      </c>
      <c r="E291" s="243" t="s">
        <v>1</v>
      </c>
      <c r="F291" s="244" t="s">
        <v>4983</v>
      </c>
      <c r="G291" s="241"/>
      <c r="H291" s="245">
        <v>2</v>
      </c>
      <c r="I291" s="246"/>
      <c r="J291" s="241"/>
      <c r="K291" s="241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201</v>
      </c>
      <c r="AU291" s="251" t="s">
        <v>85</v>
      </c>
      <c r="AV291" s="13" t="s">
        <v>85</v>
      </c>
      <c r="AW291" s="13" t="s">
        <v>32</v>
      </c>
      <c r="AX291" s="13" t="s">
        <v>83</v>
      </c>
      <c r="AY291" s="251" t="s">
        <v>192</v>
      </c>
    </row>
    <row r="292" s="2" customFormat="1" ht="24.15" customHeight="1">
      <c r="A292" s="39"/>
      <c r="B292" s="40"/>
      <c r="C292" s="227" t="s">
        <v>485</v>
      </c>
      <c r="D292" s="227" t="s">
        <v>194</v>
      </c>
      <c r="E292" s="228" t="s">
        <v>4810</v>
      </c>
      <c r="F292" s="229" t="s">
        <v>4811</v>
      </c>
      <c r="G292" s="230" t="s">
        <v>300</v>
      </c>
      <c r="H292" s="231">
        <v>1</v>
      </c>
      <c r="I292" s="232"/>
      <c r="J292" s="233">
        <f>ROUND(I292*H292,2)</f>
        <v>0</v>
      </c>
      <c r="K292" s="229" t="s">
        <v>4595</v>
      </c>
      <c r="L292" s="45"/>
      <c r="M292" s="234" t="s">
        <v>1</v>
      </c>
      <c r="N292" s="235" t="s">
        <v>40</v>
      </c>
      <c r="O292" s="92"/>
      <c r="P292" s="236">
        <f>O292*H292</f>
        <v>0</v>
      </c>
      <c r="Q292" s="236">
        <v>0.00096000000000000002</v>
      </c>
      <c r="R292" s="236">
        <f>Q292*H292</f>
        <v>0.00096000000000000002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199</v>
      </c>
      <c r="AT292" s="238" t="s">
        <v>194</v>
      </c>
      <c r="AU292" s="238" t="s">
        <v>85</v>
      </c>
      <c r="AY292" s="18" t="s">
        <v>192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199</v>
      </c>
      <c r="BM292" s="238" t="s">
        <v>4985</v>
      </c>
    </row>
    <row r="293" s="16" customFormat="1">
      <c r="A293" s="16"/>
      <c r="B293" s="274"/>
      <c r="C293" s="275"/>
      <c r="D293" s="242" t="s">
        <v>201</v>
      </c>
      <c r="E293" s="276" t="s">
        <v>1</v>
      </c>
      <c r="F293" s="277" t="s">
        <v>3880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3" t="s">
        <v>201</v>
      </c>
      <c r="AU293" s="283" t="s">
        <v>85</v>
      </c>
      <c r="AV293" s="16" t="s">
        <v>83</v>
      </c>
      <c r="AW293" s="16" t="s">
        <v>32</v>
      </c>
      <c r="AX293" s="16" t="s">
        <v>75</v>
      </c>
      <c r="AY293" s="283" t="s">
        <v>192</v>
      </c>
    </row>
    <row r="294" s="13" customFormat="1">
      <c r="A294" s="13"/>
      <c r="B294" s="240"/>
      <c r="C294" s="241"/>
      <c r="D294" s="242" t="s">
        <v>201</v>
      </c>
      <c r="E294" s="243" t="s">
        <v>1</v>
      </c>
      <c r="F294" s="244" t="s">
        <v>83</v>
      </c>
      <c r="G294" s="241"/>
      <c r="H294" s="245">
        <v>1</v>
      </c>
      <c r="I294" s="246"/>
      <c r="J294" s="241"/>
      <c r="K294" s="241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201</v>
      </c>
      <c r="AU294" s="251" t="s">
        <v>85</v>
      </c>
      <c r="AV294" s="13" t="s">
        <v>85</v>
      </c>
      <c r="AW294" s="13" t="s">
        <v>32</v>
      </c>
      <c r="AX294" s="13" t="s">
        <v>75</v>
      </c>
      <c r="AY294" s="251" t="s">
        <v>192</v>
      </c>
    </row>
    <row r="295" s="14" customFormat="1">
      <c r="A295" s="14"/>
      <c r="B295" s="252"/>
      <c r="C295" s="253"/>
      <c r="D295" s="242" t="s">
        <v>201</v>
      </c>
      <c r="E295" s="254" t="s">
        <v>1</v>
      </c>
      <c r="F295" s="255" t="s">
        <v>204</v>
      </c>
      <c r="G295" s="253"/>
      <c r="H295" s="256">
        <v>1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201</v>
      </c>
      <c r="AU295" s="262" t="s">
        <v>85</v>
      </c>
      <c r="AV295" s="14" t="s">
        <v>199</v>
      </c>
      <c r="AW295" s="14" t="s">
        <v>32</v>
      </c>
      <c r="AX295" s="14" t="s">
        <v>83</v>
      </c>
      <c r="AY295" s="262" t="s">
        <v>192</v>
      </c>
    </row>
    <row r="296" s="2" customFormat="1" ht="16.5" customHeight="1">
      <c r="A296" s="39"/>
      <c r="B296" s="40"/>
      <c r="C296" s="284" t="s">
        <v>491</v>
      </c>
      <c r="D296" s="284" t="s">
        <v>311</v>
      </c>
      <c r="E296" s="285" t="s">
        <v>4814</v>
      </c>
      <c r="F296" s="286" t="s">
        <v>4815</v>
      </c>
      <c r="G296" s="287" t="s">
        <v>300</v>
      </c>
      <c r="H296" s="288">
        <v>1</v>
      </c>
      <c r="I296" s="289"/>
      <c r="J296" s="290">
        <f>ROUND(I296*H296,2)</f>
        <v>0</v>
      </c>
      <c r="K296" s="286" t="s">
        <v>4595</v>
      </c>
      <c r="L296" s="291"/>
      <c r="M296" s="292" t="s">
        <v>1</v>
      </c>
      <c r="N296" s="293" t="s">
        <v>40</v>
      </c>
      <c r="O296" s="92"/>
      <c r="P296" s="236">
        <f>O296*H296</f>
        <v>0</v>
      </c>
      <c r="Q296" s="236">
        <v>0.00055999999999999995</v>
      </c>
      <c r="R296" s="236">
        <f>Q296*H296</f>
        <v>0.00055999999999999995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244</v>
      </c>
      <c r="AT296" s="238" t="s">
        <v>311</v>
      </c>
      <c r="AU296" s="238" t="s">
        <v>85</v>
      </c>
      <c r="AY296" s="18" t="s">
        <v>192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83</v>
      </c>
      <c r="BK296" s="239">
        <f>ROUND(I296*H296,2)</f>
        <v>0</v>
      </c>
      <c r="BL296" s="18" t="s">
        <v>199</v>
      </c>
      <c r="BM296" s="238" t="s">
        <v>4986</v>
      </c>
    </row>
    <row r="297" s="2" customFormat="1" ht="37.8" customHeight="1">
      <c r="A297" s="39"/>
      <c r="B297" s="40"/>
      <c r="C297" s="227" t="s">
        <v>496</v>
      </c>
      <c r="D297" s="227" t="s">
        <v>194</v>
      </c>
      <c r="E297" s="228" t="s">
        <v>4987</v>
      </c>
      <c r="F297" s="229" t="s">
        <v>4988</v>
      </c>
      <c r="G297" s="230" t="s">
        <v>300</v>
      </c>
      <c r="H297" s="231">
        <v>3</v>
      </c>
      <c r="I297" s="232"/>
      <c r="J297" s="233">
        <f>ROUND(I297*H297,2)</f>
        <v>0</v>
      </c>
      <c r="K297" s="229" t="s">
        <v>198</v>
      </c>
      <c r="L297" s="45"/>
      <c r="M297" s="234" t="s">
        <v>1</v>
      </c>
      <c r="N297" s="235" t="s">
        <v>40</v>
      </c>
      <c r="O297" s="92"/>
      <c r="P297" s="236">
        <f>O297*H297</f>
        <v>0</v>
      </c>
      <c r="Q297" s="236">
        <v>0.0050600000000000003</v>
      </c>
      <c r="R297" s="236">
        <f>Q297*H297</f>
        <v>0.015180000000000001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199</v>
      </c>
      <c r="AT297" s="238" t="s">
        <v>194</v>
      </c>
      <c r="AU297" s="238" t="s">
        <v>85</v>
      </c>
      <c r="AY297" s="18" t="s">
        <v>192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199</v>
      </c>
      <c r="BM297" s="238" t="s">
        <v>4989</v>
      </c>
    </row>
    <row r="298" s="16" customFormat="1">
      <c r="A298" s="16"/>
      <c r="B298" s="274"/>
      <c r="C298" s="275"/>
      <c r="D298" s="242" t="s">
        <v>201</v>
      </c>
      <c r="E298" s="276" t="s">
        <v>1</v>
      </c>
      <c r="F298" s="277" t="s">
        <v>3880</v>
      </c>
      <c r="G298" s="275"/>
      <c r="H298" s="276" t="s">
        <v>1</v>
      </c>
      <c r="I298" s="278"/>
      <c r="J298" s="275"/>
      <c r="K298" s="275"/>
      <c r="L298" s="279"/>
      <c r="M298" s="280"/>
      <c r="N298" s="281"/>
      <c r="O298" s="281"/>
      <c r="P298" s="281"/>
      <c r="Q298" s="281"/>
      <c r="R298" s="281"/>
      <c r="S298" s="281"/>
      <c r="T298" s="282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3" t="s">
        <v>201</v>
      </c>
      <c r="AU298" s="283" t="s">
        <v>85</v>
      </c>
      <c r="AV298" s="16" t="s">
        <v>83</v>
      </c>
      <c r="AW298" s="16" t="s">
        <v>32</v>
      </c>
      <c r="AX298" s="16" t="s">
        <v>75</v>
      </c>
      <c r="AY298" s="283" t="s">
        <v>192</v>
      </c>
    </row>
    <row r="299" s="13" customFormat="1">
      <c r="A299" s="13"/>
      <c r="B299" s="240"/>
      <c r="C299" s="241"/>
      <c r="D299" s="242" t="s">
        <v>201</v>
      </c>
      <c r="E299" s="243" t="s">
        <v>1</v>
      </c>
      <c r="F299" s="244" t="s">
        <v>4973</v>
      </c>
      <c r="G299" s="241"/>
      <c r="H299" s="245">
        <v>3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201</v>
      </c>
      <c r="AU299" s="251" t="s">
        <v>85</v>
      </c>
      <c r="AV299" s="13" t="s">
        <v>85</v>
      </c>
      <c r="AW299" s="13" t="s">
        <v>32</v>
      </c>
      <c r="AX299" s="13" t="s">
        <v>75</v>
      </c>
      <c r="AY299" s="251" t="s">
        <v>192</v>
      </c>
    </row>
    <row r="300" s="14" customFormat="1">
      <c r="A300" s="14"/>
      <c r="B300" s="252"/>
      <c r="C300" s="253"/>
      <c r="D300" s="242" t="s">
        <v>201</v>
      </c>
      <c r="E300" s="254" t="s">
        <v>1</v>
      </c>
      <c r="F300" s="255" t="s">
        <v>204</v>
      </c>
      <c r="G300" s="253"/>
      <c r="H300" s="256">
        <v>3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201</v>
      </c>
      <c r="AU300" s="262" t="s">
        <v>85</v>
      </c>
      <c r="AV300" s="14" t="s">
        <v>199</v>
      </c>
      <c r="AW300" s="14" t="s">
        <v>32</v>
      </c>
      <c r="AX300" s="14" t="s">
        <v>83</v>
      </c>
      <c r="AY300" s="262" t="s">
        <v>192</v>
      </c>
    </row>
    <row r="301" s="2" customFormat="1" ht="37.8" customHeight="1">
      <c r="A301" s="39"/>
      <c r="B301" s="40"/>
      <c r="C301" s="227" t="s">
        <v>502</v>
      </c>
      <c r="D301" s="227" t="s">
        <v>194</v>
      </c>
      <c r="E301" s="228" t="s">
        <v>4990</v>
      </c>
      <c r="F301" s="229" t="s">
        <v>4991</v>
      </c>
      <c r="G301" s="230" t="s">
        <v>300</v>
      </c>
      <c r="H301" s="231">
        <v>3</v>
      </c>
      <c r="I301" s="232"/>
      <c r="J301" s="233">
        <f>ROUND(I301*H301,2)</f>
        <v>0</v>
      </c>
      <c r="K301" s="229" t="s">
        <v>198</v>
      </c>
      <c r="L301" s="45"/>
      <c r="M301" s="234" t="s">
        <v>1</v>
      </c>
      <c r="N301" s="235" t="s">
        <v>40</v>
      </c>
      <c r="O301" s="92"/>
      <c r="P301" s="236">
        <f>O301*H301</f>
        <v>0</v>
      </c>
      <c r="Q301" s="236">
        <v>0.0033400000000000001</v>
      </c>
      <c r="R301" s="236">
        <f>Q301*H301</f>
        <v>0.010020000000000001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199</v>
      </c>
      <c r="AT301" s="238" t="s">
        <v>194</v>
      </c>
      <c r="AU301" s="238" t="s">
        <v>85</v>
      </c>
      <c r="AY301" s="18" t="s">
        <v>192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83</v>
      </c>
      <c r="BK301" s="239">
        <f>ROUND(I301*H301,2)</f>
        <v>0</v>
      </c>
      <c r="BL301" s="18" t="s">
        <v>199</v>
      </c>
      <c r="BM301" s="238" t="s">
        <v>4992</v>
      </c>
    </row>
    <row r="302" s="16" customFormat="1">
      <c r="A302" s="16"/>
      <c r="B302" s="274"/>
      <c r="C302" s="275"/>
      <c r="D302" s="242" t="s">
        <v>201</v>
      </c>
      <c r="E302" s="276" t="s">
        <v>1</v>
      </c>
      <c r="F302" s="277" t="s">
        <v>3880</v>
      </c>
      <c r="G302" s="275"/>
      <c r="H302" s="276" t="s">
        <v>1</v>
      </c>
      <c r="I302" s="278"/>
      <c r="J302" s="275"/>
      <c r="K302" s="275"/>
      <c r="L302" s="279"/>
      <c r="M302" s="280"/>
      <c r="N302" s="281"/>
      <c r="O302" s="281"/>
      <c r="P302" s="281"/>
      <c r="Q302" s="281"/>
      <c r="R302" s="281"/>
      <c r="S302" s="281"/>
      <c r="T302" s="282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3" t="s">
        <v>201</v>
      </c>
      <c r="AU302" s="283" t="s">
        <v>85</v>
      </c>
      <c r="AV302" s="16" t="s">
        <v>83</v>
      </c>
      <c r="AW302" s="16" t="s">
        <v>32</v>
      </c>
      <c r="AX302" s="16" t="s">
        <v>75</v>
      </c>
      <c r="AY302" s="283" t="s">
        <v>192</v>
      </c>
    </row>
    <row r="303" s="13" customFormat="1">
      <c r="A303" s="13"/>
      <c r="B303" s="240"/>
      <c r="C303" s="241"/>
      <c r="D303" s="242" t="s">
        <v>201</v>
      </c>
      <c r="E303" s="243" t="s">
        <v>1</v>
      </c>
      <c r="F303" s="244" t="s">
        <v>4973</v>
      </c>
      <c r="G303" s="241"/>
      <c r="H303" s="245">
        <v>3</v>
      </c>
      <c r="I303" s="246"/>
      <c r="J303" s="241"/>
      <c r="K303" s="241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201</v>
      </c>
      <c r="AU303" s="251" t="s">
        <v>85</v>
      </c>
      <c r="AV303" s="13" t="s">
        <v>85</v>
      </c>
      <c r="AW303" s="13" t="s">
        <v>32</v>
      </c>
      <c r="AX303" s="13" t="s">
        <v>75</v>
      </c>
      <c r="AY303" s="251" t="s">
        <v>192</v>
      </c>
    </row>
    <row r="304" s="14" customFormat="1">
      <c r="A304" s="14"/>
      <c r="B304" s="252"/>
      <c r="C304" s="253"/>
      <c r="D304" s="242" t="s">
        <v>201</v>
      </c>
      <c r="E304" s="254" t="s">
        <v>1</v>
      </c>
      <c r="F304" s="255" t="s">
        <v>204</v>
      </c>
      <c r="G304" s="253"/>
      <c r="H304" s="256">
        <v>3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201</v>
      </c>
      <c r="AU304" s="262" t="s">
        <v>85</v>
      </c>
      <c r="AV304" s="14" t="s">
        <v>199</v>
      </c>
      <c r="AW304" s="14" t="s">
        <v>32</v>
      </c>
      <c r="AX304" s="14" t="s">
        <v>83</v>
      </c>
      <c r="AY304" s="262" t="s">
        <v>192</v>
      </c>
    </row>
    <row r="305" s="2" customFormat="1" ht="37.8" customHeight="1">
      <c r="A305" s="39"/>
      <c r="B305" s="40"/>
      <c r="C305" s="227" t="s">
        <v>507</v>
      </c>
      <c r="D305" s="227" t="s">
        <v>194</v>
      </c>
      <c r="E305" s="228" t="s">
        <v>4993</v>
      </c>
      <c r="F305" s="229" t="s">
        <v>4994</v>
      </c>
      <c r="G305" s="230" t="s">
        <v>300</v>
      </c>
      <c r="H305" s="231">
        <v>5</v>
      </c>
      <c r="I305" s="232"/>
      <c r="J305" s="233">
        <f>ROUND(I305*H305,2)</f>
        <v>0</v>
      </c>
      <c r="K305" s="229" t="s">
        <v>198</v>
      </c>
      <c r="L305" s="45"/>
      <c r="M305" s="234" t="s">
        <v>1</v>
      </c>
      <c r="N305" s="235" t="s">
        <v>40</v>
      </c>
      <c r="O305" s="92"/>
      <c r="P305" s="236">
        <f>O305*H305</f>
        <v>0</v>
      </c>
      <c r="Q305" s="236">
        <v>6.9999999999999994E-05</v>
      </c>
      <c r="R305" s="236">
        <f>Q305*H305</f>
        <v>0.00034999999999999994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199</v>
      </c>
      <c r="AT305" s="238" t="s">
        <v>194</v>
      </c>
      <c r="AU305" s="238" t="s">
        <v>85</v>
      </c>
      <c r="AY305" s="18" t="s">
        <v>192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199</v>
      </c>
      <c r="BM305" s="238" t="s">
        <v>4995</v>
      </c>
    </row>
    <row r="306" s="16" customFormat="1">
      <c r="A306" s="16"/>
      <c r="B306" s="274"/>
      <c r="C306" s="275"/>
      <c r="D306" s="242" t="s">
        <v>201</v>
      </c>
      <c r="E306" s="276" t="s">
        <v>1</v>
      </c>
      <c r="F306" s="277" t="s">
        <v>3880</v>
      </c>
      <c r="G306" s="275"/>
      <c r="H306" s="276" t="s">
        <v>1</v>
      </c>
      <c r="I306" s="278"/>
      <c r="J306" s="275"/>
      <c r="K306" s="275"/>
      <c r="L306" s="279"/>
      <c r="M306" s="280"/>
      <c r="N306" s="281"/>
      <c r="O306" s="281"/>
      <c r="P306" s="281"/>
      <c r="Q306" s="281"/>
      <c r="R306" s="281"/>
      <c r="S306" s="281"/>
      <c r="T306" s="282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3" t="s">
        <v>201</v>
      </c>
      <c r="AU306" s="283" t="s">
        <v>85</v>
      </c>
      <c r="AV306" s="16" t="s">
        <v>83</v>
      </c>
      <c r="AW306" s="16" t="s">
        <v>32</v>
      </c>
      <c r="AX306" s="16" t="s">
        <v>75</v>
      </c>
      <c r="AY306" s="283" t="s">
        <v>192</v>
      </c>
    </row>
    <row r="307" s="13" customFormat="1">
      <c r="A307" s="13"/>
      <c r="B307" s="240"/>
      <c r="C307" s="241"/>
      <c r="D307" s="242" t="s">
        <v>201</v>
      </c>
      <c r="E307" s="243" t="s">
        <v>1</v>
      </c>
      <c r="F307" s="244" t="s">
        <v>4996</v>
      </c>
      <c r="G307" s="241"/>
      <c r="H307" s="245">
        <v>5</v>
      </c>
      <c r="I307" s="246"/>
      <c r="J307" s="241"/>
      <c r="K307" s="241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201</v>
      </c>
      <c r="AU307" s="251" t="s">
        <v>85</v>
      </c>
      <c r="AV307" s="13" t="s">
        <v>85</v>
      </c>
      <c r="AW307" s="13" t="s">
        <v>32</v>
      </c>
      <c r="AX307" s="13" t="s">
        <v>75</v>
      </c>
      <c r="AY307" s="251" t="s">
        <v>192</v>
      </c>
    </row>
    <row r="308" s="14" customFormat="1">
      <c r="A308" s="14"/>
      <c r="B308" s="252"/>
      <c r="C308" s="253"/>
      <c r="D308" s="242" t="s">
        <v>201</v>
      </c>
      <c r="E308" s="254" t="s">
        <v>1</v>
      </c>
      <c r="F308" s="255" t="s">
        <v>204</v>
      </c>
      <c r="G308" s="253"/>
      <c r="H308" s="256">
        <v>5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201</v>
      </c>
      <c r="AU308" s="262" t="s">
        <v>85</v>
      </c>
      <c r="AV308" s="14" t="s">
        <v>199</v>
      </c>
      <c r="AW308" s="14" t="s">
        <v>32</v>
      </c>
      <c r="AX308" s="14" t="s">
        <v>83</v>
      </c>
      <c r="AY308" s="262" t="s">
        <v>192</v>
      </c>
    </row>
    <row r="309" s="2" customFormat="1" ht="37.8" customHeight="1">
      <c r="A309" s="39"/>
      <c r="B309" s="40"/>
      <c r="C309" s="227" t="s">
        <v>512</v>
      </c>
      <c r="D309" s="227" t="s">
        <v>194</v>
      </c>
      <c r="E309" s="228" t="s">
        <v>4997</v>
      </c>
      <c r="F309" s="229" t="s">
        <v>4998</v>
      </c>
      <c r="G309" s="230" t="s">
        <v>300</v>
      </c>
      <c r="H309" s="231">
        <v>3</v>
      </c>
      <c r="I309" s="232"/>
      <c r="J309" s="233">
        <f>ROUND(I309*H309,2)</f>
        <v>0</v>
      </c>
      <c r="K309" s="229" t="s">
        <v>198</v>
      </c>
      <c r="L309" s="45"/>
      <c r="M309" s="234" t="s">
        <v>1</v>
      </c>
      <c r="N309" s="235" t="s">
        <v>40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199</v>
      </c>
      <c r="AT309" s="238" t="s">
        <v>194</v>
      </c>
      <c r="AU309" s="238" t="s">
        <v>85</v>
      </c>
      <c r="AY309" s="18" t="s">
        <v>192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83</v>
      </c>
      <c r="BK309" s="239">
        <f>ROUND(I309*H309,2)</f>
        <v>0</v>
      </c>
      <c r="BL309" s="18" t="s">
        <v>199</v>
      </c>
      <c r="BM309" s="238" t="s">
        <v>4999</v>
      </c>
    </row>
    <row r="310" s="16" customFormat="1">
      <c r="A310" s="16"/>
      <c r="B310" s="274"/>
      <c r="C310" s="275"/>
      <c r="D310" s="242" t="s">
        <v>201</v>
      </c>
      <c r="E310" s="276" t="s">
        <v>1</v>
      </c>
      <c r="F310" s="277" t="s">
        <v>3880</v>
      </c>
      <c r="G310" s="275"/>
      <c r="H310" s="276" t="s">
        <v>1</v>
      </c>
      <c r="I310" s="278"/>
      <c r="J310" s="275"/>
      <c r="K310" s="275"/>
      <c r="L310" s="279"/>
      <c r="M310" s="280"/>
      <c r="N310" s="281"/>
      <c r="O310" s="281"/>
      <c r="P310" s="281"/>
      <c r="Q310" s="281"/>
      <c r="R310" s="281"/>
      <c r="S310" s="281"/>
      <c r="T310" s="282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3" t="s">
        <v>201</v>
      </c>
      <c r="AU310" s="283" t="s">
        <v>85</v>
      </c>
      <c r="AV310" s="16" t="s">
        <v>83</v>
      </c>
      <c r="AW310" s="16" t="s">
        <v>32</v>
      </c>
      <c r="AX310" s="16" t="s">
        <v>75</v>
      </c>
      <c r="AY310" s="283" t="s">
        <v>192</v>
      </c>
    </row>
    <row r="311" s="13" customFormat="1">
      <c r="A311" s="13"/>
      <c r="B311" s="240"/>
      <c r="C311" s="241"/>
      <c r="D311" s="242" t="s">
        <v>201</v>
      </c>
      <c r="E311" s="243" t="s">
        <v>1</v>
      </c>
      <c r="F311" s="244" t="s">
        <v>4973</v>
      </c>
      <c r="G311" s="241"/>
      <c r="H311" s="245">
        <v>3</v>
      </c>
      <c r="I311" s="246"/>
      <c r="J311" s="241"/>
      <c r="K311" s="241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201</v>
      </c>
      <c r="AU311" s="251" t="s">
        <v>85</v>
      </c>
      <c r="AV311" s="13" t="s">
        <v>85</v>
      </c>
      <c r="AW311" s="13" t="s">
        <v>32</v>
      </c>
      <c r="AX311" s="13" t="s">
        <v>75</v>
      </c>
      <c r="AY311" s="251" t="s">
        <v>192</v>
      </c>
    </row>
    <row r="312" s="14" customFormat="1">
      <c r="A312" s="14"/>
      <c r="B312" s="252"/>
      <c r="C312" s="253"/>
      <c r="D312" s="242" t="s">
        <v>201</v>
      </c>
      <c r="E312" s="254" t="s">
        <v>1</v>
      </c>
      <c r="F312" s="255" t="s">
        <v>204</v>
      </c>
      <c r="G312" s="253"/>
      <c r="H312" s="256">
        <v>3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201</v>
      </c>
      <c r="AU312" s="262" t="s">
        <v>85</v>
      </c>
      <c r="AV312" s="14" t="s">
        <v>199</v>
      </c>
      <c r="AW312" s="14" t="s">
        <v>32</v>
      </c>
      <c r="AX312" s="14" t="s">
        <v>83</v>
      </c>
      <c r="AY312" s="262" t="s">
        <v>192</v>
      </c>
    </row>
    <row r="313" s="2" customFormat="1" ht="21.75" customHeight="1">
      <c r="A313" s="39"/>
      <c r="B313" s="40"/>
      <c r="C313" s="227" t="s">
        <v>518</v>
      </c>
      <c r="D313" s="227" t="s">
        <v>194</v>
      </c>
      <c r="E313" s="228" t="s">
        <v>4817</v>
      </c>
      <c r="F313" s="229" t="s">
        <v>4818</v>
      </c>
      <c r="G313" s="230" t="s">
        <v>282</v>
      </c>
      <c r="H313" s="231">
        <v>31.239999999999998</v>
      </c>
      <c r="I313" s="232"/>
      <c r="J313" s="233">
        <f>ROUND(I313*H313,2)</f>
        <v>0</v>
      </c>
      <c r="K313" s="229" t="s">
        <v>198</v>
      </c>
      <c r="L313" s="45"/>
      <c r="M313" s="234" t="s">
        <v>1</v>
      </c>
      <c r="N313" s="235" t="s">
        <v>40</v>
      </c>
      <c r="O313" s="92"/>
      <c r="P313" s="236">
        <f>O313*H313</f>
        <v>0</v>
      </c>
      <c r="Q313" s="236">
        <v>6.0000000000000002E-05</v>
      </c>
      <c r="R313" s="236">
        <f>Q313*H313</f>
        <v>0.0018744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199</v>
      </c>
      <c r="AT313" s="238" t="s">
        <v>194</v>
      </c>
      <c r="AU313" s="238" t="s">
        <v>85</v>
      </c>
      <c r="AY313" s="18" t="s">
        <v>192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83</v>
      </c>
      <c r="BK313" s="239">
        <f>ROUND(I313*H313,2)</f>
        <v>0</v>
      </c>
      <c r="BL313" s="18" t="s">
        <v>199</v>
      </c>
      <c r="BM313" s="238" t="s">
        <v>5000</v>
      </c>
    </row>
    <row r="314" s="16" customFormat="1">
      <c r="A314" s="16"/>
      <c r="B314" s="274"/>
      <c r="C314" s="275"/>
      <c r="D314" s="242" t="s">
        <v>201</v>
      </c>
      <c r="E314" s="276" t="s">
        <v>1</v>
      </c>
      <c r="F314" s="277" t="s">
        <v>4726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3" t="s">
        <v>201</v>
      </c>
      <c r="AU314" s="283" t="s">
        <v>85</v>
      </c>
      <c r="AV314" s="16" t="s">
        <v>83</v>
      </c>
      <c r="AW314" s="16" t="s">
        <v>32</v>
      </c>
      <c r="AX314" s="16" t="s">
        <v>75</v>
      </c>
      <c r="AY314" s="283" t="s">
        <v>192</v>
      </c>
    </row>
    <row r="315" s="16" customFormat="1">
      <c r="A315" s="16"/>
      <c r="B315" s="274"/>
      <c r="C315" s="275"/>
      <c r="D315" s="242" t="s">
        <v>201</v>
      </c>
      <c r="E315" s="276" t="s">
        <v>1</v>
      </c>
      <c r="F315" s="277" t="s">
        <v>4885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3" t="s">
        <v>201</v>
      </c>
      <c r="AU315" s="283" t="s">
        <v>85</v>
      </c>
      <c r="AV315" s="16" t="s">
        <v>83</v>
      </c>
      <c r="AW315" s="16" t="s">
        <v>32</v>
      </c>
      <c r="AX315" s="16" t="s">
        <v>75</v>
      </c>
      <c r="AY315" s="283" t="s">
        <v>192</v>
      </c>
    </row>
    <row r="316" s="16" customFormat="1">
      <c r="A316" s="16"/>
      <c r="B316" s="274"/>
      <c r="C316" s="275"/>
      <c r="D316" s="242" t="s">
        <v>201</v>
      </c>
      <c r="E316" s="276" t="s">
        <v>1</v>
      </c>
      <c r="F316" s="277" t="s">
        <v>4886</v>
      </c>
      <c r="G316" s="275"/>
      <c r="H316" s="276" t="s">
        <v>1</v>
      </c>
      <c r="I316" s="278"/>
      <c r="J316" s="275"/>
      <c r="K316" s="275"/>
      <c r="L316" s="279"/>
      <c r="M316" s="280"/>
      <c r="N316" s="281"/>
      <c r="O316" s="281"/>
      <c r="P316" s="281"/>
      <c r="Q316" s="281"/>
      <c r="R316" s="281"/>
      <c r="S316" s="281"/>
      <c r="T316" s="282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3" t="s">
        <v>201</v>
      </c>
      <c r="AU316" s="283" t="s">
        <v>85</v>
      </c>
      <c r="AV316" s="16" t="s">
        <v>83</v>
      </c>
      <c r="AW316" s="16" t="s">
        <v>32</v>
      </c>
      <c r="AX316" s="16" t="s">
        <v>75</v>
      </c>
      <c r="AY316" s="283" t="s">
        <v>192</v>
      </c>
    </row>
    <row r="317" s="13" customFormat="1">
      <c r="A317" s="13"/>
      <c r="B317" s="240"/>
      <c r="C317" s="241"/>
      <c r="D317" s="242" t="s">
        <v>201</v>
      </c>
      <c r="E317" s="243" t="s">
        <v>1</v>
      </c>
      <c r="F317" s="244" t="s">
        <v>5001</v>
      </c>
      <c r="G317" s="241"/>
      <c r="H317" s="245">
        <v>1.7</v>
      </c>
      <c r="I317" s="246"/>
      <c r="J317" s="241"/>
      <c r="K317" s="241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201</v>
      </c>
      <c r="AU317" s="251" t="s">
        <v>85</v>
      </c>
      <c r="AV317" s="13" t="s">
        <v>85</v>
      </c>
      <c r="AW317" s="13" t="s">
        <v>32</v>
      </c>
      <c r="AX317" s="13" t="s">
        <v>75</v>
      </c>
      <c r="AY317" s="251" t="s">
        <v>192</v>
      </c>
    </row>
    <row r="318" s="13" customFormat="1">
      <c r="A318" s="13"/>
      <c r="B318" s="240"/>
      <c r="C318" s="241"/>
      <c r="D318" s="242" t="s">
        <v>201</v>
      </c>
      <c r="E318" s="243" t="s">
        <v>1</v>
      </c>
      <c r="F318" s="244" t="s">
        <v>5002</v>
      </c>
      <c r="G318" s="241"/>
      <c r="H318" s="245">
        <v>15.539999999999999</v>
      </c>
      <c r="I318" s="246"/>
      <c r="J318" s="241"/>
      <c r="K318" s="241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201</v>
      </c>
      <c r="AU318" s="251" t="s">
        <v>85</v>
      </c>
      <c r="AV318" s="13" t="s">
        <v>85</v>
      </c>
      <c r="AW318" s="13" t="s">
        <v>32</v>
      </c>
      <c r="AX318" s="13" t="s">
        <v>75</v>
      </c>
      <c r="AY318" s="251" t="s">
        <v>192</v>
      </c>
    </row>
    <row r="319" s="13" customFormat="1">
      <c r="A319" s="13"/>
      <c r="B319" s="240"/>
      <c r="C319" s="241"/>
      <c r="D319" s="242" t="s">
        <v>201</v>
      </c>
      <c r="E319" s="243" t="s">
        <v>1</v>
      </c>
      <c r="F319" s="244" t="s">
        <v>5003</v>
      </c>
      <c r="G319" s="241"/>
      <c r="H319" s="245">
        <v>14</v>
      </c>
      <c r="I319" s="246"/>
      <c r="J319" s="241"/>
      <c r="K319" s="241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201</v>
      </c>
      <c r="AU319" s="251" t="s">
        <v>85</v>
      </c>
      <c r="AV319" s="13" t="s">
        <v>85</v>
      </c>
      <c r="AW319" s="13" t="s">
        <v>32</v>
      </c>
      <c r="AX319" s="13" t="s">
        <v>75</v>
      </c>
      <c r="AY319" s="251" t="s">
        <v>192</v>
      </c>
    </row>
    <row r="320" s="14" customFormat="1">
      <c r="A320" s="14"/>
      <c r="B320" s="252"/>
      <c r="C320" s="253"/>
      <c r="D320" s="242" t="s">
        <v>201</v>
      </c>
      <c r="E320" s="254" t="s">
        <v>1</v>
      </c>
      <c r="F320" s="255" t="s">
        <v>204</v>
      </c>
      <c r="G320" s="253"/>
      <c r="H320" s="256">
        <v>31.239999999999998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201</v>
      </c>
      <c r="AU320" s="262" t="s">
        <v>85</v>
      </c>
      <c r="AV320" s="14" t="s">
        <v>199</v>
      </c>
      <c r="AW320" s="14" t="s">
        <v>32</v>
      </c>
      <c r="AX320" s="14" t="s">
        <v>83</v>
      </c>
      <c r="AY320" s="262" t="s">
        <v>192</v>
      </c>
    </row>
    <row r="321" s="12" customFormat="1" ht="22.8" customHeight="1">
      <c r="A321" s="12"/>
      <c r="B321" s="211"/>
      <c r="C321" s="212"/>
      <c r="D321" s="213" t="s">
        <v>74</v>
      </c>
      <c r="E321" s="225" t="s">
        <v>1172</v>
      </c>
      <c r="F321" s="225" t="s">
        <v>1173</v>
      </c>
      <c r="G321" s="212"/>
      <c r="H321" s="212"/>
      <c r="I321" s="215"/>
      <c r="J321" s="226">
        <f>BK321</f>
        <v>0</v>
      </c>
      <c r="K321" s="212"/>
      <c r="L321" s="217"/>
      <c r="M321" s="218"/>
      <c r="N321" s="219"/>
      <c r="O321" s="219"/>
      <c r="P321" s="220">
        <f>SUM(P322:P323)</f>
        <v>0</v>
      </c>
      <c r="Q321" s="219"/>
      <c r="R321" s="220">
        <f>SUM(R322:R323)</f>
        <v>0</v>
      </c>
      <c r="S321" s="219"/>
      <c r="T321" s="221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2" t="s">
        <v>83</v>
      </c>
      <c r="AT321" s="223" t="s">
        <v>74</v>
      </c>
      <c r="AU321" s="223" t="s">
        <v>83</v>
      </c>
      <c r="AY321" s="222" t="s">
        <v>192</v>
      </c>
      <c r="BK321" s="224">
        <f>SUM(BK322:BK323)</f>
        <v>0</v>
      </c>
    </row>
    <row r="322" s="2" customFormat="1" ht="24.15" customHeight="1">
      <c r="A322" s="39"/>
      <c r="B322" s="40"/>
      <c r="C322" s="227" t="s">
        <v>523</v>
      </c>
      <c r="D322" s="227" t="s">
        <v>194</v>
      </c>
      <c r="E322" s="228" t="s">
        <v>4820</v>
      </c>
      <c r="F322" s="229" t="s">
        <v>4821</v>
      </c>
      <c r="G322" s="230" t="s">
        <v>247</v>
      </c>
      <c r="H322" s="231">
        <v>31.509</v>
      </c>
      <c r="I322" s="232"/>
      <c r="J322" s="233">
        <f>ROUND(I322*H322,2)</f>
        <v>0</v>
      </c>
      <c r="K322" s="229" t="s">
        <v>198</v>
      </c>
      <c r="L322" s="45"/>
      <c r="M322" s="234" t="s">
        <v>1</v>
      </c>
      <c r="N322" s="235" t="s">
        <v>40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199</v>
      </c>
      <c r="AT322" s="238" t="s">
        <v>194</v>
      </c>
      <c r="AU322" s="238" t="s">
        <v>85</v>
      </c>
      <c r="AY322" s="18" t="s">
        <v>192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83</v>
      </c>
      <c r="BK322" s="239">
        <f>ROUND(I322*H322,2)</f>
        <v>0</v>
      </c>
      <c r="BL322" s="18" t="s">
        <v>199</v>
      </c>
      <c r="BM322" s="238" t="s">
        <v>5004</v>
      </c>
    </row>
    <row r="323" s="2" customFormat="1" ht="16.5" customHeight="1">
      <c r="A323" s="39"/>
      <c r="B323" s="40"/>
      <c r="C323" s="227" t="s">
        <v>528</v>
      </c>
      <c r="D323" s="227" t="s">
        <v>194</v>
      </c>
      <c r="E323" s="228" t="s">
        <v>5005</v>
      </c>
      <c r="F323" s="229" t="s">
        <v>5006</v>
      </c>
      <c r="G323" s="230" t="s">
        <v>247</v>
      </c>
      <c r="H323" s="231">
        <v>21.506</v>
      </c>
      <c r="I323" s="232"/>
      <c r="J323" s="233">
        <f>ROUND(I323*H323,2)</f>
        <v>0</v>
      </c>
      <c r="K323" s="229" t="s">
        <v>198</v>
      </c>
      <c r="L323" s="45"/>
      <c r="M323" s="298" t="s">
        <v>1</v>
      </c>
      <c r="N323" s="299" t="s">
        <v>40</v>
      </c>
      <c r="O323" s="300"/>
      <c r="P323" s="301">
        <f>O323*H323</f>
        <v>0</v>
      </c>
      <c r="Q323" s="301">
        <v>0</v>
      </c>
      <c r="R323" s="301">
        <f>Q323*H323</f>
        <v>0</v>
      </c>
      <c r="S323" s="301">
        <v>0</v>
      </c>
      <c r="T323" s="302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199</v>
      </c>
      <c r="AT323" s="238" t="s">
        <v>194</v>
      </c>
      <c r="AU323" s="238" t="s">
        <v>85</v>
      </c>
      <c r="AY323" s="18" t="s">
        <v>192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83</v>
      </c>
      <c r="BK323" s="239">
        <f>ROUND(I323*H323,2)</f>
        <v>0</v>
      </c>
      <c r="BL323" s="18" t="s">
        <v>199</v>
      </c>
      <c r="BM323" s="238" t="s">
        <v>5007</v>
      </c>
    </row>
    <row r="324" s="2" customFormat="1" ht="6.96" customHeight="1">
      <c r="A324" s="39"/>
      <c r="B324" s="67"/>
      <c r="C324" s="68"/>
      <c r="D324" s="68"/>
      <c r="E324" s="68"/>
      <c r="F324" s="68"/>
      <c r="G324" s="68"/>
      <c r="H324" s="68"/>
      <c r="I324" s="68"/>
      <c r="J324" s="68"/>
      <c r="K324" s="68"/>
      <c r="L324" s="45"/>
      <c r="M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</sheetData>
  <sheetProtection sheet="1" autoFilter="0" formatColumns="0" formatRows="0" objects="1" scenarios="1" spinCount="100000" saltValue="tIAeOBbr51rrRjy167VYKuXFfx7fiiXX2tpcS2etTl85Nrfm1yui40yQSMhT7+lLya9xIwhELKQ4EBpVseGKHQ==" hashValue="BPpGdEt5VwWk641ZVr8a4Cr7xLuH+tYO7pqehbPp8GedSzvu7a834TL0iwMy6dFiOLcr9Vho3ZGMDmFUxchvZw==" algorithmName="SHA-512" password="CC35"/>
  <autoFilter ref="C121:K32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5008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ROUND((SUM(BE125:BE241)),  2)</f>
        <v>0</v>
      </c>
      <c r="G33" s="39"/>
      <c r="H33" s="39"/>
      <c r="I33" s="165">
        <v>0.20999999999999999</v>
      </c>
      <c r="J33" s="164">
        <f>ROUND(((SUM(BE125:BE241))*I33),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ROUND((SUM(BF125:BF241)),  2)</f>
        <v>0</v>
      </c>
      <c r="G34" s="39"/>
      <c r="H34" s="39"/>
      <c r="I34" s="165">
        <v>0.12</v>
      </c>
      <c r="J34" s="164">
        <f>ROUND(((SUM(BF125:BF241))*I34),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ROUND((SUM(BG125:BG241)),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ROUND((SUM(BH125:BH241)),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ROUND((SUM(BI125:BI241)),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IO 07 - Přeložka sítí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154</v>
      </c>
      <c r="E99" s="197"/>
      <c r="F99" s="197"/>
      <c r="G99" s="197"/>
      <c r="H99" s="197"/>
      <c r="I99" s="197"/>
      <c r="J99" s="198">
        <f>J191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4724</v>
      </c>
      <c r="E100" s="197"/>
      <c r="F100" s="197"/>
      <c r="G100" s="197"/>
      <c r="H100" s="197"/>
      <c r="I100" s="197"/>
      <c r="J100" s="198">
        <f>J198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158</v>
      </c>
      <c r="E101" s="192"/>
      <c r="F101" s="192"/>
      <c r="G101" s="192"/>
      <c r="H101" s="192"/>
      <c r="I101" s="192"/>
      <c r="J101" s="193">
        <f>J217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5009</v>
      </c>
      <c r="E102" s="197"/>
      <c r="F102" s="197"/>
      <c r="G102" s="197"/>
      <c r="H102" s="197"/>
      <c r="I102" s="197"/>
      <c r="J102" s="198">
        <f>J218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5010</v>
      </c>
      <c r="E103" s="197"/>
      <c r="F103" s="197"/>
      <c r="G103" s="197"/>
      <c r="H103" s="197"/>
      <c r="I103" s="197"/>
      <c r="J103" s="198">
        <f>J229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4824</v>
      </c>
      <c r="E104" s="192"/>
      <c r="F104" s="192"/>
      <c r="G104" s="192"/>
      <c r="H104" s="192"/>
      <c r="I104" s="192"/>
      <c r="J104" s="193">
        <f>J239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4825</v>
      </c>
      <c r="E105" s="197"/>
      <c r="F105" s="197"/>
      <c r="G105" s="197"/>
      <c r="H105" s="197"/>
      <c r="I105" s="197"/>
      <c r="J105" s="198">
        <f>J240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177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4" t="str">
        <f>E7</f>
        <v>Náchod - Výstavba objektu pro zřízení dětské skupiny v nemocnici Náchodě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IO 07 - Přeložka sítí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30. 9. 2024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Královéhradecký kraj, Pivovarské náměstí 1245, 500</v>
      </c>
      <c r="G121" s="41"/>
      <c r="H121" s="41"/>
      <c r="I121" s="33" t="s">
        <v>30</v>
      </c>
      <c r="J121" s="37" t="str">
        <f>E21</f>
        <v>PRISPO s.r.o. Polská 375, 547 01 Náchod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PRISPO s.r.o. Polská 375, 547 01 Náchod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178</v>
      </c>
      <c r="D124" s="203" t="s">
        <v>60</v>
      </c>
      <c r="E124" s="203" t="s">
        <v>56</v>
      </c>
      <c r="F124" s="203" t="s">
        <v>57</v>
      </c>
      <c r="G124" s="203" t="s">
        <v>179</v>
      </c>
      <c r="H124" s="203" t="s">
        <v>180</v>
      </c>
      <c r="I124" s="203" t="s">
        <v>181</v>
      </c>
      <c r="J124" s="203" t="s">
        <v>147</v>
      </c>
      <c r="K124" s="204" t="s">
        <v>182</v>
      </c>
      <c r="L124" s="205"/>
      <c r="M124" s="101" t="s">
        <v>1</v>
      </c>
      <c r="N124" s="102" t="s">
        <v>39</v>
      </c>
      <c r="O124" s="102" t="s">
        <v>183</v>
      </c>
      <c r="P124" s="102" t="s">
        <v>184</v>
      </c>
      <c r="Q124" s="102" t="s">
        <v>185</v>
      </c>
      <c r="R124" s="102" t="s">
        <v>186</v>
      </c>
      <c r="S124" s="102" t="s">
        <v>187</v>
      </c>
      <c r="T124" s="103" t="s">
        <v>188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189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P126+P217+P239</f>
        <v>0</v>
      </c>
      <c r="Q125" s="105"/>
      <c r="R125" s="208">
        <f>R126+R217+R239</f>
        <v>37.817115799999996</v>
      </c>
      <c r="S125" s="105"/>
      <c r="T125" s="209">
        <f>T126+T217+T239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149</v>
      </c>
      <c r="BK125" s="210">
        <f>BK126+BK217+BK239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190</v>
      </c>
      <c r="F126" s="214" t="s">
        <v>191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P127+P191+P198</f>
        <v>0</v>
      </c>
      <c r="Q126" s="219"/>
      <c r="R126" s="220">
        <f>R127+R191+R198</f>
        <v>37.743627149999995</v>
      </c>
      <c r="S126" s="219"/>
      <c r="T126" s="221">
        <f>T127+T191+T198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74</v>
      </c>
      <c r="AU126" s="223" t="s">
        <v>75</v>
      </c>
      <c r="AY126" s="222" t="s">
        <v>192</v>
      </c>
      <c r="BK126" s="224">
        <f>BK127+BK191+BK198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83</v>
      </c>
      <c r="F127" s="225" t="s">
        <v>193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SUM(P128:P190)</f>
        <v>0</v>
      </c>
      <c r="Q127" s="219"/>
      <c r="R127" s="220">
        <f>SUM(R128:R190)</f>
        <v>30.718</v>
      </c>
      <c r="S127" s="219"/>
      <c r="T127" s="221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74</v>
      </c>
      <c r="AU127" s="223" t="s">
        <v>83</v>
      </c>
      <c r="AY127" s="222" t="s">
        <v>192</v>
      </c>
      <c r="BK127" s="224">
        <f>SUM(BK128:BK190)</f>
        <v>0</v>
      </c>
    </row>
    <row r="128" s="2" customFormat="1" ht="33" customHeight="1">
      <c r="A128" s="39"/>
      <c r="B128" s="40"/>
      <c r="C128" s="227" t="s">
        <v>83</v>
      </c>
      <c r="D128" s="227" t="s">
        <v>194</v>
      </c>
      <c r="E128" s="228" t="s">
        <v>4376</v>
      </c>
      <c r="F128" s="229" t="s">
        <v>4377</v>
      </c>
      <c r="G128" s="230" t="s">
        <v>207</v>
      </c>
      <c r="H128" s="231">
        <v>49.369999999999997</v>
      </c>
      <c r="I128" s="232"/>
      <c r="J128" s="233">
        <f>ROUND(I128*H128,2)</f>
        <v>0</v>
      </c>
      <c r="K128" s="229" t="s">
        <v>198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85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5011</v>
      </c>
    </row>
    <row r="129" s="16" customFormat="1">
      <c r="A129" s="16"/>
      <c r="B129" s="274"/>
      <c r="C129" s="275"/>
      <c r="D129" s="242" t="s">
        <v>201</v>
      </c>
      <c r="E129" s="276" t="s">
        <v>1</v>
      </c>
      <c r="F129" s="277" t="s">
        <v>5012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3" t="s">
        <v>201</v>
      </c>
      <c r="AU129" s="283" t="s">
        <v>85</v>
      </c>
      <c r="AV129" s="16" t="s">
        <v>83</v>
      </c>
      <c r="AW129" s="16" t="s">
        <v>32</v>
      </c>
      <c r="AX129" s="16" t="s">
        <v>75</v>
      </c>
      <c r="AY129" s="283" t="s">
        <v>192</v>
      </c>
    </row>
    <row r="130" s="13" customFormat="1">
      <c r="A130" s="13"/>
      <c r="B130" s="240"/>
      <c r="C130" s="241"/>
      <c r="D130" s="242" t="s">
        <v>201</v>
      </c>
      <c r="E130" s="243" t="s">
        <v>1</v>
      </c>
      <c r="F130" s="244" t="s">
        <v>5013</v>
      </c>
      <c r="G130" s="241"/>
      <c r="H130" s="245">
        <v>1.1519999999999999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201</v>
      </c>
      <c r="AU130" s="251" t="s">
        <v>85</v>
      </c>
      <c r="AV130" s="13" t="s">
        <v>85</v>
      </c>
      <c r="AW130" s="13" t="s">
        <v>32</v>
      </c>
      <c r="AX130" s="13" t="s">
        <v>75</v>
      </c>
      <c r="AY130" s="251" t="s">
        <v>192</v>
      </c>
    </row>
    <row r="131" s="13" customFormat="1">
      <c r="A131" s="13"/>
      <c r="B131" s="240"/>
      <c r="C131" s="241"/>
      <c r="D131" s="242" t="s">
        <v>201</v>
      </c>
      <c r="E131" s="243" t="s">
        <v>1</v>
      </c>
      <c r="F131" s="244" t="s">
        <v>5014</v>
      </c>
      <c r="G131" s="241"/>
      <c r="H131" s="245">
        <v>5.46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201</v>
      </c>
      <c r="AU131" s="251" t="s">
        <v>85</v>
      </c>
      <c r="AV131" s="13" t="s">
        <v>85</v>
      </c>
      <c r="AW131" s="13" t="s">
        <v>32</v>
      </c>
      <c r="AX131" s="13" t="s">
        <v>75</v>
      </c>
      <c r="AY131" s="251" t="s">
        <v>192</v>
      </c>
    </row>
    <row r="132" s="13" customFormat="1">
      <c r="A132" s="13"/>
      <c r="B132" s="240"/>
      <c r="C132" s="241"/>
      <c r="D132" s="242" t="s">
        <v>201</v>
      </c>
      <c r="E132" s="243" t="s">
        <v>1</v>
      </c>
      <c r="F132" s="244" t="s">
        <v>5015</v>
      </c>
      <c r="G132" s="241"/>
      <c r="H132" s="245">
        <v>42.758000000000003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201</v>
      </c>
      <c r="AU132" s="251" t="s">
        <v>85</v>
      </c>
      <c r="AV132" s="13" t="s">
        <v>85</v>
      </c>
      <c r="AW132" s="13" t="s">
        <v>32</v>
      </c>
      <c r="AX132" s="13" t="s">
        <v>75</v>
      </c>
      <c r="AY132" s="251" t="s">
        <v>192</v>
      </c>
    </row>
    <row r="133" s="14" customFormat="1">
      <c r="A133" s="14"/>
      <c r="B133" s="252"/>
      <c r="C133" s="253"/>
      <c r="D133" s="242" t="s">
        <v>201</v>
      </c>
      <c r="E133" s="254" t="s">
        <v>1</v>
      </c>
      <c r="F133" s="255" t="s">
        <v>204</v>
      </c>
      <c r="G133" s="253"/>
      <c r="H133" s="256">
        <v>49.369999999999997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201</v>
      </c>
      <c r="AU133" s="262" t="s">
        <v>85</v>
      </c>
      <c r="AV133" s="14" t="s">
        <v>199</v>
      </c>
      <c r="AW133" s="14" t="s">
        <v>32</v>
      </c>
      <c r="AX133" s="14" t="s">
        <v>83</v>
      </c>
      <c r="AY133" s="262" t="s">
        <v>192</v>
      </c>
    </row>
    <row r="134" s="2" customFormat="1" ht="37.8" customHeight="1">
      <c r="A134" s="39"/>
      <c r="B134" s="40"/>
      <c r="C134" s="227" t="s">
        <v>85</v>
      </c>
      <c r="D134" s="227" t="s">
        <v>194</v>
      </c>
      <c r="E134" s="228" t="s">
        <v>221</v>
      </c>
      <c r="F134" s="229" t="s">
        <v>222</v>
      </c>
      <c r="G134" s="230" t="s">
        <v>207</v>
      </c>
      <c r="H134" s="231">
        <v>19.053999999999998</v>
      </c>
      <c r="I134" s="232"/>
      <c r="J134" s="233">
        <f>ROUND(I134*H134,2)</f>
        <v>0</v>
      </c>
      <c r="K134" s="229" t="s">
        <v>198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5016</v>
      </c>
    </row>
    <row r="135" s="16" customFormat="1">
      <c r="A135" s="16"/>
      <c r="B135" s="274"/>
      <c r="C135" s="275"/>
      <c r="D135" s="242" t="s">
        <v>201</v>
      </c>
      <c r="E135" s="276" t="s">
        <v>1</v>
      </c>
      <c r="F135" s="277" t="s">
        <v>5012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3" t="s">
        <v>201</v>
      </c>
      <c r="AU135" s="283" t="s">
        <v>85</v>
      </c>
      <c r="AV135" s="16" t="s">
        <v>83</v>
      </c>
      <c r="AW135" s="16" t="s">
        <v>32</v>
      </c>
      <c r="AX135" s="16" t="s">
        <v>75</v>
      </c>
      <c r="AY135" s="283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5017</v>
      </c>
      <c r="G136" s="241"/>
      <c r="H136" s="245">
        <v>-30.315999999999999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75</v>
      </c>
      <c r="AY136" s="251" t="s">
        <v>192</v>
      </c>
    </row>
    <row r="137" s="13" customFormat="1">
      <c r="A137" s="13"/>
      <c r="B137" s="240"/>
      <c r="C137" s="241"/>
      <c r="D137" s="242" t="s">
        <v>201</v>
      </c>
      <c r="E137" s="243" t="s">
        <v>1</v>
      </c>
      <c r="F137" s="244" t="s">
        <v>5018</v>
      </c>
      <c r="G137" s="241"/>
      <c r="H137" s="245">
        <v>49.369999999999997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201</v>
      </c>
      <c r="AU137" s="251" t="s">
        <v>85</v>
      </c>
      <c r="AV137" s="13" t="s">
        <v>85</v>
      </c>
      <c r="AW137" s="13" t="s">
        <v>32</v>
      </c>
      <c r="AX137" s="13" t="s">
        <v>75</v>
      </c>
      <c r="AY137" s="251" t="s">
        <v>192</v>
      </c>
    </row>
    <row r="138" s="14" customFormat="1">
      <c r="A138" s="14"/>
      <c r="B138" s="252"/>
      <c r="C138" s="253"/>
      <c r="D138" s="242" t="s">
        <v>201</v>
      </c>
      <c r="E138" s="254" t="s">
        <v>1</v>
      </c>
      <c r="F138" s="255" t="s">
        <v>204</v>
      </c>
      <c r="G138" s="253"/>
      <c r="H138" s="256">
        <v>19.053999999999998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201</v>
      </c>
      <c r="AU138" s="262" t="s">
        <v>85</v>
      </c>
      <c r="AV138" s="14" t="s">
        <v>199</v>
      </c>
      <c r="AW138" s="14" t="s">
        <v>32</v>
      </c>
      <c r="AX138" s="14" t="s">
        <v>83</v>
      </c>
      <c r="AY138" s="262" t="s">
        <v>192</v>
      </c>
    </row>
    <row r="139" s="2" customFormat="1" ht="37.8" customHeight="1">
      <c r="A139" s="39"/>
      <c r="B139" s="40"/>
      <c r="C139" s="227" t="s">
        <v>212</v>
      </c>
      <c r="D139" s="227" t="s">
        <v>194</v>
      </c>
      <c r="E139" s="228" t="s">
        <v>228</v>
      </c>
      <c r="F139" s="229" t="s">
        <v>229</v>
      </c>
      <c r="G139" s="230" t="s">
        <v>207</v>
      </c>
      <c r="H139" s="231">
        <v>19.053999999999998</v>
      </c>
      <c r="I139" s="232"/>
      <c r="J139" s="233">
        <f>ROUND(I139*H139,2)</f>
        <v>0</v>
      </c>
      <c r="K139" s="229" t="s">
        <v>198</v>
      </c>
      <c r="L139" s="45"/>
      <c r="M139" s="234" t="s">
        <v>1</v>
      </c>
      <c r="N139" s="235" t="s">
        <v>40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199</v>
      </c>
      <c r="AT139" s="238" t="s">
        <v>194</v>
      </c>
      <c r="AU139" s="238" t="s">
        <v>85</v>
      </c>
      <c r="AY139" s="18" t="s">
        <v>192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199</v>
      </c>
      <c r="BM139" s="238" t="s">
        <v>5019</v>
      </c>
    </row>
    <row r="140" s="16" customFormat="1">
      <c r="A140" s="16"/>
      <c r="B140" s="274"/>
      <c r="C140" s="275"/>
      <c r="D140" s="242" t="s">
        <v>201</v>
      </c>
      <c r="E140" s="276" t="s">
        <v>1</v>
      </c>
      <c r="F140" s="277" t="s">
        <v>5012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3" t="s">
        <v>201</v>
      </c>
      <c r="AU140" s="283" t="s">
        <v>85</v>
      </c>
      <c r="AV140" s="16" t="s">
        <v>83</v>
      </c>
      <c r="AW140" s="16" t="s">
        <v>32</v>
      </c>
      <c r="AX140" s="16" t="s">
        <v>75</v>
      </c>
      <c r="AY140" s="283" t="s">
        <v>192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5017</v>
      </c>
      <c r="G141" s="241"/>
      <c r="H141" s="245">
        <v>-30.315999999999999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75</v>
      </c>
      <c r="AY141" s="251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5018</v>
      </c>
      <c r="G142" s="241"/>
      <c r="H142" s="245">
        <v>49.369999999999997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4" customFormat="1">
      <c r="A143" s="14"/>
      <c r="B143" s="252"/>
      <c r="C143" s="253"/>
      <c r="D143" s="242" t="s">
        <v>201</v>
      </c>
      <c r="E143" s="254" t="s">
        <v>1</v>
      </c>
      <c r="F143" s="255" t="s">
        <v>204</v>
      </c>
      <c r="G143" s="253"/>
      <c r="H143" s="256">
        <v>19.053999999999998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201</v>
      </c>
      <c r="AU143" s="262" t="s">
        <v>85</v>
      </c>
      <c r="AV143" s="14" t="s">
        <v>199</v>
      </c>
      <c r="AW143" s="14" t="s">
        <v>32</v>
      </c>
      <c r="AX143" s="14" t="s">
        <v>83</v>
      </c>
      <c r="AY143" s="262" t="s">
        <v>192</v>
      </c>
    </row>
    <row r="144" s="2" customFormat="1" ht="37.8" customHeight="1">
      <c r="A144" s="39"/>
      <c r="B144" s="40"/>
      <c r="C144" s="227" t="s">
        <v>199</v>
      </c>
      <c r="D144" s="227" t="s">
        <v>194</v>
      </c>
      <c r="E144" s="228" t="s">
        <v>233</v>
      </c>
      <c r="F144" s="229" t="s">
        <v>234</v>
      </c>
      <c r="G144" s="230" t="s">
        <v>207</v>
      </c>
      <c r="H144" s="231">
        <v>95.269999999999996</v>
      </c>
      <c r="I144" s="232"/>
      <c r="J144" s="233">
        <f>ROUND(I144*H144,2)</f>
        <v>0</v>
      </c>
      <c r="K144" s="229" t="s">
        <v>198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5020</v>
      </c>
    </row>
    <row r="145" s="16" customFormat="1">
      <c r="A145" s="16"/>
      <c r="B145" s="274"/>
      <c r="C145" s="275"/>
      <c r="D145" s="242" t="s">
        <v>201</v>
      </c>
      <c r="E145" s="276" t="s">
        <v>1</v>
      </c>
      <c r="F145" s="277" t="s">
        <v>5012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3" t="s">
        <v>201</v>
      </c>
      <c r="AU145" s="283" t="s">
        <v>85</v>
      </c>
      <c r="AV145" s="16" t="s">
        <v>83</v>
      </c>
      <c r="AW145" s="16" t="s">
        <v>32</v>
      </c>
      <c r="AX145" s="16" t="s">
        <v>75</v>
      </c>
      <c r="AY145" s="283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5017</v>
      </c>
      <c r="G146" s="241"/>
      <c r="H146" s="245">
        <v>-30.315999999999999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3" customFormat="1">
      <c r="A147" s="13"/>
      <c r="B147" s="240"/>
      <c r="C147" s="241"/>
      <c r="D147" s="242" t="s">
        <v>201</v>
      </c>
      <c r="E147" s="243" t="s">
        <v>1</v>
      </c>
      <c r="F147" s="244" t="s">
        <v>5018</v>
      </c>
      <c r="G147" s="241"/>
      <c r="H147" s="245">
        <v>49.369999999999997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201</v>
      </c>
      <c r="AU147" s="251" t="s">
        <v>85</v>
      </c>
      <c r="AV147" s="13" t="s">
        <v>85</v>
      </c>
      <c r="AW147" s="13" t="s">
        <v>32</v>
      </c>
      <c r="AX147" s="13" t="s">
        <v>75</v>
      </c>
      <c r="AY147" s="251" t="s">
        <v>192</v>
      </c>
    </row>
    <row r="148" s="14" customFormat="1">
      <c r="A148" s="14"/>
      <c r="B148" s="252"/>
      <c r="C148" s="253"/>
      <c r="D148" s="242" t="s">
        <v>201</v>
      </c>
      <c r="E148" s="254" t="s">
        <v>1</v>
      </c>
      <c r="F148" s="255" t="s">
        <v>204</v>
      </c>
      <c r="G148" s="253"/>
      <c r="H148" s="256">
        <v>19.053999999999998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201</v>
      </c>
      <c r="AU148" s="262" t="s">
        <v>85</v>
      </c>
      <c r="AV148" s="14" t="s">
        <v>199</v>
      </c>
      <c r="AW148" s="14" t="s">
        <v>32</v>
      </c>
      <c r="AX148" s="14" t="s">
        <v>75</v>
      </c>
      <c r="AY148" s="262" t="s">
        <v>192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5021</v>
      </c>
      <c r="G149" s="241"/>
      <c r="H149" s="245">
        <v>95.269999999999996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83</v>
      </c>
      <c r="AY149" s="251" t="s">
        <v>192</v>
      </c>
    </row>
    <row r="150" s="2" customFormat="1" ht="24.15" customHeight="1">
      <c r="A150" s="39"/>
      <c r="B150" s="40"/>
      <c r="C150" s="227" t="s">
        <v>227</v>
      </c>
      <c r="D150" s="227" t="s">
        <v>194</v>
      </c>
      <c r="E150" s="228" t="s">
        <v>238</v>
      </c>
      <c r="F150" s="229" t="s">
        <v>239</v>
      </c>
      <c r="G150" s="230" t="s">
        <v>207</v>
      </c>
      <c r="H150" s="231">
        <v>19.053999999999998</v>
      </c>
      <c r="I150" s="232"/>
      <c r="J150" s="233">
        <f>ROUND(I150*H150,2)</f>
        <v>0</v>
      </c>
      <c r="K150" s="229" t="s">
        <v>198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199</v>
      </c>
      <c r="AT150" s="238" t="s">
        <v>194</v>
      </c>
      <c r="AU150" s="238" t="s">
        <v>85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199</v>
      </c>
      <c r="BM150" s="238" t="s">
        <v>5022</v>
      </c>
    </row>
    <row r="151" s="16" customFormat="1">
      <c r="A151" s="16"/>
      <c r="B151" s="274"/>
      <c r="C151" s="275"/>
      <c r="D151" s="242" t="s">
        <v>201</v>
      </c>
      <c r="E151" s="276" t="s">
        <v>1</v>
      </c>
      <c r="F151" s="277" t="s">
        <v>5012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3" t="s">
        <v>201</v>
      </c>
      <c r="AU151" s="283" t="s">
        <v>85</v>
      </c>
      <c r="AV151" s="16" t="s">
        <v>83</v>
      </c>
      <c r="AW151" s="16" t="s">
        <v>32</v>
      </c>
      <c r="AX151" s="16" t="s">
        <v>75</v>
      </c>
      <c r="AY151" s="283" t="s">
        <v>192</v>
      </c>
    </row>
    <row r="152" s="13" customFormat="1">
      <c r="A152" s="13"/>
      <c r="B152" s="240"/>
      <c r="C152" s="241"/>
      <c r="D152" s="242" t="s">
        <v>201</v>
      </c>
      <c r="E152" s="243" t="s">
        <v>1</v>
      </c>
      <c r="F152" s="244" t="s">
        <v>5017</v>
      </c>
      <c r="G152" s="241"/>
      <c r="H152" s="245">
        <v>-30.315999999999999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201</v>
      </c>
      <c r="AU152" s="251" t="s">
        <v>85</v>
      </c>
      <c r="AV152" s="13" t="s">
        <v>85</v>
      </c>
      <c r="AW152" s="13" t="s">
        <v>32</v>
      </c>
      <c r="AX152" s="13" t="s">
        <v>75</v>
      </c>
      <c r="AY152" s="251" t="s">
        <v>192</v>
      </c>
    </row>
    <row r="153" s="13" customFormat="1">
      <c r="A153" s="13"/>
      <c r="B153" s="240"/>
      <c r="C153" s="241"/>
      <c r="D153" s="242" t="s">
        <v>201</v>
      </c>
      <c r="E153" s="243" t="s">
        <v>1</v>
      </c>
      <c r="F153" s="244" t="s">
        <v>5018</v>
      </c>
      <c r="G153" s="241"/>
      <c r="H153" s="245">
        <v>49.369999999999997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201</v>
      </c>
      <c r="AU153" s="251" t="s">
        <v>85</v>
      </c>
      <c r="AV153" s="13" t="s">
        <v>85</v>
      </c>
      <c r="AW153" s="13" t="s">
        <v>32</v>
      </c>
      <c r="AX153" s="13" t="s">
        <v>75</v>
      </c>
      <c r="AY153" s="251" t="s">
        <v>192</v>
      </c>
    </row>
    <row r="154" s="14" customFormat="1">
      <c r="A154" s="14"/>
      <c r="B154" s="252"/>
      <c r="C154" s="253"/>
      <c r="D154" s="242" t="s">
        <v>201</v>
      </c>
      <c r="E154" s="254" t="s">
        <v>1</v>
      </c>
      <c r="F154" s="255" t="s">
        <v>204</v>
      </c>
      <c r="G154" s="253"/>
      <c r="H154" s="256">
        <v>19.053999999999998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201</v>
      </c>
      <c r="AU154" s="262" t="s">
        <v>85</v>
      </c>
      <c r="AV154" s="14" t="s">
        <v>199</v>
      </c>
      <c r="AW154" s="14" t="s">
        <v>32</v>
      </c>
      <c r="AX154" s="14" t="s">
        <v>83</v>
      </c>
      <c r="AY154" s="262" t="s">
        <v>192</v>
      </c>
    </row>
    <row r="155" s="2" customFormat="1" ht="33" customHeight="1">
      <c r="A155" s="39"/>
      <c r="B155" s="40"/>
      <c r="C155" s="227" t="s">
        <v>232</v>
      </c>
      <c r="D155" s="227" t="s">
        <v>194</v>
      </c>
      <c r="E155" s="228" t="s">
        <v>245</v>
      </c>
      <c r="F155" s="229" t="s">
        <v>246</v>
      </c>
      <c r="G155" s="230" t="s">
        <v>247</v>
      </c>
      <c r="H155" s="231">
        <v>41.918999999999997</v>
      </c>
      <c r="I155" s="232"/>
      <c r="J155" s="233">
        <f>ROUND(I155*H155,2)</f>
        <v>0</v>
      </c>
      <c r="K155" s="229" t="s">
        <v>198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85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5023</v>
      </c>
    </row>
    <row r="156" s="16" customFormat="1">
      <c r="A156" s="16"/>
      <c r="B156" s="274"/>
      <c r="C156" s="275"/>
      <c r="D156" s="242" t="s">
        <v>201</v>
      </c>
      <c r="E156" s="276" t="s">
        <v>1</v>
      </c>
      <c r="F156" s="277" t="s">
        <v>5012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201</v>
      </c>
      <c r="AU156" s="283" t="s">
        <v>85</v>
      </c>
      <c r="AV156" s="16" t="s">
        <v>83</v>
      </c>
      <c r="AW156" s="16" t="s">
        <v>32</v>
      </c>
      <c r="AX156" s="16" t="s">
        <v>75</v>
      </c>
      <c r="AY156" s="283" t="s">
        <v>192</v>
      </c>
    </row>
    <row r="157" s="13" customFormat="1">
      <c r="A157" s="13"/>
      <c r="B157" s="240"/>
      <c r="C157" s="241"/>
      <c r="D157" s="242" t="s">
        <v>201</v>
      </c>
      <c r="E157" s="243" t="s">
        <v>1</v>
      </c>
      <c r="F157" s="244" t="s">
        <v>5017</v>
      </c>
      <c r="G157" s="241"/>
      <c r="H157" s="245">
        <v>-30.315999999999999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201</v>
      </c>
      <c r="AU157" s="251" t="s">
        <v>85</v>
      </c>
      <c r="AV157" s="13" t="s">
        <v>85</v>
      </c>
      <c r="AW157" s="13" t="s">
        <v>32</v>
      </c>
      <c r="AX157" s="13" t="s">
        <v>75</v>
      </c>
      <c r="AY157" s="251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5018</v>
      </c>
      <c r="G158" s="241"/>
      <c r="H158" s="245">
        <v>49.369999999999997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75</v>
      </c>
      <c r="AY158" s="251" t="s">
        <v>192</v>
      </c>
    </row>
    <row r="159" s="14" customFormat="1">
      <c r="A159" s="14"/>
      <c r="B159" s="252"/>
      <c r="C159" s="253"/>
      <c r="D159" s="242" t="s">
        <v>201</v>
      </c>
      <c r="E159" s="254" t="s">
        <v>1</v>
      </c>
      <c r="F159" s="255" t="s">
        <v>204</v>
      </c>
      <c r="G159" s="253"/>
      <c r="H159" s="256">
        <v>19.053999999999998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201</v>
      </c>
      <c r="AU159" s="262" t="s">
        <v>85</v>
      </c>
      <c r="AV159" s="14" t="s">
        <v>199</v>
      </c>
      <c r="AW159" s="14" t="s">
        <v>32</v>
      </c>
      <c r="AX159" s="14" t="s">
        <v>83</v>
      </c>
      <c r="AY159" s="262" t="s">
        <v>192</v>
      </c>
    </row>
    <row r="160" s="13" customFormat="1">
      <c r="A160" s="13"/>
      <c r="B160" s="240"/>
      <c r="C160" s="241"/>
      <c r="D160" s="242" t="s">
        <v>201</v>
      </c>
      <c r="E160" s="241"/>
      <c r="F160" s="244" t="s">
        <v>5024</v>
      </c>
      <c r="G160" s="241"/>
      <c r="H160" s="245">
        <v>41.918999999999997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201</v>
      </c>
      <c r="AU160" s="251" t="s">
        <v>85</v>
      </c>
      <c r="AV160" s="13" t="s">
        <v>85</v>
      </c>
      <c r="AW160" s="13" t="s">
        <v>4</v>
      </c>
      <c r="AX160" s="13" t="s">
        <v>83</v>
      </c>
      <c r="AY160" s="251" t="s">
        <v>192</v>
      </c>
    </row>
    <row r="161" s="2" customFormat="1" ht="16.5" customHeight="1">
      <c r="A161" s="39"/>
      <c r="B161" s="40"/>
      <c r="C161" s="227" t="s">
        <v>237</v>
      </c>
      <c r="D161" s="227" t="s">
        <v>194</v>
      </c>
      <c r="E161" s="228" t="s">
        <v>252</v>
      </c>
      <c r="F161" s="229" t="s">
        <v>253</v>
      </c>
      <c r="G161" s="230" t="s">
        <v>207</v>
      </c>
      <c r="H161" s="231">
        <v>19.053999999999998</v>
      </c>
      <c r="I161" s="232"/>
      <c r="J161" s="233">
        <f>ROUND(I161*H161,2)</f>
        <v>0</v>
      </c>
      <c r="K161" s="229" t="s">
        <v>198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5025</v>
      </c>
    </row>
    <row r="162" s="16" customFormat="1">
      <c r="A162" s="16"/>
      <c r="B162" s="274"/>
      <c r="C162" s="275"/>
      <c r="D162" s="242" t="s">
        <v>201</v>
      </c>
      <c r="E162" s="276" t="s">
        <v>1</v>
      </c>
      <c r="F162" s="277" t="s">
        <v>5012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3" t="s">
        <v>201</v>
      </c>
      <c r="AU162" s="283" t="s">
        <v>85</v>
      </c>
      <c r="AV162" s="16" t="s">
        <v>83</v>
      </c>
      <c r="AW162" s="16" t="s">
        <v>32</v>
      </c>
      <c r="AX162" s="16" t="s">
        <v>75</v>
      </c>
      <c r="AY162" s="283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5017</v>
      </c>
      <c r="G163" s="241"/>
      <c r="H163" s="245">
        <v>-30.315999999999999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3" customFormat="1">
      <c r="A164" s="13"/>
      <c r="B164" s="240"/>
      <c r="C164" s="241"/>
      <c r="D164" s="242" t="s">
        <v>201</v>
      </c>
      <c r="E164" s="243" t="s">
        <v>1</v>
      </c>
      <c r="F164" s="244" t="s">
        <v>5018</v>
      </c>
      <c r="G164" s="241"/>
      <c r="H164" s="245">
        <v>49.369999999999997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201</v>
      </c>
      <c r="AU164" s="251" t="s">
        <v>85</v>
      </c>
      <c r="AV164" s="13" t="s">
        <v>85</v>
      </c>
      <c r="AW164" s="13" t="s">
        <v>32</v>
      </c>
      <c r="AX164" s="13" t="s">
        <v>75</v>
      </c>
      <c r="AY164" s="251" t="s">
        <v>192</v>
      </c>
    </row>
    <row r="165" s="14" customFormat="1">
      <c r="A165" s="14"/>
      <c r="B165" s="252"/>
      <c r="C165" s="253"/>
      <c r="D165" s="242" t="s">
        <v>201</v>
      </c>
      <c r="E165" s="254" t="s">
        <v>1</v>
      </c>
      <c r="F165" s="255" t="s">
        <v>204</v>
      </c>
      <c r="G165" s="253"/>
      <c r="H165" s="256">
        <v>19.053999999999998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201</v>
      </c>
      <c r="AU165" s="262" t="s">
        <v>85</v>
      </c>
      <c r="AV165" s="14" t="s">
        <v>199</v>
      </c>
      <c r="AW165" s="14" t="s">
        <v>32</v>
      </c>
      <c r="AX165" s="14" t="s">
        <v>83</v>
      </c>
      <c r="AY165" s="262" t="s">
        <v>192</v>
      </c>
    </row>
    <row r="166" s="2" customFormat="1" ht="24.15" customHeight="1">
      <c r="A166" s="39"/>
      <c r="B166" s="40"/>
      <c r="C166" s="227" t="s">
        <v>244</v>
      </c>
      <c r="D166" s="227" t="s">
        <v>194</v>
      </c>
      <c r="E166" s="228" t="s">
        <v>4747</v>
      </c>
      <c r="F166" s="229" t="s">
        <v>4748</v>
      </c>
      <c r="G166" s="230" t="s">
        <v>207</v>
      </c>
      <c r="H166" s="231">
        <v>30.315999999999999</v>
      </c>
      <c r="I166" s="232"/>
      <c r="J166" s="233">
        <f>ROUND(I166*H166,2)</f>
        <v>0</v>
      </c>
      <c r="K166" s="229" t="s">
        <v>198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199</v>
      </c>
      <c r="AT166" s="238" t="s">
        <v>194</v>
      </c>
      <c r="AU166" s="238" t="s">
        <v>85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199</v>
      </c>
      <c r="BM166" s="238" t="s">
        <v>5026</v>
      </c>
    </row>
    <row r="167" s="16" customFormat="1">
      <c r="A167" s="16"/>
      <c r="B167" s="274"/>
      <c r="C167" s="275"/>
      <c r="D167" s="242" t="s">
        <v>201</v>
      </c>
      <c r="E167" s="276" t="s">
        <v>1</v>
      </c>
      <c r="F167" s="277" t="s">
        <v>5012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3" t="s">
        <v>201</v>
      </c>
      <c r="AU167" s="283" t="s">
        <v>85</v>
      </c>
      <c r="AV167" s="16" t="s">
        <v>83</v>
      </c>
      <c r="AW167" s="16" t="s">
        <v>32</v>
      </c>
      <c r="AX167" s="16" t="s">
        <v>75</v>
      </c>
      <c r="AY167" s="283" t="s">
        <v>192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5013</v>
      </c>
      <c r="G168" s="241"/>
      <c r="H168" s="245">
        <v>1.1519999999999999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75</v>
      </c>
      <c r="AY168" s="251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5014</v>
      </c>
      <c r="G169" s="241"/>
      <c r="H169" s="245">
        <v>5.46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75</v>
      </c>
      <c r="AY169" s="251" t="s">
        <v>192</v>
      </c>
    </row>
    <row r="170" s="13" customFormat="1">
      <c r="A170" s="13"/>
      <c r="B170" s="240"/>
      <c r="C170" s="241"/>
      <c r="D170" s="242" t="s">
        <v>201</v>
      </c>
      <c r="E170" s="243" t="s">
        <v>1</v>
      </c>
      <c r="F170" s="244" t="s">
        <v>5015</v>
      </c>
      <c r="G170" s="241"/>
      <c r="H170" s="245">
        <v>42.758000000000003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201</v>
      </c>
      <c r="AU170" s="251" t="s">
        <v>85</v>
      </c>
      <c r="AV170" s="13" t="s">
        <v>85</v>
      </c>
      <c r="AW170" s="13" t="s">
        <v>32</v>
      </c>
      <c r="AX170" s="13" t="s">
        <v>75</v>
      </c>
      <c r="AY170" s="251" t="s">
        <v>192</v>
      </c>
    </row>
    <row r="171" s="15" customFormat="1">
      <c r="A171" s="15"/>
      <c r="B171" s="263"/>
      <c r="C171" s="264"/>
      <c r="D171" s="242" t="s">
        <v>201</v>
      </c>
      <c r="E171" s="265" t="s">
        <v>1</v>
      </c>
      <c r="F171" s="266" t="s">
        <v>211</v>
      </c>
      <c r="G171" s="264"/>
      <c r="H171" s="267">
        <v>49.369999999999997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3" t="s">
        <v>201</v>
      </c>
      <c r="AU171" s="273" t="s">
        <v>85</v>
      </c>
      <c r="AV171" s="15" t="s">
        <v>212</v>
      </c>
      <c r="AW171" s="15" t="s">
        <v>32</v>
      </c>
      <c r="AX171" s="15" t="s">
        <v>75</v>
      </c>
      <c r="AY171" s="273" t="s">
        <v>192</v>
      </c>
    </row>
    <row r="172" s="16" customFormat="1">
      <c r="A172" s="16"/>
      <c r="B172" s="274"/>
      <c r="C172" s="275"/>
      <c r="D172" s="242" t="s">
        <v>201</v>
      </c>
      <c r="E172" s="276" t="s">
        <v>1</v>
      </c>
      <c r="F172" s="277" t="s">
        <v>5012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3" t="s">
        <v>201</v>
      </c>
      <c r="AU172" s="283" t="s">
        <v>85</v>
      </c>
      <c r="AV172" s="16" t="s">
        <v>83</v>
      </c>
      <c r="AW172" s="16" t="s">
        <v>32</v>
      </c>
      <c r="AX172" s="16" t="s">
        <v>75</v>
      </c>
      <c r="AY172" s="283" t="s">
        <v>192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5027</v>
      </c>
      <c r="G173" s="241"/>
      <c r="H173" s="245">
        <v>-0.442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75</v>
      </c>
      <c r="AY173" s="251" t="s">
        <v>192</v>
      </c>
    </row>
    <row r="174" s="13" customFormat="1">
      <c r="A174" s="13"/>
      <c r="B174" s="240"/>
      <c r="C174" s="241"/>
      <c r="D174" s="242" t="s">
        <v>201</v>
      </c>
      <c r="E174" s="243" t="s">
        <v>1</v>
      </c>
      <c r="F174" s="244" t="s">
        <v>5028</v>
      </c>
      <c r="G174" s="241"/>
      <c r="H174" s="245">
        <v>-0.45500000000000002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201</v>
      </c>
      <c r="AU174" s="251" t="s">
        <v>85</v>
      </c>
      <c r="AV174" s="13" t="s">
        <v>85</v>
      </c>
      <c r="AW174" s="13" t="s">
        <v>32</v>
      </c>
      <c r="AX174" s="13" t="s">
        <v>75</v>
      </c>
      <c r="AY174" s="251" t="s">
        <v>192</v>
      </c>
    </row>
    <row r="175" s="13" customFormat="1">
      <c r="A175" s="13"/>
      <c r="B175" s="240"/>
      <c r="C175" s="241"/>
      <c r="D175" s="242" t="s">
        <v>201</v>
      </c>
      <c r="E175" s="243" t="s">
        <v>1</v>
      </c>
      <c r="F175" s="244" t="s">
        <v>5029</v>
      </c>
      <c r="G175" s="241"/>
      <c r="H175" s="245">
        <v>-14.462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201</v>
      </c>
      <c r="AU175" s="251" t="s">
        <v>85</v>
      </c>
      <c r="AV175" s="13" t="s">
        <v>85</v>
      </c>
      <c r="AW175" s="13" t="s">
        <v>32</v>
      </c>
      <c r="AX175" s="13" t="s">
        <v>75</v>
      </c>
      <c r="AY175" s="251" t="s">
        <v>192</v>
      </c>
    </row>
    <row r="176" s="15" customFormat="1">
      <c r="A176" s="15"/>
      <c r="B176" s="263"/>
      <c r="C176" s="264"/>
      <c r="D176" s="242" t="s">
        <v>201</v>
      </c>
      <c r="E176" s="265" t="s">
        <v>1</v>
      </c>
      <c r="F176" s="266" t="s">
        <v>211</v>
      </c>
      <c r="G176" s="264"/>
      <c r="H176" s="267">
        <v>-15.359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3" t="s">
        <v>201</v>
      </c>
      <c r="AU176" s="273" t="s">
        <v>85</v>
      </c>
      <c r="AV176" s="15" t="s">
        <v>212</v>
      </c>
      <c r="AW176" s="15" t="s">
        <v>32</v>
      </c>
      <c r="AX176" s="15" t="s">
        <v>75</v>
      </c>
      <c r="AY176" s="273" t="s">
        <v>192</v>
      </c>
    </row>
    <row r="177" s="16" customFormat="1">
      <c r="A177" s="16"/>
      <c r="B177" s="274"/>
      <c r="C177" s="275"/>
      <c r="D177" s="242" t="s">
        <v>201</v>
      </c>
      <c r="E177" s="276" t="s">
        <v>1</v>
      </c>
      <c r="F177" s="277" t="s">
        <v>5012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3" t="s">
        <v>201</v>
      </c>
      <c r="AU177" s="283" t="s">
        <v>85</v>
      </c>
      <c r="AV177" s="16" t="s">
        <v>83</v>
      </c>
      <c r="AW177" s="16" t="s">
        <v>32</v>
      </c>
      <c r="AX177" s="16" t="s">
        <v>75</v>
      </c>
      <c r="AY177" s="283" t="s">
        <v>192</v>
      </c>
    </row>
    <row r="178" s="13" customFormat="1">
      <c r="A178" s="13"/>
      <c r="B178" s="240"/>
      <c r="C178" s="241"/>
      <c r="D178" s="242" t="s">
        <v>201</v>
      </c>
      <c r="E178" s="243" t="s">
        <v>1</v>
      </c>
      <c r="F178" s="244" t="s">
        <v>5030</v>
      </c>
      <c r="G178" s="241"/>
      <c r="H178" s="245">
        <v>-0.096000000000000002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201</v>
      </c>
      <c r="AU178" s="251" t="s">
        <v>85</v>
      </c>
      <c r="AV178" s="13" t="s">
        <v>85</v>
      </c>
      <c r="AW178" s="13" t="s">
        <v>32</v>
      </c>
      <c r="AX178" s="13" t="s">
        <v>75</v>
      </c>
      <c r="AY178" s="251" t="s">
        <v>192</v>
      </c>
    </row>
    <row r="179" s="13" customFormat="1">
      <c r="A179" s="13"/>
      <c r="B179" s="240"/>
      <c r="C179" s="241"/>
      <c r="D179" s="242" t="s">
        <v>201</v>
      </c>
      <c r="E179" s="243" t="s">
        <v>1</v>
      </c>
      <c r="F179" s="244" t="s">
        <v>5031</v>
      </c>
      <c r="G179" s="241"/>
      <c r="H179" s="245">
        <v>-0.45500000000000002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201</v>
      </c>
      <c r="AU179" s="251" t="s">
        <v>85</v>
      </c>
      <c r="AV179" s="13" t="s">
        <v>85</v>
      </c>
      <c r="AW179" s="13" t="s">
        <v>32</v>
      </c>
      <c r="AX179" s="13" t="s">
        <v>75</v>
      </c>
      <c r="AY179" s="251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5032</v>
      </c>
      <c r="G180" s="241"/>
      <c r="H180" s="245">
        <v>-3.1440000000000001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75</v>
      </c>
      <c r="AY180" s="251" t="s">
        <v>192</v>
      </c>
    </row>
    <row r="181" s="15" customFormat="1">
      <c r="A181" s="15"/>
      <c r="B181" s="263"/>
      <c r="C181" s="264"/>
      <c r="D181" s="242" t="s">
        <v>201</v>
      </c>
      <c r="E181" s="265" t="s">
        <v>1</v>
      </c>
      <c r="F181" s="266" t="s">
        <v>211</v>
      </c>
      <c r="G181" s="264"/>
      <c r="H181" s="267">
        <v>-3.6949999999999998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3" t="s">
        <v>201</v>
      </c>
      <c r="AU181" s="273" t="s">
        <v>85</v>
      </c>
      <c r="AV181" s="15" t="s">
        <v>212</v>
      </c>
      <c r="AW181" s="15" t="s">
        <v>32</v>
      </c>
      <c r="AX181" s="15" t="s">
        <v>75</v>
      </c>
      <c r="AY181" s="273" t="s">
        <v>192</v>
      </c>
    </row>
    <row r="182" s="14" customFormat="1">
      <c r="A182" s="14"/>
      <c r="B182" s="252"/>
      <c r="C182" s="253"/>
      <c r="D182" s="242" t="s">
        <v>201</v>
      </c>
      <c r="E182" s="254" t="s">
        <v>1</v>
      </c>
      <c r="F182" s="255" t="s">
        <v>204</v>
      </c>
      <c r="G182" s="253"/>
      <c r="H182" s="256">
        <v>30.315999999999999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201</v>
      </c>
      <c r="AU182" s="262" t="s">
        <v>85</v>
      </c>
      <c r="AV182" s="14" t="s">
        <v>199</v>
      </c>
      <c r="AW182" s="14" t="s">
        <v>32</v>
      </c>
      <c r="AX182" s="14" t="s">
        <v>83</v>
      </c>
      <c r="AY182" s="262" t="s">
        <v>192</v>
      </c>
    </row>
    <row r="183" s="2" customFormat="1" ht="24.15" customHeight="1">
      <c r="A183" s="39"/>
      <c r="B183" s="40"/>
      <c r="C183" s="227" t="s">
        <v>251</v>
      </c>
      <c r="D183" s="227" t="s">
        <v>194</v>
      </c>
      <c r="E183" s="228" t="s">
        <v>3480</v>
      </c>
      <c r="F183" s="229" t="s">
        <v>3481</v>
      </c>
      <c r="G183" s="230" t="s">
        <v>207</v>
      </c>
      <c r="H183" s="231">
        <v>15.359</v>
      </c>
      <c r="I183" s="232"/>
      <c r="J183" s="233">
        <f>ROUND(I183*H183,2)</f>
        <v>0</v>
      </c>
      <c r="K183" s="229" t="s">
        <v>198</v>
      </c>
      <c r="L183" s="45"/>
      <c r="M183" s="234" t="s">
        <v>1</v>
      </c>
      <c r="N183" s="235" t="s">
        <v>40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199</v>
      </c>
      <c r="AT183" s="238" t="s">
        <v>194</v>
      </c>
      <c r="AU183" s="238" t="s">
        <v>85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5033</v>
      </c>
    </row>
    <row r="184" s="16" customFormat="1">
      <c r="A184" s="16"/>
      <c r="B184" s="274"/>
      <c r="C184" s="275"/>
      <c r="D184" s="242" t="s">
        <v>201</v>
      </c>
      <c r="E184" s="276" t="s">
        <v>1</v>
      </c>
      <c r="F184" s="277" t="s">
        <v>5012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3" t="s">
        <v>201</v>
      </c>
      <c r="AU184" s="283" t="s">
        <v>85</v>
      </c>
      <c r="AV184" s="16" t="s">
        <v>83</v>
      </c>
      <c r="AW184" s="16" t="s">
        <v>32</v>
      </c>
      <c r="AX184" s="16" t="s">
        <v>75</v>
      </c>
      <c r="AY184" s="283" t="s">
        <v>192</v>
      </c>
    </row>
    <row r="185" s="13" customFormat="1">
      <c r="A185" s="13"/>
      <c r="B185" s="240"/>
      <c r="C185" s="241"/>
      <c r="D185" s="242" t="s">
        <v>201</v>
      </c>
      <c r="E185" s="243" t="s">
        <v>1</v>
      </c>
      <c r="F185" s="244" t="s">
        <v>5034</v>
      </c>
      <c r="G185" s="241"/>
      <c r="H185" s="245">
        <v>0.442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201</v>
      </c>
      <c r="AU185" s="251" t="s">
        <v>85</v>
      </c>
      <c r="AV185" s="13" t="s">
        <v>85</v>
      </c>
      <c r="AW185" s="13" t="s">
        <v>32</v>
      </c>
      <c r="AX185" s="13" t="s">
        <v>75</v>
      </c>
      <c r="AY185" s="251" t="s">
        <v>192</v>
      </c>
    </row>
    <row r="186" s="13" customFormat="1">
      <c r="A186" s="13"/>
      <c r="B186" s="240"/>
      <c r="C186" s="241"/>
      <c r="D186" s="242" t="s">
        <v>201</v>
      </c>
      <c r="E186" s="243" t="s">
        <v>1</v>
      </c>
      <c r="F186" s="244" t="s">
        <v>5035</v>
      </c>
      <c r="G186" s="241"/>
      <c r="H186" s="245">
        <v>0.45500000000000002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201</v>
      </c>
      <c r="AU186" s="251" t="s">
        <v>85</v>
      </c>
      <c r="AV186" s="13" t="s">
        <v>85</v>
      </c>
      <c r="AW186" s="13" t="s">
        <v>32</v>
      </c>
      <c r="AX186" s="13" t="s">
        <v>75</v>
      </c>
      <c r="AY186" s="251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5036</v>
      </c>
      <c r="G187" s="241"/>
      <c r="H187" s="245">
        <v>14.462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75</v>
      </c>
      <c r="AY187" s="251" t="s">
        <v>192</v>
      </c>
    </row>
    <row r="188" s="14" customFormat="1">
      <c r="A188" s="14"/>
      <c r="B188" s="252"/>
      <c r="C188" s="253"/>
      <c r="D188" s="242" t="s">
        <v>201</v>
      </c>
      <c r="E188" s="254" t="s">
        <v>1</v>
      </c>
      <c r="F188" s="255" t="s">
        <v>204</v>
      </c>
      <c r="G188" s="253"/>
      <c r="H188" s="256">
        <v>15.359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201</v>
      </c>
      <c r="AU188" s="262" t="s">
        <v>85</v>
      </c>
      <c r="AV188" s="14" t="s">
        <v>199</v>
      </c>
      <c r="AW188" s="14" t="s">
        <v>32</v>
      </c>
      <c r="AX188" s="14" t="s">
        <v>83</v>
      </c>
      <c r="AY188" s="262" t="s">
        <v>192</v>
      </c>
    </row>
    <row r="189" s="2" customFormat="1" ht="16.5" customHeight="1">
      <c r="A189" s="39"/>
      <c r="B189" s="40"/>
      <c r="C189" s="284" t="s">
        <v>257</v>
      </c>
      <c r="D189" s="284" t="s">
        <v>311</v>
      </c>
      <c r="E189" s="285" t="s">
        <v>4755</v>
      </c>
      <c r="F189" s="286" t="s">
        <v>4756</v>
      </c>
      <c r="G189" s="287" t="s">
        <v>247</v>
      </c>
      <c r="H189" s="288">
        <v>30.718</v>
      </c>
      <c r="I189" s="289"/>
      <c r="J189" s="290">
        <f>ROUND(I189*H189,2)</f>
        <v>0</v>
      </c>
      <c r="K189" s="286" t="s">
        <v>198</v>
      </c>
      <c r="L189" s="291"/>
      <c r="M189" s="292" t="s">
        <v>1</v>
      </c>
      <c r="N189" s="293" t="s">
        <v>40</v>
      </c>
      <c r="O189" s="92"/>
      <c r="P189" s="236">
        <f>O189*H189</f>
        <v>0</v>
      </c>
      <c r="Q189" s="236">
        <v>1</v>
      </c>
      <c r="R189" s="236">
        <f>Q189*H189</f>
        <v>30.718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244</v>
      </c>
      <c r="AT189" s="238" t="s">
        <v>311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5037</v>
      </c>
    </row>
    <row r="190" s="13" customFormat="1">
      <c r="A190" s="13"/>
      <c r="B190" s="240"/>
      <c r="C190" s="241"/>
      <c r="D190" s="242" t="s">
        <v>201</v>
      </c>
      <c r="E190" s="243" t="s">
        <v>1</v>
      </c>
      <c r="F190" s="244" t="s">
        <v>5038</v>
      </c>
      <c r="G190" s="241"/>
      <c r="H190" s="245">
        <v>30.718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201</v>
      </c>
      <c r="AU190" s="251" t="s">
        <v>85</v>
      </c>
      <c r="AV190" s="13" t="s">
        <v>85</v>
      </c>
      <c r="AW190" s="13" t="s">
        <v>32</v>
      </c>
      <c r="AX190" s="13" t="s">
        <v>83</v>
      </c>
      <c r="AY190" s="251" t="s">
        <v>192</v>
      </c>
    </row>
    <row r="191" s="12" customFormat="1" ht="22.8" customHeight="1">
      <c r="A191" s="12"/>
      <c r="B191" s="211"/>
      <c r="C191" s="212"/>
      <c r="D191" s="213" t="s">
        <v>74</v>
      </c>
      <c r="E191" s="225" t="s">
        <v>199</v>
      </c>
      <c r="F191" s="225" t="s">
        <v>604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SUM(P192:P197)</f>
        <v>0</v>
      </c>
      <c r="Q191" s="219"/>
      <c r="R191" s="220">
        <f>SUM(R192:R197)</f>
        <v>6.9863951499999999</v>
      </c>
      <c r="S191" s="219"/>
      <c r="T191" s="221">
        <f>SUM(T192:T197)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83</v>
      </c>
      <c r="AT191" s="223" t="s">
        <v>74</v>
      </c>
      <c r="AU191" s="223" t="s">
        <v>83</v>
      </c>
      <c r="AY191" s="222" t="s">
        <v>192</v>
      </c>
      <c r="BK191" s="224">
        <f>SUM(BK192:BK197)</f>
        <v>0</v>
      </c>
    </row>
    <row r="192" s="2" customFormat="1" ht="24.15" customHeight="1">
      <c r="A192" s="39"/>
      <c r="B192" s="40"/>
      <c r="C192" s="227" t="s">
        <v>264</v>
      </c>
      <c r="D192" s="227" t="s">
        <v>194</v>
      </c>
      <c r="E192" s="228" t="s">
        <v>3488</v>
      </c>
      <c r="F192" s="229" t="s">
        <v>3489</v>
      </c>
      <c r="G192" s="230" t="s">
        <v>207</v>
      </c>
      <c r="H192" s="231">
        <v>3.6949999999999998</v>
      </c>
      <c r="I192" s="232"/>
      <c r="J192" s="233">
        <f>ROUND(I192*H192,2)</f>
        <v>0</v>
      </c>
      <c r="K192" s="229" t="s">
        <v>198</v>
      </c>
      <c r="L192" s="45"/>
      <c r="M192" s="234" t="s">
        <v>1</v>
      </c>
      <c r="N192" s="235" t="s">
        <v>40</v>
      </c>
      <c r="O192" s="92"/>
      <c r="P192" s="236">
        <f>O192*H192</f>
        <v>0</v>
      </c>
      <c r="Q192" s="236">
        <v>1.8907700000000001</v>
      </c>
      <c r="R192" s="236">
        <f>Q192*H192</f>
        <v>6.9863951499999999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199</v>
      </c>
      <c r="AT192" s="238" t="s">
        <v>194</v>
      </c>
      <c r="AU192" s="238" t="s">
        <v>85</v>
      </c>
      <c r="AY192" s="18" t="s">
        <v>192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199</v>
      </c>
      <c r="BM192" s="238" t="s">
        <v>5039</v>
      </c>
    </row>
    <row r="193" s="16" customFormat="1">
      <c r="A193" s="16"/>
      <c r="B193" s="274"/>
      <c r="C193" s="275"/>
      <c r="D193" s="242" t="s">
        <v>201</v>
      </c>
      <c r="E193" s="276" t="s">
        <v>1</v>
      </c>
      <c r="F193" s="277" t="s">
        <v>5012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3" t="s">
        <v>201</v>
      </c>
      <c r="AU193" s="283" t="s">
        <v>85</v>
      </c>
      <c r="AV193" s="16" t="s">
        <v>83</v>
      </c>
      <c r="AW193" s="16" t="s">
        <v>32</v>
      </c>
      <c r="AX193" s="16" t="s">
        <v>75</v>
      </c>
      <c r="AY193" s="283" t="s">
        <v>192</v>
      </c>
    </row>
    <row r="194" s="13" customFormat="1">
      <c r="A194" s="13"/>
      <c r="B194" s="240"/>
      <c r="C194" s="241"/>
      <c r="D194" s="242" t="s">
        <v>201</v>
      </c>
      <c r="E194" s="243" t="s">
        <v>1</v>
      </c>
      <c r="F194" s="244" t="s">
        <v>5040</v>
      </c>
      <c r="G194" s="241"/>
      <c r="H194" s="245">
        <v>0.096000000000000002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201</v>
      </c>
      <c r="AU194" s="251" t="s">
        <v>85</v>
      </c>
      <c r="AV194" s="13" t="s">
        <v>85</v>
      </c>
      <c r="AW194" s="13" t="s">
        <v>32</v>
      </c>
      <c r="AX194" s="13" t="s">
        <v>75</v>
      </c>
      <c r="AY194" s="251" t="s">
        <v>192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5041</v>
      </c>
      <c r="G195" s="241"/>
      <c r="H195" s="245">
        <v>0.45500000000000002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75</v>
      </c>
      <c r="AY195" s="251" t="s">
        <v>192</v>
      </c>
    </row>
    <row r="196" s="13" customFormat="1">
      <c r="A196" s="13"/>
      <c r="B196" s="240"/>
      <c r="C196" s="241"/>
      <c r="D196" s="242" t="s">
        <v>201</v>
      </c>
      <c r="E196" s="243" t="s">
        <v>1</v>
      </c>
      <c r="F196" s="244" t="s">
        <v>5042</v>
      </c>
      <c r="G196" s="241"/>
      <c r="H196" s="245">
        <v>3.1440000000000001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201</v>
      </c>
      <c r="AU196" s="251" t="s">
        <v>85</v>
      </c>
      <c r="AV196" s="13" t="s">
        <v>85</v>
      </c>
      <c r="AW196" s="13" t="s">
        <v>32</v>
      </c>
      <c r="AX196" s="13" t="s">
        <v>75</v>
      </c>
      <c r="AY196" s="251" t="s">
        <v>192</v>
      </c>
    </row>
    <row r="197" s="14" customFormat="1">
      <c r="A197" s="14"/>
      <c r="B197" s="252"/>
      <c r="C197" s="253"/>
      <c r="D197" s="242" t="s">
        <v>201</v>
      </c>
      <c r="E197" s="254" t="s">
        <v>1</v>
      </c>
      <c r="F197" s="255" t="s">
        <v>204</v>
      </c>
      <c r="G197" s="253"/>
      <c r="H197" s="256">
        <v>3.6949999999999998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201</v>
      </c>
      <c r="AU197" s="262" t="s">
        <v>85</v>
      </c>
      <c r="AV197" s="14" t="s">
        <v>199</v>
      </c>
      <c r="AW197" s="14" t="s">
        <v>32</v>
      </c>
      <c r="AX197" s="14" t="s">
        <v>83</v>
      </c>
      <c r="AY197" s="262" t="s">
        <v>192</v>
      </c>
    </row>
    <row r="198" s="12" customFormat="1" ht="22.8" customHeight="1">
      <c r="A198" s="12"/>
      <c r="B198" s="211"/>
      <c r="C198" s="212"/>
      <c r="D198" s="213" t="s">
        <v>74</v>
      </c>
      <c r="E198" s="225" t="s">
        <v>244</v>
      </c>
      <c r="F198" s="225" t="s">
        <v>4763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SUM(P199:P216)</f>
        <v>0</v>
      </c>
      <c r="Q198" s="219"/>
      <c r="R198" s="220">
        <f>SUM(R199:R216)</f>
        <v>0.039231999999999996</v>
      </c>
      <c r="S198" s="219"/>
      <c r="T198" s="221">
        <f>SUM(T199:T216)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83</v>
      </c>
      <c r="AT198" s="223" t="s">
        <v>74</v>
      </c>
      <c r="AU198" s="223" t="s">
        <v>83</v>
      </c>
      <c r="AY198" s="222" t="s">
        <v>192</v>
      </c>
      <c r="BK198" s="224">
        <f>SUM(BK199:BK216)</f>
        <v>0</v>
      </c>
    </row>
    <row r="199" s="2" customFormat="1" ht="24.15" customHeight="1">
      <c r="A199" s="39"/>
      <c r="B199" s="40"/>
      <c r="C199" s="227" t="s">
        <v>8</v>
      </c>
      <c r="D199" s="227" t="s">
        <v>194</v>
      </c>
      <c r="E199" s="228" t="s">
        <v>4852</v>
      </c>
      <c r="F199" s="229" t="s">
        <v>4853</v>
      </c>
      <c r="G199" s="230" t="s">
        <v>282</v>
      </c>
      <c r="H199" s="231">
        <v>28.600000000000001</v>
      </c>
      <c r="I199" s="232"/>
      <c r="J199" s="233">
        <f>ROUND(I199*H199,2)</f>
        <v>0</v>
      </c>
      <c r="K199" s="229" t="s">
        <v>198</v>
      </c>
      <c r="L199" s="45"/>
      <c r="M199" s="234" t="s">
        <v>1</v>
      </c>
      <c r="N199" s="235" t="s">
        <v>40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199</v>
      </c>
      <c r="AT199" s="238" t="s">
        <v>194</v>
      </c>
      <c r="AU199" s="238" t="s">
        <v>85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5043</v>
      </c>
    </row>
    <row r="200" s="16" customFormat="1">
      <c r="A200" s="16"/>
      <c r="B200" s="274"/>
      <c r="C200" s="275"/>
      <c r="D200" s="242" t="s">
        <v>201</v>
      </c>
      <c r="E200" s="276" t="s">
        <v>1</v>
      </c>
      <c r="F200" s="277" t="s">
        <v>5012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3" t="s">
        <v>201</v>
      </c>
      <c r="AU200" s="283" t="s">
        <v>85</v>
      </c>
      <c r="AV200" s="16" t="s">
        <v>83</v>
      </c>
      <c r="AW200" s="16" t="s">
        <v>32</v>
      </c>
      <c r="AX200" s="16" t="s">
        <v>75</v>
      </c>
      <c r="AY200" s="283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5044</v>
      </c>
      <c r="G201" s="241"/>
      <c r="H201" s="245">
        <v>28.600000000000001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83</v>
      </c>
      <c r="AY201" s="251" t="s">
        <v>192</v>
      </c>
    </row>
    <row r="202" s="2" customFormat="1" ht="24.15" customHeight="1">
      <c r="A202" s="39"/>
      <c r="B202" s="40"/>
      <c r="C202" s="284" t="s">
        <v>279</v>
      </c>
      <c r="D202" s="284" t="s">
        <v>311</v>
      </c>
      <c r="E202" s="285" t="s">
        <v>4857</v>
      </c>
      <c r="F202" s="286" t="s">
        <v>4858</v>
      </c>
      <c r="G202" s="287" t="s">
        <v>282</v>
      </c>
      <c r="H202" s="288">
        <v>28.600000000000001</v>
      </c>
      <c r="I202" s="289"/>
      <c r="J202" s="290">
        <f>ROUND(I202*H202,2)</f>
        <v>0</v>
      </c>
      <c r="K202" s="286" t="s">
        <v>198</v>
      </c>
      <c r="L202" s="291"/>
      <c r="M202" s="292" t="s">
        <v>1</v>
      </c>
      <c r="N202" s="293" t="s">
        <v>40</v>
      </c>
      <c r="O202" s="92"/>
      <c r="P202" s="236">
        <f>O202*H202</f>
        <v>0</v>
      </c>
      <c r="Q202" s="236">
        <v>0.0010499999999999999</v>
      </c>
      <c r="R202" s="236">
        <f>Q202*H202</f>
        <v>0.030030000000000001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244</v>
      </c>
      <c r="AT202" s="238" t="s">
        <v>311</v>
      </c>
      <c r="AU202" s="238" t="s">
        <v>85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5045</v>
      </c>
    </row>
    <row r="203" s="2" customFormat="1" ht="24.15" customHeight="1">
      <c r="A203" s="39"/>
      <c r="B203" s="40"/>
      <c r="C203" s="227" t="s">
        <v>286</v>
      </c>
      <c r="D203" s="227" t="s">
        <v>194</v>
      </c>
      <c r="E203" s="228" t="s">
        <v>5046</v>
      </c>
      <c r="F203" s="229" t="s">
        <v>5047</v>
      </c>
      <c r="G203" s="230" t="s">
        <v>300</v>
      </c>
      <c r="H203" s="231">
        <v>2</v>
      </c>
      <c r="I203" s="232"/>
      <c r="J203" s="233">
        <f>ROUND(I203*H203,2)</f>
        <v>0</v>
      </c>
      <c r="K203" s="229" t="s">
        <v>198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85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5048</v>
      </c>
    </row>
    <row r="204" s="2" customFormat="1" ht="16.5" customHeight="1">
      <c r="A204" s="39"/>
      <c r="B204" s="40"/>
      <c r="C204" s="284" t="s">
        <v>291</v>
      </c>
      <c r="D204" s="284" t="s">
        <v>311</v>
      </c>
      <c r="E204" s="285" t="s">
        <v>5049</v>
      </c>
      <c r="F204" s="286" t="s">
        <v>5050</v>
      </c>
      <c r="G204" s="287" t="s">
        <v>300</v>
      </c>
      <c r="H204" s="288">
        <v>2</v>
      </c>
      <c r="I204" s="289"/>
      <c r="J204" s="290">
        <f>ROUND(I204*H204,2)</f>
        <v>0</v>
      </c>
      <c r="K204" s="286" t="s">
        <v>198</v>
      </c>
      <c r="L204" s="291"/>
      <c r="M204" s="292" t="s">
        <v>1</v>
      </c>
      <c r="N204" s="293" t="s">
        <v>40</v>
      </c>
      <c r="O204" s="92"/>
      <c r="P204" s="236">
        <f>O204*H204</f>
        <v>0</v>
      </c>
      <c r="Q204" s="236">
        <v>0.00019000000000000001</v>
      </c>
      <c r="R204" s="236">
        <f>Q204*H204</f>
        <v>0.00038000000000000002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244</v>
      </c>
      <c r="AT204" s="238" t="s">
        <v>311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5051</v>
      </c>
    </row>
    <row r="205" s="2" customFormat="1" ht="33" customHeight="1">
      <c r="A205" s="39"/>
      <c r="B205" s="40"/>
      <c r="C205" s="227" t="s">
        <v>297</v>
      </c>
      <c r="D205" s="227" t="s">
        <v>194</v>
      </c>
      <c r="E205" s="228" t="s">
        <v>5052</v>
      </c>
      <c r="F205" s="229" t="s">
        <v>5053</v>
      </c>
      <c r="G205" s="230" t="s">
        <v>300</v>
      </c>
      <c r="H205" s="231">
        <v>2</v>
      </c>
      <c r="I205" s="232"/>
      <c r="J205" s="233">
        <f>ROUND(I205*H205,2)</f>
        <v>0</v>
      </c>
      <c r="K205" s="229" t="s">
        <v>198</v>
      </c>
      <c r="L205" s="45"/>
      <c r="M205" s="234" t="s">
        <v>1</v>
      </c>
      <c r="N205" s="235" t="s">
        <v>40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199</v>
      </c>
      <c r="AT205" s="238" t="s">
        <v>194</v>
      </c>
      <c r="AU205" s="238" t="s">
        <v>85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5054</v>
      </c>
    </row>
    <row r="206" s="13" customFormat="1">
      <c r="A206" s="13"/>
      <c r="B206" s="240"/>
      <c r="C206" s="241"/>
      <c r="D206" s="242" t="s">
        <v>201</v>
      </c>
      <c r="E206" s="243" t="s">
        <v>1</v>
      </c>
      <c r="F206" s="244" t="s">
        <v>5055</v>
      </c>
      <c r="G206" s="241"/>
      <c r="H206" s="245">
        <v>2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201</v>
      </c>
      <c r="AU206" s="251" t="s">
        <v>85</v>
      </c>
      <c r="AV206" s="13" t="s">
        <v>85</v>
      </c>
      <c r="AW206" s="13" t="s">
        <v>32</v>
      </c>
      <c r="AX206" s="13" t="s">
        <v>83</v>
      </c>
      <c r="AY206" s="251" t="s">
        <v>192</v>
      </c>
    </row>
    <row r="207" s="2" customFormat="1" ht="24.15" customHeight="1">
      <c r="A207" s="39"/>
      <c r="B207" s="40"/>
      <c r="C207" s="284" t="s">
        <v>304</v>
      </c>
      <c r="D207" s="284" t="s">
        <v>311</v>
      </c>
      <c r="E207" s="285" t="s">
        <v>4864</v>
      </c>
      <c r="F207" s="286" t="s">
        <v>4865</v>
      </c>
      <c r="G207" s="287" t="s">
        <v>300</v>
      </c>
      <c r="H207" s="288">
        <v>2</v>
      </c>
      <c r="I207" s="289"/>
      <c r="J207" s="290">
        <f>ROUND(I207*H207,2)</f>
        <v>0</v>
      </c>
      <c r="K207" s="286" t="s">
        <v>198</v>
      </c>
      <c r="L207" s="291"/>
      <c r="M207" s="292" t="s">
        <v>1</v>
      </c>
      <c r="N207" s="293" t="s">
        <v>40</v>
      </c>
      <c r="O207" s="92"/>
      <c r="P207" s="236">
        <f>O207*H207</f>
        <v>0</v>
      </c>
      <c r="Q207" s="236">
        <v>0.0028999999999999998</v>
      </c>
      <c r="R207" s="236">
        <f>Q207*H207</f>
        <v>0.0057999999999999996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244</v>
      </c>
      <c r="AT207" s="238" t="s">
        <v>311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5056</v>
      </c>
    </row>
    <row r="208" s="2" customFormat="1" ht="16.5" customHeight="1">
      <c r="A208" s="39"/>
      <c r="B208" s="40"/>
      <c r="C208" s="227" t="s">
        <v>310</v>
      </c>
      <c r="D208" s="227" t="s">
        <v>194</v>
      </c>
      <c r="E208" s="228" t="s">
        <v>5057</v>
      </c>
      <c r="F208" s="229" t="s">
        <v>5058</v>
      </c>
      <c r="G208" s="230" t="s">
        <v>300</v>
      </c>
      <c r="H208" s="231">
        <v>2</v>
      </c>
      <c r="I208" s="232"/>
      <c r="J208" s="233">
        <f>ROUND(I208*H208,2)</f>
        <v>0</v>
      </c>
      <c r="K208" s="229" t="s">
        <v>198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0.00038000000000000002</v>
      </c>
      <c r="R208" s="236">
        <f>Q208*H208</f>
        <v>0.00076000000000000004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199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5059</v>
      </c>
    </row>
    <row r="209" s="2" customFormat="1" ht="16.5" customHeight="1">
      <c r="A209" s="39"/>
      <c r="B209" s="40"/>
      <c r="C209" s="227" t="s">
        <v>316</v>
      </c>
      <c r="D209" s="227" t="s">
        <v>194</v>
      </c>
      <c r="E209" s="228" t="s">
        <v>4867</v>
      </c>
      <c r="F209" s="229" t="s">
        <v>4868</v>
      </c>
      <c r="G209" s="230" t="s">
        <v>282</v>
      </c>
      <c r="H209" s="231">
        <v>28.600000000000001</v>
      </c>
      <c r="I209" s="232"/>
      <c r="J209" s="233">
        <f>ROUND(I209*H209,2)</f>
        <v>0</v>
      </c>
      <c r="K209" s="229" t="s">
        <v>198</v>
      </c>
      <c r="L209" s="45"/>
      <c r="M209" s="234" t="s">
        <v>1</v>
      </c>
      <c r="N209" s="235" t="s">
        <v>40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199</v>
      </c>
      <c r="AT209" s="238" t="s">
        <v>194</v>
      </c>
      <c r="AU209" s="238" t="s">
        <v>85</v>
      </c>
      <c r="AY209" s="18" t="s">
        <v>192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199</v>
      </c>
      <c r="BM209" s="238" t="s">
        <v>5060</v>
      </c>
    </row>
    <row r="210" s="16" customFormat="1">
      <c r="A210" s="16"/>
      <c r="B210" s="274"/>
      <c r="C210" s="275"/>
      <c r="D210" s="242" t="s">
        <v>201</v>
      </c>
      <c r="E210" s="276" t="s">
        <v>1</v>
      </c>
      <c r="F210" s="277" t="s">
        <v>5012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3" t="s">
        <v>201</v>
      </c>
      <c r="AU210" s="283" t="s">
        <v>85</v>
      </c>
      <c r="AV210" s="16" t="s">
        <v>83</v>
      </c>
      <c r="AW210" s="16" t="s">
        <v>32</v>
      </c>
      <c r="AX210" s="16" t="s">
        <v>75</v>
      </c>
      <c r="AY210" s="283" t="s">
        <v>192</v>
      </c>
    </row>
    <row r="211" s="13" customFormat="1">
      <c r="A211" s="13"/>
      <c r="B211" s="240"/>
      <c r="C211" s="241"/>
      <c r="D211" s="242" t="s">
        <v>201</v>
      </c>
      <c r="E211" s="243" t="s">
        <v>1</v>
      </c>
      <c r="F211" s="244" t="s">
        <v>5044</v>
      </c>
      <c r="G211" s="241"/>
      <c r="H211" s="245">
        <v>28.600000000000001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201</v>
      </c>
      <c r="AU211" s="251" t="s">
        <v>85</v>
      </c>
      <c r="AV211" s="13" t="s">
        <v>85</v>
      </c>
      <c r="AW211" s="13" t="s">
        <v>32</v>
      </c>
      <c r="AX211" s="13" t="s">
        <v>83</v>
      </c>
      <c r="AY211" s="251" t="s">
        <v>192</v>
      </c>
    </row>
    <row r="212" s="2" customFormat="1" ht="21.75" customHeight="1">
      <c r="A212" s="39"/>
      <c r="B212" s="40"/>
      <c r="C212" s="227" t="s">
        <v>321</v>
      </c>
      <c r="D212" s="227" t="s">
        <v>194</v>
      </c>
      <c r="E212" s="228" t="s">
        <v>4817</v>
      </c>
      <c r="F212" s="229" t="s">
        <v>4818</v>
      </c>
      <c r="G212" s="230" t="s">
        <v>282</v>
      </c>
      <c r="H212" s="231">
        <v>37.700000000000003</v>
      </c>
      <c r="I212" s="232"/>
      <c r="J212" s="233">
        <f>ROUND(I212*H212,2)</f>
        <v>0</v>
      </c>
      <c r="K212" s="229" t="s">
        <v>198</v>
      </c>
      <c r="L212" s="45"/>
      <c r="M212" s="234" t="s">
        <v>1</v>
      </c>
      <c r="N212" s="235" t="s">
        <v>40</v>
      </c>
      <c r="O212" s="92"/>
      <c r="P212" s="236">
        <f>O212*H212</f>
        <v>0</v>
      </c>
      <c r="Q212" s="236">
        <v>6.0000000000000002E-05</v>
      </c>
      <c r="R212" s="236">
        <f>Q212*H212</f>
        <v>0.0022620000000000001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199</v>
      </c>
      <c r="AT212" s="238" t="s">
        <v>194</v>
      </c>
      <c r="AU212" s="238" t="s">
        <v>85</v>
      </c>
      <c r="AY212" s="18" t="s">
        <v>192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199</v>
      </c>
      <c r="BM212" s="238" t="s">
        <v>5061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5062</v>
      </c>
      <c r="G213" s="241"/>
      <c r="H213" s="245">
        <v>2.3999999999999999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75</v>
      </c>
      <c r="AY213" s="251" t="s">
        <v>192</v>
      </c>
    </row>
    <row r="214" s="13" customFormat="1">
      <c r="A214" s="13"/>
      <c r="B214" s="240"/>
      <c r="C214" s="241"/>
      <c r="D214" s="242" t="s">
        <v>201</v>
      </c>
      <c r="E214" s="243" t="s">
        <v>1</v>
      </c>
      <c r="F214" s="244" t="s">
        <v>5063</v>
      </c>
      <c r="G214" s="241"/>
      <c r="H214" s="245">
        <v>9.0999999999999996</v>
      </c>
      <c r="I214" s="246"/>
      <c r="J214" s="241"/>
      <c r="K214" s="241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201</v>
      </c>
      <c r="AU214" s="251" t="s">
        <v>85</v>
      </c>
      <c r="AV214" s="13" t="s">
        <v>85</v>
      </c>
      <c r="AW214" s="13" t="s">
        <v>32</v>
      </c>
      <c r="AX214" s="13" t="s">
        <v>75</v>
      </c>
      <c r="AY214" s="251" t="s">
        <v>192</v>
      </c>
    </row>
    <row r="215" s="13" customFormat="1">
      <c r="A215" s="13"/>
      <c r="B215" s="240"/>
      <c r="C215" s="241"/>
      <c r="D215" s="242" t="s">
        <v>201</v>
      </c>
      <c r="E215" s="243" t="s">
        <v>1</v>
      </c>
      <c r="F215" s="244" t="s">
        <v>5064</v>
      </c>
      <c r="G215" s="241"/>
      <c r="H215" s="245">
        <v>26.199999999999999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201</v>
      </c>
      <c r="AU215" s="251" t="s">
        <v>85</v>
      </c>
      <c r="AV215" s="13" t="s">
        <v>85</v>
      </c>
      <c r="AW215" s="13" t="s">
        <v>32</v>
      </c>
      <c r="AX215" s="13" t="s">
        <v>75</v>
      </c>
      <c r="AY215" s="251" t="s">
        <v>192</v>
      </c>
    </row>
    <row r="216" s="14" customFormat="1">
      <c r="A216" s="14"/>
      <c r="B216" s="252"/>
      <c r="C216" s="253"/>
      <c r="D216" s="242" t="s">
        <v>201</v>
      </c>
      <c r="E216" s="254" t="s">
        <v>1</v>
      </c>
      <c r="F216" s="255" t="s">
        <v>204</v>
      </c>
      <c r="G216" s="253"/>
      <c r="H216" s="256">
        <v>37.700000000000003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201</v>
      </c>
      <c r="AU216" s="262" t="s">
        <v>85</v>
      </c>
      <c r="AV216" s="14" t="s">
        <v>199</v>
      </c>
      <c r="AW216" s="14" t="s">
        <v>32</v>
      </c>
      <c r="AX216" s="14" t="s">
        <v>83</v>
      </c>
      <c r="AY216" s="262" t="s">
        <v>192</v>
      </c>
    </row>
    <row r="217" s="12" customFormat="1" ht="25.92" customHeight="1">
      <c r="A217" s="12"/>
      <c r="B217" s="211"/>
      <c r="C217" s="212"/>
      <c r="D217" s="213" t="s">
        <v>74</v>
      </c>
      <c r="E217" s="214" t="s">
        <v>1178</v>
      </c>
      <c r="F217" s="214" t="s">
        <v>1179</v>
      </c>
      <c r="G217" s="212"/>
      <c r="H217" s="212"/>
      <c r="I217" s="215"/>
      <c r="J217" s="216">
        <f>BK217</f>
        <v>0</v>
      </c>
      <c r="K217" s="212"/>
      <c r="L217" s="217"/>
      <c r="M217" s="218"/>
      <c r="N217" s="219"/>
      <c r="O217" s="219"/>
      <c r="P217" s="220">
        <f>P218+P229</f>
        <v>0</v>
      </c>
      <c r="Q217" s="219"/>
      <c r="R217" s="220">
        <f>R218+R229</f>
        <v>0.073488649999999989</v>
      </c>
      <c r="S217" s="219"/>
      <c r="T217" s="221">
        <f>T218+T229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2" t="s">
        <v>85</v>
      </c>
      <c r="AT217" s="223" t="s">
        <v>74</v>
      </c>
      <c r="AU217" s="223" t="s">
        <v>75</v>
      </c>
      <c r="AY217" s="222" t="s">
        <v>192</v>
      </c>
      <c r="BK217" s="224">
        <f>BK218+BK229</f>
        <v>0</v>
      </c>
    </row>
    <row r="218" s="12" customFormat="1" ht="22.8" customHeight="1">
      <c r="A218" s="12"/>
      <c r="B218" s="211"/>
      <c r="C218" s="212"/>
      <c r="D218" s="213" t="s">
        <v>74</v>
      </c>
      <c r="E218" s="225" t="s">
        <v>5065</v>
      </c>
      <c r="F218" s="225" t="s">
        <v>5066</v>
      </c>
      <c r="G218" s="212"/>
      <c r="H218" s="212"/>
      <c r="I218" s="215"/>
      <c r="J218" s="226">
        <f>BK218</f>
        <v>0</v>
      </c>
      <c r="K218" s="212"/>
      <c r="L218" s="217"/>
      <c r="M218" s="218"/>
      <c r="N218" s="219"/>
      <c r="O218" s="219"/>
      <c r="P218" s="220">
        <f>SUM(P219:P228)</f>
        <v>0</v>
      </c>
      <c r="Q218" s="219"/>
      <c r="R218" s="220">
        <f>SUM(R219:R228)</f>
        <v>0.072665049999999995</v>
      </c>
      <c r="S218" s="219"/>
      <c r="T218" s="221">
        <f>SUM(T219:T228)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2" t="s">
        <v>85</v>
      </c>
      <c r="AT218" s="223" t="s">
        <v>74</v>
      </c>
      <c r="AU218" s="223" t="s">
        <v>83</v>
      </c>
      <c r="AY218" s="222" t="s">
        <v>192</v>
      </c>
      <c r="BK218" s="224">
        <f>SUM(BK219:BK228)</f>
        <v>0</v>
      </c>
    </row>
    <row r="219" s="2" customFormat="1" ht="24.15" customHeight="1">
      <c r="A219" s="39"/>
      <c r="B219" s="40"/>
      <c r="C219" s="227" t="s">
        <v>7</v>
      </c>
      <c r="D219" s="227" t="s">
        <v>194</v>
      </c>
      <c r="E219" s="228" t="s">
        <v>5067</v>
      </c>
      <c r="F219" s="229" t="s">
        <v>5068</v>
      </c>
      <c r="G219" s="230" t="s">
        <v>282</v>
      </c>
      <c r="H219" s="231">
        <v>35.299999999999997</v>
      </c>
      <c r="I219" s="232"/>
      <c r="J219" s="233">
        <f>ROUND(I219*H219,2)</f>
        <v>0</v>
      </c>
      <c r="K219" s="229" t="s">
        <v>198</v>
      </c>
      <c r="L219" s="45"/>
      <c r="M219" s="234" t="s">
        <v>1</v>
      </c>
      <c r="N219" s="235" t="s">
        <v>40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297</v>
      </c>
      <c r="AT219" s="238" t="s">
        <v>194</v>
      </c>
      <c r="AU219" s="238" t="s">
        <v>85</v>
      </c>
      <c r="AY219" s="18" t="s">
        <v>192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297</v>
      </c>
      <c r="BM219" s="238" t="s">
        <v>5069</v>
      </c>
    </row>
    <row r="220" s="16" customFormat="1">
      <c r="A220" s="16"/>
      <c r="B220" s="274"/>
      <c r="C220" s="275"/>
      <c r="D220" s="242" t="s">
        <v>201</v>
      </c>
      <c r="E220" s="276" t="s">
        <v>1</v>
      </c>
      <c r="F220" s="277" t="s">
        <v>5012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3" t="s">
        <v>201</v>
      </c>
      <c r="AU220" s="283" t="s">
        <v>85</v>
      </c>
      <c r="AV220" s="16" t="s">
        <v>83</v>
      </c>
      <c r="AW220" s="16" t="s">
        <v>32</v>
      </c>
      <c r="AX220" s="16" t="s">
        <v>75</v>
      </c>
      <c r="AY220" s="283" t="s">
        <v>192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5070</v>
      </c>
      <c r="G221" s="241"/>
      <c r="H221" s="245">
        <v>35.299999999999997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83</v>
      </c>
      <c r="AY221" s="251" t="s">
        <v>192</v>
      </c>
    </row>
    <row r="222" s="2" customFormat="1" ht="33" customHeight="1">
      <c r="A222" s="39"/>
      <c r="B222" s="40"/>
      <c r="C222" s="284" t="s">
        <v>333</v>
      </c>
      <c r="D222" s="284" t="s">
        <v>311</v>
      </c>
      <c r="E222" s="285" t="s">
        <v>5071</v>
      </c>
      <c r="F222" s="286" t="s">
        <v>5072</v>
      </c>
      <c r="G222" s="287" t="s">
        <v>282</v>
      </c>
      <c r="H222" s="288">
        <v>40.594999999999999</v>
      </c>
      <c r="I222" s="289"/>
      <c r="J222" s="290">
        <f>ROUND(I222*H222,2)</f>
        <v>0</v>
      </c>
      <c r="K222" s="286" t="s">
        <v>198</v>
      </c>
      <c r="L222" s="291"/>
      <c r="M222" s="292" t="s">
        <v>1</v>
      </c>
      <c r="N222" s="293" t="s">
        <v>40</v>
      </c>
      <c r="O222" s="92"/>
      <c r="P222" s="236">
        <f>O222*H222</f>
        <v>0</v>
      </c>
      <c r="Q222" s="236">
        <v>0.00068999999999999997</v>
      </c>
      <c r="R222" s="236">
        <f>Q222*H222</f>
        <v>0.028010549999999999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394</v>
      </c>
      <c r="AT222" s="238" t="s">
        <v>311</v>
      </c>
      <c r="AU222" s="238" t="s">
        <v>85</v>
      </c>
      <c r="AY222" s="18" t="s">
        <v>192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297</v>
      </c>
      <c r="BM222" s="238" t="s">
        <v>5073</v>
      </c>
    </row>
    <row r="223" s="13" customFormat="1">
      <c r="A223" s="13"/>
      <c r="B223" s="240"/>
      <c r="C223" s="241"/>
      <c r="D223" s="242" t="s">
        <v>201</v>
      </c>
      <c r="E223" s="243" t="s">
        <v>1</v>
      </c>
      <c r="F223" s="244" t="s">
        <v>5074</v>
      </c>
      <c r="G223" s="241"/>
      <c r="H223" s="245">
        <v>40.594999999999999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201</v>
      </c>
      <c r="AU223" s="251" t="s">
        <v>85</v>
      </c>
      <c r="AV223" s="13" t="s">
        <v>85</v>
      </c>
      <c r="AW223" s="13" t="s">
        <v>32</v>
      </c>
      <c r="AX223" s="13" t="s">
        <v>83</v>
      </c>
      <c r="AY223" s="251" t="s">
        <v>192</v>
      </c>
    </row>
    <row r="224" s="2" customFormat="1" ht="24.15" customHeight="1">
      <c r="A224" s="39"/>
      <c r="B224" s="40"/>
      <c r="C224" s="227" t="s">
        <v>340</v>
      </c>
      <c r="D224" s="227" t="s">
        <v>194</v>
      </c>
      <c r="E224" s="228" t="s">
        <v>5075</v>
      </c>
      <c r="F224" s="229" t="s">
        <v>5076</v>
      </c>
      <c r="G224" s="230" t="s">
        <v>282</v>
      </c>
      <c r="H224" s="231">
        <v>35.299999999999997</v>
      </c>
      <c r="I224" s="232"/>
      <c r="J224" s="233">
        <f>ROUND(I224*H224,2)</f>
        <v>0</v>
      </c>
      <c r="K224" s="229" t="s">
        <v>198</v>
      </c>
      <c r="L224" s="45"/>
      <c r="M224" s="234" t="s">
        <v>1</v>
      </c>
      <c r="N224" s="235" t="s">
        <v>40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297</v>
      </c>
      <c r="AT224" s="238" t="s">
        <v>194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297</v>
      </c>
      <c r="BM224" s="238" t="s">
        <v>5077</v>
      </c>
    </row>
    <row r="225" s="16" customFormat="1">
      <c r="A225" s="16"/>
      <c r="B225" s="274"/>
      <c r="C225" s="275"/>
      <c r="D225" s="242" t="s">
        <v>201</v>
      </c>
      <c r="E225" s="276" t="s">
        <v>1</v>
      </c>
      <c r="F225" s="277" t="s">
        <v>5012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3" t="s">
        <v>201</v>
      </c>
      <c r="AU225" s="283" t="s">
        <v>85</v>
      </c>
      <c r="AV225" s="16" t="s">
        <v>83</v>
      </c>
      <c r="AW225" s="16" t="s">
        <v>32</v>
      </c>
      <c r="AX225" s="16" t="s">
        <v>75</v>
      </c>
      <c r="AY225" s="283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5070</v>
      </c>
      <c r="G226" s="241"/>
      <c r="H226" s="245">
        <v>35.299999999999997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83</v>
      </c>
      <c r="AY226" s="251" t="s">
        <v>192</v>
      </c>
    </row>
    <row r="227" s="2" customFormat="1" ht="24.15" customHeight="1">
      <c r="A227" s="39"/>
      <c r="B227" s="40"/>
      <c r="C227" s="284" t="s">
        <v>347</v>
      </c>
      <c r="D227" s="284" t="s">
        <v>311</v>
      </c>
      <c r="E227" s="285" t="s">
        <v>5078</v>
      </c>
      <c r="F227" s="286" t="s">
        <v>5079</v>
      </c>
      <c r="G227" s="287" t="s">
        <v>282</v>
      </c>
      <c r="H227" s="288">
        <v>40.594999999999999</v>
      </c>
      <c r="I227" s="289"/>
      <c r="J227" s="290">
        <f>ROUND(I227*H227,2)</f>
        <v>0</v>
      </c>
      <c r="K227" s="286" t="s">
        <v>198</v>
      </c>
      <c r="L227" s="291"/>
      <c r="M227" s="292" t="s">
        <v>1</v>
      </c>
      <c r="N227" s="293" t="s">
        <v>40</v>
      </c>
      <c r="O227" s="92"/>
      <c r="P227" s="236">
        <f>O227*H227</f>
        <v>0</v>
      </c>
      <c r="Q227" s="236">
        <v>0.0011000000000000001</v>
      </c>
      <c r="R227" s="236">
        <f>Q227*H227</f>
        <v>0.0446545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394</v>
      </c>
      <c r="AT227" s="238" t="s">
        <v>311</v>
      </c>
      <c r="AU227" s="238" t="s">
        <v>85</v>
      </c>
      <c r="AY227" s="18" t="s">
        <v>192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297</v>
      </c>
      <c r="BM227" s="238" t="s">
        <v>5080</v>
      </c>
    </row>
    <row r="228" s="13" customFormat="1">
      <c r="A228" s="13"/>
      <c r="B228" s="240"/>
      <c r="C228" s="241"/>
      <c r="D228" s="242" t="s">
        <v>201</v>
      </c>
      <c r="E228" s="243" t="s">
        <v>1</v>
      </c>
      <c r="F228" s="244" t="s">
        <v>5074</v>
      </c>
      <c r="G228" s="241"/>
      <c r="H228" s="245">
        <v>40.594999999999999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201</v>
      </c>
      <c r="AU228" s="251" t="s">
        <v>85</v>
      </c>
      <c r="AV228" s="13" t="s">
        <v>85</v>
      </c>
      <c r="AW228" s="13" t="s">
        <v>32</v>
      </c>
      <c r="AX228" s="13" t="s">
        <v>83</v>
      </c>
      <c r="AY228" s="251" t="s">
        <v>192</v>
      </c>
    </row>
    <row r="229" s="12" customFormat="1" ht="22.8" customHeight="1">
      <c r="A229" s="12"/>
      <c r="B229" s="211"/>
      <c r="C229" s="212"/>
      <c r="D229" s="213" t="s">
        <v>74</v>
      </c>
      <c r="E229" s="225" t="s">
        <v>5081</v>
      </c>
      <c r="F229" s="225" t="s">
        <v>5082</v>
      </c>
      <c r="G229" s="212"/>
      <c r="H229" s="212"/>
      <c r="I229" s="215"/>
      <c r="J229" s="226">
        <f>BK229</f>
        <v>0</v>
      </c>
      <c r="K229" s="212"/>
      <c r="L229" s="217"/>
      <c r="M229" s="218"/>
      <c r="N229" s="219"/>
      <c r="O229" s="219"/>
      <c r="P229" s="220">
        <f>SUM(P230:P238)</f>
        <v>0</v>
      </c>
      <c r="Q229" s="219"/>
      <c r="R229" s="220">
        <f>SUM(R230:R238)</f>
        <v>0.00082360000000000007</v>
      </c>
      <c r="S229" s="219"/>
      <c r="T229" s="221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2" t="s">
        <v>85</v>
      </c>
      <c r="AT229" s="223" t="s">
        <v>74</v>
      </c>
      <c r="AU229" s="223" t="s">
        <v>83</v>
      </c>
      <c r="AY229" s="222" t="s">
        <v>192</v>
      </c>
      <c r="BK229" s="224">
        <f>SUM(BK230:BK238)</f>
        <v>0</v>
      </c>
    </row>
    <row r="230" s="2" customFormat="1" ht="37.8" customHeight="1">
      <c r="A230" s="39"/>
      <c r="B230" s="40"/>
      <c r="C230" s="227" t="s">
        <v>352</v>
      </c>
      <c r="D230" s="227" t="s">
        <v>194</v>
      </c>
      <c r="E230" s="228" t="s">
        <v>5083</v>
      </c>
      <c r="F230" s="229" t="s">
        <v>5084</v>
      </c>
      <c r="G230" s="230" t="s">
        <v>300</v>
      </c>
      <c r="H230" s="231">
        <v>8</v>
      </c>
      <c r="I230" s="232"/>
      <c r="J230" s="233">
        <f>ROUND(I230*H230,2)</f>
        <v>0</v>
      </c>
      <c r="K230" s="229" t="s">
        <v>198</v>
      </c>
      <c r="L230" s="45"/>
      <c r="M230" s="234" t="s">
        <v>1</v>
      </c>
      <c r="N230" s="235" t="s">
        <v>40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297</v>
      </c>
      <c r="AT230" s="238" t="s">
        <v>194</v>
      </c>
      <c r="AU230" s="238" t="s">
        <v>85</v>
      </c>
      <c r="AY230" s="18" t="s">
        <v>192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297</v>
      </c>
      <c r="BM230" s="238" t="s">
        <v>5085</v>
      </c>
    </row>
    <row r="231" s="2" customFormat="1" ht="16.5" customHeight="1">
      <c r="A231" s="39"/>
      <c r="B231" s="40"/>
      <c r="C231" s="284" t="s">
        <v>356</v>
      </c>
      <c r="D231" s="284" t="s">
        <v>311</v>
      </c>
      <c r="E231" s="285" t="s">
        <v>5086</v>
      </c>
      <c r="F231" s="286" t="s">
        <v>5087</v>
      </c>
      <c r="G231" s="287" t="s">
        <v>300</v>
      </c>
      <c r="H231" s="288">
        <v>8</v>
      </c>
      <c r="I231" s="289"/>
      <c r="J231" s="290">
        <f>ROUND(I231*H231,2)</f>
        <v>0</v>
      </c>
      <c r="K231" s="286" t="s">
        <v>198</v>
      </c>
      <c r="L231" s="291"/>
      <c r="M231" s="292" t="s">
        <v>1</v>
      </c>
      <c r="N231" s="293" t="s">
        <v>40</v>
      </c>
      <c r="O231" s="92"/>
      <c r="P231" s="236">
        <f>O231*H231</f>
        <v>0</v>
      </c>
      <c r="Q231" s="236">
        <v>5.0000000000000002E-05</v>
      </c>
      <c r="R231" s="236">
        <f>Q231*H231</f>
        <v>0.00040000000000000002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394</v>
      </c>
      <c r="AT231" s="238" t="s">
        <v>311</v>
      </c>
      <c r="AU231" s="238" t="s">
        <v>85</v>
      </c>
      <c r="AY231" s="18" t="s">
        <v>192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297</v>
      </c>
      <c r="BM231" s="238" t="s">
        <v>5088</v>
      </c>
    </row>
    <row r="232" s="2" customFormat="1" ht="16.5" customHeight="1">
      <c r="A232" s="39"/>
      <c r="B232" s="40"/>
      <c r="C232" s="227" t="s">
        <v>361</v>
      </c>
      <c r="D232" s="227" t="s">
        <v>194</v>
      </c>
      <c r="E232" s="228" t="s">
        <v>5089</v>
      </c>
      <c r="F232" s="229" t="s">
        <v>5090</v>
      </c>
      <c r="G232" s="230" t="s">
        <v>300</v>
      </c>
      <c r="H232" s="231">
        <v>8</v>
      </c>
      <c r="I232" s="232"/>
      <c r="J232" s="233">
        <f>ROUND(I232*H232,2)</f>
        <v>0</v>
      </c>
      <c r="K232" s="229" t="s">
        <v>198</v>
      </c>
      <c r="L232" s="45"/>
      <c r="M232" s="234" t="s">
        <v>1</v>
      </c>
      <c r="N232" s="235" t="s">
        <v>40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297</v>
      </c>
      <c r="AT232" s="238" t="s">
        <v>194</v>
      </c>
      <c r="AU232" s="238" t="s">
        <v>85</v>
      </c>
      <c r="AY232" s="18" t="s">
        <v>192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297</v>
      </c>
      <c r="BM232" s="238" t="s">
        <v>5091</v>
      </c>
    </row>
    <row r="233" s="13" customFormat="1">
      <c r="A233" s="13"/>
      <c r="B233" s="240"/>
      <c r="C233" s="241"/>
      <c r="D233" s="242" t="s">
        <v>201</v>
      </c>
      <c r="E233" s="243" t="s">
        <v>1</v>
      </c>
      <c r="F233" s="244" t="s">
        <v>5092</v>
      </c>
      <c r="G233" s="241"/>
      <c r="H233" s="245">
        <v>8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201</v>
      </c>
      <c r="AU233" s="251" t="s">
        <v>85</v>
      </c>
      <c r="AV233" s="13" t="s">
        <v>85</v>
      </c>
      <c r="AW233" s="13" t="s">
        <v>32</v>
      </c>
      <c r="AX233" s="13" t="s">
        <v>83</v>
      </c>
      <c r="AY233" s="251" t="s">
        <v>192</v>
      </c>
    </row>
    <row r="234" s="2" customFormat="1" ht="24.15" customHeight="1">
      <c r="A234" s="39"/>
      <c r="B234" s="40"/>
      <c r="C234" s="227" t="s">
        <v>365</v>
      </c>
      <c r="D234" s="227" t="s">
        <v>194</v>
      </c>
      <c r="E234" s="228" t="s">
        <v>5093</v>
      </c>
      <c r="F234" s="229" t="s">
        <v>5094</v>
      </c>
      <c r="G234" s="230" t="s">
        <v>282</v>
      </c>
      <c r="H234" s="231">
        <v>35.299999999999997</v>
      </c>
      <c r="I234" s="232"/>
      <c r="J234" s="233">
        <f>ROUND(I234*H234,2)</f>
        <v>0</v>
      </c>
      <c r="K234" s="229" t="s">
        <v>198</v>
      </c>
      <c r="L234" s="45"/>
      <c r="M234" s="234" t="s">
        <v>1</v>
      </c>
      <c r="N234" s="235" t="s">
        <v>40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297</v>
      </c>
      <c r="AT234" s="238" t="s">
        <v>194</v>
      </c>
      <c r="AU234" s="238" t="s">
        <v>85</v>
      </c>
      <c r="AY234" s="18" t="s">
        <v>192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297</v>
      </c>
      <c r="BM234" s="238" t="s">
        <v>5095</v>
      </c>
    </row>
    <row r="235" s="16" customFormat="1">
      <c r="A235" s="16"/>
      <c r="B235" s="274"/>
      <c r="C235" s="275"/>
      <c r="D235" s="242" t="s">
        <v>201</v>
      </c>
      <c r="E235" s="276" t="s">
        <v>1</v>
      </c>
      <c r="F235" s="277" t="s">
        <v>5012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3" t="s">
        <v>201</v>
      </c>
      <c r="AU235" s="283" t="s">
        <v>85</v>
      </c>
      <c r="AV235" s="16" t="s">
        <v>83</v>
      </c>
      <c r="AW235" s="16" t="s">
        <v>32</v>
      </c>
      <c r="AX235" s="16" t="s">
        <v>75</v>
      </c>
      <c r="AY235" s="283" t="s">
        <v>192</v>
      </c>
    </row>
    <row r="236" s="13" customFormat="1">
      <c r="A236" s="13"/>
      <c r="B236" s="240"/>
      <c r="C236" s="241"/>
      <c r="D236" s="242" t="s">
        <v>201</v>
      </c>
      <c r="E236" s="243" t="s">
        <v>1</v>
      </c>
      <c r="F236" s="244" t="s">
        <v>5096</v>
      </c>
      <c r="G236" s="241"/>
      <c r="H236" s="245">
        <v>35.299999999999997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201</v>
      </c>
      <c r="AU236" s="251" t="s">
        <v>85</v>
      </c>
      <c r="AV236" s="13" t="s">
        <v>85</v>
      </c>
      <c r="AW236" s="13" t="s">
        <v>32</v>
      </c>
      <c r="AX236" s="13" t="s">
        <v>83</v>
      </c>
      <c r="AY236" s="251" t="s">
        <v>192</v>
      </c>
    </row>
    <row r="237" s="2" customFormat="1" ht="24.15" customHeight="1">
      <c r="A237" s="39"/>
      <c r="B237" s="40"/>
      <c r="C237" s="284" t="s">
        <v>372</v>
      </c>
      <c r="D237" s="284" t="s">
        <v>311</v>
      </c>
      <c r="E237" s="285" t="s">
        <v>5097</v>
      </c>
      <c r="F237" s="286" t="s">
        <v>5098</v>
      </c>
      <c r="G237" s="287" t="s">
        <v>282</v>
      </c>
      <c r="H237" s="288">
        <v>42.359999999999999</v>
      </c>
      <c r="I237" s="289"/>
      <c r="J237" s="290">
        <f>ROUND(I237*H237,2)</f>
        <v>0</v>
      </c>
      <c r="K237" s="286" t="s">
        <v>198</v>
      </c>
      <c r="L237" s="291"/>
      <c r="M237" s="292" t="s">
        <v>1</v>
      </c>
      <c r="N237" s="293" t="s">
        <v>40</v>
      </c>
      <c r="O237" s="92"/>
      <c r="P237" s="236">
        <f>O237*H237</f>
        <v>0</v>
      </c>
      <c r="Q237" s="236">
        <v>1.0000000000000001E-05</v>
      </c>
      <c r="R237" s="236">
        <f>Q237*H237</f>
        <v>0.00042360000000000005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394</v>
      </c>
      <c r="AT237" s="238" t="s">
        <v>311</v>
      </c>
      <c r="AU237" s="238" t="s">
        <v>85</v>
      </c>
      <c r="AY237" s="18" t="s">
        <v>192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297</v>
      </c>
      <c r="BM237" s="238" t="s">
        <v>5099</v>
      </c>
    </row>
    <row r="238" s="13" customFormat="1">
      <c r="A238" s="13"/>
      <c r="B238" s="240"/>
      <c r="C238" s="241"/>
      <c r="D238" s="242" t="s">
        <v>201</v>
      </c>
      <c r="E238" s="243" t="s">
        <v>1</v>
      </c>
      <c r="F238" s="244" t="s">
        <v>5100</v>
      </c>
      <c r="G238" s="241"/>
      <c r="H238" s="245">
        <v>42.359999999999999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201</v>
      </c>
      <c r="AU238" s="251" t="s">
        <v>85</v>
      </c>
      <c r="AV238" s="13" t="s">
        <v>85</v>
      </c>
      <c r="AW238" s="13" t="s">
        <v>32</v>
      </c>
      <c r="AX238" s="13" t="s">
        <v>83</v>
      </c>
      <c r="AY238" s="251" t="s">
        <v>192</v>
      </c>
    </row>
    <row r="239" s="12" customFormat="1" ht="25.92" customHeight="1">
      <c r="A239" s="12"/>
      <c r="B239" s="211"/>
      <c r="C239" s="212"/>
      <c r="D239" s="213" t="s">
        <v>74</v>
      </c>
      <c r="E239" s="214" t="s">
        <v>138</v>
      </c>
      <c r="F239" s="214" t="s">
        <v>139</v>
      </c>
      <c r="G239" s="212"/>
      <c r="H239" s="212"/>
      <c r="I239" s="215"/>
      <c r="J239" s="216">
        <f>BK239</f>
        <v>0</v>
      </c>
      <c r="K239" s="212"/>
      <c r="L239" s="217"/>
      <c r="M239" s="218"/>
      <c r="N239" s="219"/>
      <c r="O239" s="219"/>
      <c r="P239" s="220">
        <f>P240</f>
        <v>0</v>
      </c>
      <c r="Q239" s="219"/>
      <c r="R239" s="220">
        <f>R240</f>
        <v>0</v>
      </c>
      <c r="S239" s="219"/>
      <c r="T239" s="221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2" t="s">
        <v>227</v>
      </c>
      <c r="AT239" s="223" t="s">
        <v>74</v>
      </c>
      <c r="AU239" s="223" t="s">
        <v>75</v>
      </c>
      <c r="AY239" s="222" t="s">
        <v>192</v>
      </c>
      <c r="BK239" s="224">
        <f>BK240</f>
        <v>0</v>
      </c>
    </row>
    <row r="240" s="12" customFormat="1" ht="22.8" customHeight="1">
      <c r="A240" s="12"/>
      <c r="B240" s="211"/>
      <c r="C240" s="212"/>
      <c r="D240" s="213" t="s">
        <v>74</v>
      </c>
      <c r="E240" s="225" t="s">
        <v>4877</v>
      </c>
      <c r="F240" s="225" t="s">
        <v>4878</v>
      </c>
      <c r="G240" s="212"/>
      <c r="H240" s="212"/>
      <c r="I240" s="215"/>
      <c r="J240" s="226">
        <f>BK240</f>
        <v>0</v>
      </c>
      <c r="K240" s="212"/>
      <c r="L240" s="217"/>
      <c r="M240" s="218"/>
      <c r="N240" s="219"/>
      <c r="O240" s="219"/>
      <c r="P240" s="220">
        <f>P241</f>
        <v>0</v>
      </c>
      <c r="Q240" s="219"/>
      <c r="R240" s="220">
        <f>R241</f>
        <v>0</v>
      </c>
      <c r="S240" s="219"/>
      <c r="T240" s="221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2" t="s">
        <v>227</v>
      </c>
      <c r="AT240" s="223" t="s">
        <v>74</v>
      </c>
      <c r="AU240" s="223" t="s">
        <v>83</v>
      </c>
      <c r="AY240" s="222" t="s">
        <v>192</v>
      </c>
      <c r="BK240" s="224">
        <f>BK241</f>
        <v>0</v>
      </c>
    </row>
    <row r="241" s="2" customFormat="1" ht="16.5" customHeight="1">
      <c r="A241" s="39"/>
      <c r="B241" s="40"/>
      <c r="C241" s="227" t="s">
        <v>376</v>
      </c>
      <c r="D241" s="227" t="s">
        <v>194</v>
      </c>
      <c r="E241" s="228" t="s">
        <v>5101</v>
      </c>
      <c r="F241" s="229" t="s">
        <v>5102</v>
      </c>
      <c r="G241" s="230" t="s">
        <v>1572</v>
      </c>
      <c r="H241" s="231">
        <v>1</v>
      </c>
      <c r="I241" s="232"/>
      <c r="J241" s="233">
        <f>ROUND(I241*H241,2)</f>
        <v>0</v>
      </c>
      <c r="K241" s="229" t="s">
        <v>4595</v>
      </c>
      <c r="L241" s="45"/>
      <c r="M241" s="298" t="s">
        <v>1</v>
      </c>
      <c r="N241" s="299" t="s">
        <v>40</v>
      </c>
      <c r="O241" s="300"/>
      <c r="P241" s="301">
        <f>O241*H241</f>
        <v>0</v>
      </c>
      <c r="Q241" s="301">
        <v>0</v>
      </c>
      <c r="R241" s="301">
        <f>Q241*H241</f>
        <v>0</v>
      </c>
      <c r="S241" s="301">
        <v>0</v>
      </c>
      <c r="T241" s="30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4881</v>
      </c>
      <c r="AT241" s="238" t="s">
        <v>194</v>
      </c>
      <c r="AU241" s="238" t="s">
        <v>85</v>
      </c>
      <c r="AY241" s="18" t="s">
        <v>192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4881</v>
      </c>
      <c r="BM241" s="238" t="s">
        <v>5103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5va1ppJf4ksVH9GkbithqpbFNMkvWEY0/DtHO7CWIW3aPcuRLGz0QwW+sUS1VD6XFUK+YLc0F3iasj2JH7okPw==" hashValue="6eHaYXseapxZC8athApNH9sLr1oeTxJo5Ivm3OqLaY03BmiBUC47dPZh9oYKwRlM3p0lLsXMJztXaaLGG+ImBA==" algorithmName="SHA-512" password="CC35"/>
  <autoFilter ref="C124:K24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5104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ROUND((SUM(BE117:BE126)),  2)</f>
        <v>0</v>
      </c>
      <c r="G33" s="39"/>
      <c r="H33" s="39"/>
      <c r="I33" s="165">
        <v>0.20999999999999999</v>
      </c>
      <c r="J33" s="164">
        <f>ROUND(((SUM(BE117:BE126))*I33),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ROUND((SUM(BF117:BF126)),  2)</f>
        <v>0</v>
      </c>
      <c r="G34" s="39"/>
      <c r="H34" s="39"/>
      <c r="I34" s="165">
        <v>0.12</v>
      </c>
      <c r="J34" s="164">
        <f>ROUND(((SUM(BF117:BF126))*I34),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ROUND((SUM(BG117:BG126)),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ROUND((SUM(BH117:BH126)),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ROUND((SUM(BI117:BI126)),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Vybav - Vybavení venkovní a vnitřní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5105</v>
      </c>
      <c r="E97" s="192"/>
      <c r="F97" s="192"/>
      <c r="G97" s="192"/>
      <c r="H97" s="192"/>
      <c r="I97" s="192"/>
      <c r="J97" s="193">
        <f>J118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177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4" t="str">
        <f>E7</f>
        <v>Náchod - Výstavba objektu pro zřízení dětské skupiny v nemocnici Náchodě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142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Vybav - Vybavení venkovní a vnitřní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30. 9. 2024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Královéhradecký kraj, Pivovarské náměstí 1245, 500</v>
      </c>
      <c r="G113" s="41"/>
      <c r="H113" s="41"/>
      <c r="I113" s="33" t="s">
        <v>30</v>
      </c>
      <c r="J113" s="37" t="str">
        <f>E21</f>
        <v>PRISPO s.r.o. Polská 375, 547 01 Náchod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PRISPO s.r.o. Polská 375, 547 01 Náchod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0"/>
      <c r="B116" s="201"/>
      <c r="C116" s="202" t="s">
        <v>178</v>
      </c>
      <c r="D116" s="203" t="s">
        <v>60</v>
      </c>
      <c r="E116" s="203" t="s">
        <v>56</v>
      </c>
      <c r="F116" s="203" t="s">
        <v>57</v>
      </c>
      <c r="G116" s="203" t="s">
        <v>179</v>
      </c>
      <c r="H116" s="203" t="s">
        <v>180</v>
      </c>
      <c r="I116" s="203" t="s">
        <v>181</v>
      </c>
      <c r="J116" s="203" t="s">
        <v>147</v>
      </c>
      <c r="K116" s="204" t="s">
        <v>182</v>
      </c>
      <c r="L116" s="205"/>
      <c r="M116" s="101" t="s">
        <v>1</v>
      </c>
      <c r="N116" s="102" t="s">
        <v>39</v>
      </c>
      <c r="O116" s="102" t="s">
        <v>183</v>
      </c>
      <c r="P116" s="102" t="s">
        <v>184</v>
      </c>
      <c r="Q116" s="102" t="s">
        <v>185</v>
      </c>
      <c r="R116" s="102" t="s">
        <v>186</v>
      </c>
      <c r="S116" s="102" t="s">
        <v>187</v>
      </c>
      <c r="T116" s="103" t="s">
        <v>188</v>
      </c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="2" customFormat="1" ht="22.8" customHeight="1">
      <c r="A117" s="39"/>
      <c r="B117" s="40"/>
      <c r="C117" s="108" t="s">
        <v>189</v>
      </c>
      <c r="D117" s="41"/>
      <c r="E117" s="41"/>
      <c r="F117" s="41"/>
      <c r="G117" s="41"/>
      <c r="H117" s="41"/>
      <c r="I117" s="41"/>
      <c r="J117" s="206">
        <f>BK117</f>
        <v>0</v>
      </c>
      <c r="K117" s="41"/>
      <c r="L117" s="45"/>
      <c r="M117" s="104"/>
      <c r="N117" s="207"/>
      <c r="O117" s="105"/>
      <c r="P117" s="208">
        <f>P118</f>
        <v>0</v>
      </c>
      <c r="Q117" s="105"/>
      <c r="R117" s="208">
        <f>R118</f>
        <v>0</v>
      </c>
      <c r="S117" s="105"/>
      <c r="T117" s="209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74</v>
      </c>
      <c r="AU117" s="18" t="s">
        <v>149</v>
      </c>
      <c r="BK117" s="210">
        <f>BK118</f>
        <v>0</v>
      </c>
    </row>
    <row r="118" s="12" customFormat="1" ht="25.92" customHeight="1">
      <c r="A118" s="12"/>
      <c r="B118" s="211"/>
      <c r="C118" s="212"/>
      <c r="D118" s="213" t="s">
        <v>74</v>
      </c>
      <c r="E118" s="214" t="s">
        <v>2954</v>
      </c>
      <c r="F118" s="214" t="s">
        <v>5106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SUM(P119:P126)</f>
        <v>0</v>
      </c>
      <c r="Q118" s="219"/>
      <c r="R118" s="220">
        <f>SUM(R119:R126)</f>
        <v>0</v>
      </c>
      <c r="S118" s="219"/>
      <c r="T118" s="221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83</v>
      </c>
      <c r="AT118" s="223" t="s">
        <v>74</v>
      </c>
      <c r="AU118" s="223" t="s">
        <v>75</v>
      </c>
      <c r="AY118" s="222" t="s">
        <v>192</v>
      </c>
      <c r="BK118" s="224">
        <f>SUM(BK119:BK126)</f>
        <v>0</v>
      </c>
    </row>
    <row r="119" s="2" customFormat="1" ht="16.5" customHeight="1">
      <c r="A119" s="39"/>
      <c r="B119" s="40"/>
      <c r="C119" s="227" t="s">
        <v>83</v>
      </c>
      <c r="D119" s="227" t="s">
        <v>194</v>
      </c>
      <c r="E119" s="228" t="s">
        <v>5107</v>
      </c>
      <c r="F119" s="229" t="s">
        <v>5108</v>
      </c>
      <c r="G119" s="230" t="s">
        <v>2728</v>
      </c>
      <c r="H119" s="231">
        <v>1</v>
      </c>
      <c r="I119" s="232"/>
      <c r="J119" s="233">
        <f>ROUND(I119*H119,2)</f>
        <v>0</v>
      </c>
      <c r="K119" s="229" t="s">
        <v>1</v>
      </c>
      <c r="L119" s="45"/>
      <c r="M119" s="234" t="s">
        <v>1</v>
      </c>
      <c r="N119" s="235" t="s">
        <v>40</v>
      </c>
      <c r="O119" s="92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199</v>
      </c>
      <c r="AT119" s="238" t="s">
        <v>194</v>
      </c>
      <c r="AU119" s="238" t="s">
        <v>83</v>
      </c>
      <c r="AY119" s="18" t="s">
        <v>192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83</v>
      </c>
      <c r="BK119" s="239">
        <f>ROUND(I119*H119,2)</f>
        <v>0</v>
      </c>
      <c r="BL119" s="18" t="s">
        <v>199</v>
      </c>
      <c r="BM119" s="238" t="s">
        <v>921</v>
      </c>
    </row>
    <row r="120" s="2" customFormat="1" ht="16.5" customHeight="1">
      <c r="A120" s="39"/>
      <c r="B120" s="40"/>
      <c r="C120" s="227" t="s">
        <v>85</v>
      </c>
      <c r="D120" s="227" t="s">
        <v>194</v>
      </c>
      <c r="E120" s="228" t="s">
        <v>5109</v>
      </c>
      <c r="F120" s="229" t="s">
        <v>5110</v>
      </c>
      <c r="G120" s="230" t="s">
        <v>2728</v>
      </c>
      <c r="H120" s="231">
        <v>2</v>
      </c>
      <c r="I120" s="232"/>
      <c r="J120" s="233">
        <f>ROUND(I120*H120,2)</f>
        <v>0</v>
      </c>
      <c r="K120" s="229" t="s">
        <v>1</v>
      </c>
      <c r="L120" s="45"/>
      <c r="M120" s="234" t="s">
        <v>1</v>
      </c>
      <c r="N120" s="235" t="s">
        <v>40</v>
      </c>
      <c r="O120" s="92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8" t="s">
        <v>199</v>
      </c>
      <c r="AT120" s="238" t="s">
        <v>194</v>
      </c>
      <c r="AU120" s="238" t="s">
        <v>83</v>
      </c>
      <c r="AY120" s="18" t="s">
        <v>192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8" t="s">
        <v>83</v>
      </c>
      <c r="BK120" s="239">
        <f>ROUND(I120*H120,2)</f>
        <v>0</v>
      </c>
      <c r="BL120" s="18" t="s">
        <v>199</v>
      </c>
      <c r="BM120" s="238" t="s">
        <v>934</v>
      </c>
    </row>
    <row r="121" s="2" customFormat="1" ht="16.5" customHeight="1">
      <c r="A121" s="39"/>
      <c r="B121" s="40"/>
      <c r="C121" s="227" t="s">
        <v>212</v>
      </c>
      <c r="D121" s="227" t="s">
        <v>194</v>
      </c>
      <c r="E121" s="228" t="s">
        <v>5111</v>
      </c>
      <c r="F121" s="229" t="s">
        <v>5112</v>
      </c>
      <c r="G121" s="230" t="s">
        <v>2728</v>
      </c>
      <c r="H121" s="231">
        <v>2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40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199</v>
      </c>
      <c r="AT121" s="238" t="s">
        <v>194</v>
      </c>
      <c r="AU121" s="238" t="s">
        <v>83</v>
      </c>
      <c r="AY121" s="18" t="s">
        <v>192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199</v>
      </c>
      <c r="BM121" s="238" t="s">
        <v>942</v>
      </c>
    </row>
    <row r="122" s="2" customFormat="1" ht="16.5" customHeight="1">
      <c r="A122" s="39"/>
      <c r="B122" s="40"/>
      <c r="C122" s="227" t="s">
        <v>199</v>
      </c>
      <c r="D122" s="227" t="s">
        <v>194</v>
      </c>
      <c r="E122" s="228" t="s">
        <v>5113</v>
      </c>
      <c r="F122" s="229" t="s">
        <v>5114</v>
      </c>
      <c r="G122" s="230" t="s">
        <v>2728</v>
      </c>
      <c r="H122" s="231">
        <v>1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40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199</v>
      </c>
      <c r="AT122" s="238" t="s">
        <v>194</v>
      </c>
      <c r="AU122" s="238" t="s">
        <v>83</v>
      </c>
      <c r="AY122" s="18" t="s">
        <v>192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83</v>
      </c>
      <c r="BK122" s="239">
        <f>ROUND(I122*H122,2)</f>
        <v>0</v>
      </c>
      <c r="BL122" s="18" t="s">
        <v>199</v>
      </c>
      <c r="BM122" s="238" t="s">
        <v>952</v>
      </c>
    </row>
    <row r="123" s="2" customFormat="1" ht="16.5" customHeight="1">
      <c r="A123" s="39"/>
      <c r="B123" s="40"/>
      <c r="C123" s="227" t="s">
        <v>227</v>
      </c>
      <c r="D123" s="227" t="s">
        <v>194</v>
      </c>
      <c r="E123" s="228" t="s">
        <v>5115</v>
      </c>
      <c r="F123" s="229" t="s">
        <v>5116</v>
      </c>
      <c r="G123" s="230" t="s">
        <v>2728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40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199</v>
      </c>
      <c r="AT123" s="238" t="s">
        <v>194</v>
      </c>
      <c r="AU123" s="238" t="s">
        <v>83</v>
      </c>
      <c r="AY123" s="18" t="s">
        <v>192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199</v>
      </c>
      <c r="BM123" s="238" t="s">
        <v>966</v>
      </c>
    </row>
    <row r="124" s="2" customFormat="1" ht="16.5" customHeight="1">
      <c r="A124" s="39"/>
      <c r="B124" s="40"/>
      <c r="C124" s="227" t="s">
        <v>232</v>
      </c>
      <c r="D124" s="227" t="s">
        <v>194</v>
      </c>
      <c r="E124" s="228" t="s">
        <v>5117</v>
      </c>
      <c r="F124" s="229" t="s">
        <v>5118</v>
      </c>
      <c r="G124" s="230" t="s">
        <v>2728</v>
      </c>
      <c r="H124" s="231">
        <v>2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40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199</v>
      </c>
      <c r="AT124" s="238" t="s">
        <v>194</v>
      </c>
      <c r="AU124" s="238" t="s">
        <v>83</v>
      </c>
      <c r="AY124" s="18" t="s">
        <v>192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199</v>
      </c>
      <c r="BM124" s="238" t="s">
        <v>981</v>
      </c>
    </row>
    <row r="125" s="2" customFormat="1" ht="16.5" customHeight="1">
      <c r="A125" s="39"/>
      <c r="B125" s="40"/>
      <c r="C125" s="227" t="s">
        <v>237</v>
      </c>
      <c r="D125" s="227" t="s">
        <v>194</v>
      </c>
      <c r="E125" s="228" t="s">
        <v>5119</v>
      </c>
      <c r="F125" s="229" t="s">
        <v>5120</v>
      </c>
      <c r="G125" s="230" t="s">
        <v>2728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83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1002</v>
      </c>
    </row>
    <row r="126" s="2" customFormat="1" ht="16.5" customHeight="1">
      <c r="A126" s="39"/>
      <c r="B126" s="40"/>
      <c r="C126" s="227" t="s">
        <v>244</v>
      </c>
      <c r="D126" s="227" t="s">
        <v>194</v>
      </c>
      <c r="E126" s="228" t="s">
        <v>5121</v>
      </c>
      <c r="F126" s="229" t="s">
        <v>5122</v>
      </c>
      <c r="G126" s="230" t="s">
        <v>2728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98" t="s">
        <v>1</v>
      </c>
      <c r="N126" s="299" t="s">
        <v>40</v>
      </c>
      <c r="O126" s="300"/>
      <c r="P126" s="301">
        <f>O126*H126</f>
        <v>0</v>
      </c>
      <c r="Q126" s="301">
        <v>0</v>
      </c>
      <c r="R126" s="301">
        <f>Q126*H126</f>
        <v>0</v>
      </c>
      <c r="S126" s="301">
        <v>0</v>
      </c>
      <c r="T126" s="30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199</v>
      </c>
      <c r="AT126" s="238" t="s">
        <v>194</v>
      </c>
      <c r="AU126" s="238" t="s">
        <v>83</v>
      </c>
      <c r="AY126" s="18" t="s">
        <v>192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199</v>
      </c>
      <c r="BM126" s="238" t="s">
        <v>1013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MhlDsTbd2gybj0XH7n+hxcfxEnEatmhRlx4ku4vZy0PFGrcswBXfb7/Z2I2r1mvQHR17CWExLm/KS+LvJ+lFVA==" hashValue="aDIvj3pEdnYHF0AGdvIbSNZUamjQGWPpmAZk86n37L5J8mhNeAjqB5D+JrTjPH3MCw2S68bwS+OaPs8tJ9hnVg==" algorithmName="SHA-512" password="CC35"/>
  <autoFilter ref="C116:K12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4824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ROUND((SUM(BE123:BE172)),  2)</f>
        <v>0</v>
      </c>
      <c r="G33" s="39"/>
      <c r="H33" s="39"/>
      <c r="I33" s="165">
        <v>0.20999999999999999</v>
      </c>
      <c r="J33" s="164">
        <f>ROUND(((SUM(BE123:BE172))*I33),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ROUND((SUM(BF123:BF172)),  2)</f>
        <v>0</v>
      </c>
      <c r="G34" s="39"/>
      <c r="H34" s="39"/>
      <c r="I34" s="165">
        <v>0.12</v>
      </c>
      <c r="J34" s="164">
        <f>ROUND(((SUM(BF123:BF172))*I34),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ROUND((SUM(BG123:BG172)),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ROUND((SUM(BH123:BH172)),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ROUND((SUM(BI123:BI172)),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4824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5123</v>
      </c>
      <c r="E98" s="197"/>
      <c r="F98" s="197"/>
      <c r="G98" s="197"/>
      <c r="H98" s="197"/>
      <c r="I98" s="197"/>
      <c r="J98" s="198">
        <f>J125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5124</v>
      </c>
      <c r="E99" s="197"/>
      <c r="F99" s="197"/>
      <c r="G99" s="197"/>
      <c r="H99" s="197"/>
      <c r="I99" s="197"/>
      <c r="J99" s="198">
        <f>J142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5125</v>
      </c>
      <c r="E100" s="197"/>
      <c r="F100" s="197"/>
      <c r="G100" s="197"/>
      <c r="H100" s="197"/>
      <c r="I100" s="197"/>
      <c r="J100" s="198">
        <f>J144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5126</v>
      </c>
      <c r="E101" s="197"/>
      <c r="F101" s="197"/>
      <c r="G101" s="197"/>
      <c r="H101" s="197"/>
      <c r="I101" s="197"/>
      <c r="J101" s="198">
        <f>J152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5127</v>
      </c>
      <c r="E102" s="197"/>
      <c r="F102" s="197"/>
      <c r="G102" s="197"/>
      <c r="H102" s="197"/>
      <c r="I102" s="197"/>
      <c r="J102" s="198">
        <f>J165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4825</v>
      </c>
      <c r="E103" s="197"/>
      <c r="F103" s="197"/>
      <c r="G103" s="197"/>
      <c r="H103" s="197"/>
      <c r="I103" s="197"/>
      <c r="J103" s="198">
        <f>J171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4" t="str">
        <f>E7</f>
        <v>Náchod - Výstavba objektu pro zřízení dětské skupiny v nemocnici Náchodě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VRN - Vedlejší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30. 9. 2024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>Královéhradecký kraj, Pivovarské náměstí 1245, 500</v>
      </c>
      <c r="G119" s="41"/>
      <c r="H119" s="41"/>
      <c r="I119" s="33" t="s">
        <v>30</v>
      </c>
      <c r="J119" s="37" t="str">
        <f>E21</f>
        <v>PRISPO s.r.o. Polská 375, 547 01 Náchod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PRISPO s.r.o. Polská 375, 547 01 Náchod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178</v>
      </c>
      <c r="D122" s="203" t="s">
        <v>60</v>
      </c>
      <c r="E122" s="203" t="s">
        <v>56</v>
      </c>
      <c r="F122" s="203" t="s">
        <v>57</v>
      </c>
      <c r="G122" s="203" t="s">
        <v>179</v>
      </c>
      <c r="H122" s="203" t="s">
        <v>180</v>
      </c>
      <c r="I122" s="203" t="s">
        <v>181</v>
      </c>
      <c r="J122" s="203" t="s">
        <v>147</v>
      </c>
      <c r="K122" s="204" t="s">
        <v>182</v>
      </c>
      <c r="L122" s="205"/>
      <c r="M122" s="101" t="s">
        <v>1</v>
      </c>
      <c r="N122" s="102" t="s">
        <v>39</v>
      </c>
      <c r="O122" s="102" t="s">
        <v>183</v>
      </c>
      <c r="P122" s="102" t="s">
        <v>184</v>
      </c>
      <c r="Q122" s="102" t="s">
        <v>185</v>
      </c>
      <c r="R122" s="102" t="s">
        <v>186</v>
      </c>
      <c r="S122" s="102" t="s">
        <v>187</v>
      </c>
      <c r="T122" s="103" t="s">
        <v>188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189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74</v>
      </c>
      <c r="AU123" s="18" t="s">
        <v>149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74</v>
      </c>
      <c r="E124" s="214" t="s">
        <v>138</v>
      </c>
      <c r="F124" s="214" t="s">
        <v>139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P125+P142+P144+P152+P165+P171</f>
        <v>0</v>
      </c>
      <c r="Q124" s="219"/>
      <c r="R124" s="220">
        <f>R125+R142+R144+R152+R165+R171</f>
        <v>0</v>
      </c>
      <c r="S124" s="219"/>
      <c r="T124" s="221">
        <f>T125+T142+T144+T152+T165+T171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227</v>
      </c>
      <c r="AT124" s="223" t="s">
        <v>74</v>
      </c>
      <c r="AU124" s="223" t="s">
        <v>75</v>
      </c>
      <c r="AY124" s="222" t="s">
        <v>192</v>
      </c>
      <c r="BK124" s="224">
        <f>BK125+BK142+BK144+BK152+BK165+BK171</f>
        <v>0</v>
      </c>
    </row>
    <row r="125" s="12" customFormat="1" ht="22.8" customHeight="1">
      <c r="A125" s="12"/>
      <c r="B125" s="211"/>
      <c r="C125" s="212"/>
      <c r="D125" s="213" t="s">
        <v>74</v>
      </c>
      <c r="E125" s="225" t="s">
        <v>5128</v>
      </c>
      <c r="F125" s="225" t="s">
        <v>5129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SUM(P126:P141)</f>
        <v>0</v>
      </c>
      <c r="Q125" s="219"/>
      <c r="R125" s="220">
        <f>SUM(R126:R141)</f>
        <v>0</v>
      </c>
      <c r="S125" s="219"/>
      <c r="T125" s="221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227</v>
      </c>
      <c r="AT125" s="223" t="s">
        <v>74</v>
      </c>
      <c r="AU125" s="223" t="s">
        <v>83</v>
      </c>
      <c r="AY125" s="222" t="s">
        <v>192</v>
      </c>
      <c r="BK125" s="224">
        <f>SUM(BK126:BK141)</f>
        <v>0</v>
      </c>
    </row>
    <row r="126" s="2" customFormat="1" ht="16.5" customHeight="1">
      <c r="A126" s="39"/>
      <c r="B126" s="40"/>
      <c r="C126" s="227" t="s">
        <v>83</v>
      </c>
      <c r="D126" s="227" t="s">
        <v>194</v>
      </c>
      <c r="E126" s="228" t="s">
        <v>5130</v>
      </c>
      <c r="F126" s="229" t="s">
        <v>5131</v>
      </c>
      <c r="G126" s="230" t="s">
        <v>1572</v>
      </c>
      <c r="H126" s="231">
        <v>1</v>
      </c>
      <c r="I126" s="232"/>
      <c r="J126" s="233">
        <f>ROUND(I126*H126,2)</f>
        <v>0</v>
      </c>
      <c r="K126" s="229" t="s">
        <v>198</v>
      </c>
      <c r="L126" s="45"/>
      <c r="M126" s="234" t="s">
        <v>1</v>
      </c>
      <c r="N126" s="235" t="s">
        <v>40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4881</v>
      </c>
      <c r="AT126" s="238" t="s">
        <v>194</v>
      </c>
      <c r="AU126" s="238" t="s">
        <v>85</v>
      </c>
      <c r="AY126" s="18" t="s">
        <v>192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4881</v>
      </c>
      <c r="BM126" s="238" t="s">
        <v>5132</v>
      </c>
    </row>
    <row r="127" s="16" customFormat="1">
      <c r="A127" s="16"/>
      <c r="B127" s="274"/>
      <c r="C127" s="275"/>
      <c r="D127" s="242" t="s">
        <v>201</v>
      </c>
      <c r="E127" s="276" t="s">
        <v>1</v>
      </c>
      <c r="F127" s="277" t="s">
        <v>5133</v>
      </c>
      <c r="G127" s="275"/>
      <c r="H127" s="276" t="s">
        <v>1</v>
      </c>
      <c r="I127" s="278"/>
      <c r="J127" s="275"/>
      <c r="K127" s="275"/>
      <c r="L127" s="279"/>
      <c r="M127" s="280"/>
      <c r="N127" s="281"/>
      <c r="O127" s="281"/>
      <c r="P127" s="281"/>
      <c r="Q127" s="281"/>
      <c r="R127" s="281"/>
      <c r="S127" s="281"/>
      <c r="T127" s="28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3" t="s">
        <v>201</v>
      </c>
      <c r="AU127" s="283" t="s">
        <v>85</v>
      </c>
      <c r="AV127" s="16" t="s">
        <v>83</v>
      </c>
      <c r="AW127" s="16" t="s">
        <v>32</v>
      </c>
      <c r="AX127" s="16" t="s">
        <v>75</v>
      </c>
      <c r="AY127" s="283" t="s">
        <v>192</v>
      </c>
    </row>
    <row r="128" s="16" customFormat="1">
      <c r="A128" s="16"/>
      <c r="B128" s="274"/>
      <c r="C128" s="275"/>
      <c r="D128" s="242" t="s">
        <v>201</v>
      </c>
      <c r="E128" s="276" t="s">
        <v>1</v>
      </c>
      <c r="F128" s="277" t="s">
        <v>5134</v>
      </c>
      <c r="G128" s="275"/>
      <c r="H128" s="276" t="s">
        <v>1</v>
      </c>
      <c r="I128" s="278"/>
      <c r="J128" s="275"/>
      <c r="K128" s="275"/>
      <c r="L128" s="279"/>
      <c r="M128" s="280"/>
      <c r="N128" s="281"/>
      <c r="O128" s="281"/>
      <c r="P128" s="281"/>
      <c r="Q128" s="281"/>
      <c r="R128" s="281"/>
      <c r="S128" s="281"/>
      <c r="T128" s="282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3" t="s">
        <v>201</v>
      </c>
      <c r="AU128" s="283" t="s">
        <v>85</v>
      </c>
      <c r="AV128" s="16" t="s">
        <v>83</v>
      </c>
      <c r="AW128" s="16" t="s">
        <v>32</v>
      </c>
      <c r="AX128" s="16" t="s">
        <v>75</v>
      </c>
      <c r="AY128" s="283" t="s">
        <v>192</v>
      </c>
    </row>
    <row r="129" s="16" customFormat="1">
      <c r="A129" s="16"/>
      <c r="B129" s="274"/>
      <c r="C129" s="275"/>
      <c r="D129" s="242" t="s">
        <v>201</v>
      </c>
      <c r="E129" s="276" t="s">
        <v>1</v>
      </c>
      <c r="F129" s="277" t="s">
        <v>5135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3" t="s">
        <v>201</v>
      </c>
      <c r="AU129" s="283" t="s">
        <v>85</v>
      </c>
      <c r="AV129" s="16" t="s">
        <v>83</v>
      </c>
      <c r="AW129" s="16" t="s">
        <v>32</v>
      </c>
      <c r="AX129" s="16" t="s">
        <v>75</v>
      </c>
      <c r="AY129" s="283" t="s">
        <v>192</v>
      </c>
    </row>
    <row r="130" s="16" customFormat="1">
      <c r="A130" s="16"/>
      <c r="B130" s="274"/>
      <c r="C130" s="275"/>
      <c r="D130" s="242" t="s">
        <v>201</v>
      </c>
      <c r="E130" s="276" t="s">
        <v>1</v>
      </c>
      <c r="F130" s="277" t="s">
        <v>5136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3" t="s">
        <v>201</v>
      </c>
      <c r="AU130" s="283" t="s">
        <v>85</v>
      </c>
      <c r="AV130" s="16" t="s">
        <v>83</v>
      </c>
      <c r="AW130" s="16" t="s">
        <v>32</v>
      </c>
      <c r="AX130" s="16" t="s">
        <v>75</v>
      </c>
      <c r="AY130" s="283" t="s">
        <v>192</v>
      </c>
    </row>
    <row r="131" s="16" customFormat="1">
      <c r="A131" s="16"/>
      <c r="B131" s="274"/>
      <c r="C131" s="275"/>
      <c r="D131" s="242" t="s">
        <v>201</v>
      </c>
      <c r="E131" s="276" t="s">
        <v>1</v>
      </c>
      <c r="F131" s="277" t="s">
        <v>5137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3" t="s">
        <v>201</v>
      </c>
      <c r="AU131" s="283" t="s">
        <v>85</v>
      </c>
      <c r="AV131" s="16" t="s">
        <v>83</v>
      </c>
      <c r="AW131" s="16" t="s">
        <v>32</v>
      </c>
      <c r="AX131" s="16" t="s">
        <v>75</v>
      </c>
      <c r="AY131" s="283" t="s">
        <v>192</v>
      </c>
    </row>
    <row r="132" s="16" customFormat="1">
      <c r="A132" s="16"/>
      <c r="B132" s="274"/>
      <c r="C132" s="275"/>
      <c r="D132" s="242" t="s">
        <v>201</v>
      </c>
      <c r="E132" s="276" t="s">
        <v>1</v>
      </c>
      <c r="F132" s="277" t="s">
        <v>5138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83" t="s">
        <v>201</v>
      </c>
      <c r="AU132" s="283" t="s">
        <v>85</v>
      </c>
      <c r="AV132" s="16" t="s">
        <v>83</v>
      </c>
      <c r="AW132" s="16" t="s">
        <v>32</v>
      </c>
      <c r="AX132" s="16" t="s">
        <v>75</v>
      </c>
      <c r="AY132" s="283" t="s">
        <v>192</v>
      </c>
    </row>
    <row r="133" s="13" customFormat="1">
      <c r="A133" s="13"/>
      <c r="B133" s="240"/>
      <c r="C133" s="241"/>
      <c r="D133" s="242" t="s">
        <v>201</v>
      </c>
      <c r="E133" s="243" t="s">
        <v>1</v>
      </c>
      <c r="F133" s="244" t="s">
        <v>83</v>
      </c>
      <c r="G133" s="241"/>
      <c r="H133" s="245">
        <v>1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201</v>
      </c>
      <c r="AU133" s="251" t="s">
        <v>85</v>
      </c>
      <c r="AV133" s="13" t="s">
        <v>85</v>
      </c>
      <c r="AW133" s="13" t="s">
        <v>32</v>
      </c>
      <c r="AX133" s="13" t="s">
        <v>83</v>
      </c>
      <c r="AY133" s="251" t="s">
        <v>192</v>
      </c>
    </row>
    <row r="134" s="2" customFormat="1" ht="16.5" customHeight="1">
      <c r="A134" s="39"/>
      <c r="B134" s="40"/>
      <c r="C134" s="227" t="s">
        <v>85</v>
      </c>
      <c r="D134" s="227" t="s">
        <v>194</v>
      </c>
      <c r="E134" s="228" t="s">
        <v>5139</v>
      </c>
      <c r="F134" s="229" t="s">
        <v>5140</v>
      </c>
      <c r="G134" s="230" t="s">
        <v>1572</v>
      </c>
      <c r="H134" s="231">
        <v>1</v>
      </c>
      <c r="I134" s="232"/>
      <c r="J134" s="233">
        <f>ROUND(I134*H134,2)</f>
        <v>0</v>
      </c>
      <c r="K134" s="229" t="s">
        <v>198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4881</v>
      </c>
      <c r="AT134" s="238" t="s">
        <v>194</v>
      </c>
      <c r="AU134" s="238" t="s">
        <v>85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4881</v>
      </c>
      <c r="BM134" s="238" t="s">
        <v>5141</v>
      </c>
    </row>
    <row r="135" s="16" customFormat="1">
      <c r="A135" s="16"/>
      <c r="B135" s="274"/>
      <c r="C135" s="275"/>
      <c r="D135" s="242" t="s">
        <v>201</v>
      </c>
      <c r="E135" s="276" t="s">
        <v>1</v>
      </c>
      <c r="F135" s="277" t="s">
        <v>5142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3" t="s">
        <v>201</v>
      </c>
      <c r="AU135" s="283" t="s">
        <v>85</v>
      </c>
      <c r="AV135" s="16" t="s">
        <v>83</v>
      </c>
      <c r="AW135" s="16" t="s">
        <v>32</v>
      </c>
      <c r="AX135" s="16" t="s">
        <v>75</v>
      </c>
      <c r="AY135" s="283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83</v>
      </c>
      <c r="G136" s="241"/>
      <c r="H136" s="245">
        <v>1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83</v>
      </c>
      <c r="AY136" s="251" t="s">
        <v>192</v>
      </c>
    </row>
    <row r="137" s="2" customFormat="1" ht="21.75" customHeight="1">
      <c r="A137" s="39"/>
      <c r="B137" s="40"/>
      <c r="C137" s="227" t="s">
        <v>212</v>
      </c>
      <c r="D137" s="227" t="s">
        <v>194</v>
      </c>
      <c r="E137" s="228" t="s">
        <v>5143</v>
      </c>
      <c r="F137" s="229" t="s">
        <v>5144</v>
      </c>
      <c r="G137" s="230" t="s">
        <v>1572</v>
      </c>
      <c r="H137" s="231">
        <v>1</v>
      </c>
      <c r="I137" s="232"/>
      <c r="J137" s="233">
        <f>ROUND(I137*H137,2)</f>
        <v>0</v>
      </c>
      <c r="K137" s="229" t="s">
        <v>4595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4881</v>
      </c>
      <c r="AT137" s="238" t="s">
        <v>194</v>
      </c>
      <c r="AU137" s="238" t="s">
        <v>85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4881</v>
      </c>
      <c r="BM137" s="238" t="s">
        <v>5145</v>
      </c>
    </row>
    <row r="138" s="2" customFormat="1" ht="16.5" customHeight="1">
      <c r="A138" s="39"/>
      <c r="B138" s="40"/>
      <c r="C138" s="227" t="s">
        <v>199</v>
      </c>
      <c r="D138" s="227" t="s">
        <v>194</v>
      </c>
      <c r="E138" s="228" t="s">
        <v>5146</v>
      </c>
      <c r="F138" s="229" t="s">
        <v>5147</v>
      </c>
      <c r="G138" s="230" t="s">
        <v>1572</v>
      </c>
      <c r="H138" s="231">
        <v>1</v>
      </c>
      <c r="I138" s="232"/>
      <c r="J138" s="233">
        <f>ROUND(I138*H138,2)</f>
        <v>0</v>
      </c>
      <c r="K138" s="229" t="s">
        <v>198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4881</v>
      </c>
      <c r="AT138" s="238" t="s">
        <v>194</v>
      </c>
      <c r="AU138" s="238" t="s">
        <v>85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4881</v>
      </c>
      <c r="BM138" s="238" t="s">
        <v>5148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5149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6" customFormat="1">
      <c r="A140" s="16"/>
      <c r="B140" s="274"/>
      <c r="C140" s="275"/>
      <c r="D140" s="242" t="s">
        <v>201</v>
      </c>
      <c r="E140" s="276" t="s">
        <v>1</v>
      </c>
      <c r="F140" s="277" t="s">
        <v>5150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3" t="s">
        <v>201</v>
      </c>
      <c r="AU140" s="283" t="s">
        <v>85</v>
      </c>
      <c r="AV140" s="16" t="s">
        <v>83</v>
      </c>
      <c r="AW140" s="16" t="s">
        <v>32</v>
      </c>
      <c r="AX140" s="16" t="s">
        <v>75</v>
      </c>
      <c r="AY140" s="283" t="s">
        <v>192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83</v>
      </c>
      <c r="G141" s="241"/>
      <c r="H141" s="245">
        <v>1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83</v>
      </c>
      <c r="AY141" s="251" t="s">
        <v>192</v>
      </c>
    </row>
    <row r="142" s="12" customFormat="1" ht="22.8" customHeight="1">
      <c r="A142" s="12"/>
      <c r="B142" s="211"/>
      <c r="C142" s="212"/>
      <c r="D142" s="213" t="s">
        <v>74</v>
      </c>
      <c r="E142" s="225" t="s">
        <v>5151</v>
      </c>
      <c r="F142" s="225" t="s">
        <v>5152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P143</f>
        <v>0</v>
      </c>
      <c r="Q142" s="219"/>
      <c r="R142" s="220">
        <f>R143</f>
        <v>0</v>
      </c>
      <c r="S142" s="219"/>
      <c r="T142" s="22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227</v>
      </c>
      <c r="AT142" s="223" t="s">
        <v>74</v>
      </c>
      <c r="AU142" s="223" t="s">
        <v>83</v>
      </c>
      <c r="AY142" s="222" t="s">
        <v>192</v>
      </c>
      <c r="BK142" s="224">
        <f>BK143</f>
        <v>0</v>
      </c>
    </row>
    <row r="143" s="2" customFormat="1" ht="33" customHeight="1">
      <c r="A143" s="39"/>
      <c r="B143" s="40"/>
      <c r="C143" s="227" t="s">
        <v>227</v>
      </c>
      <c r="D143" s="227" t="s">
        <v>194</v>
      </c>
      <c r="E143" s="228" t="s">
        <v>5153</v>
      </c>
      <c r="F143" s="229" t="s">
        <v>5154</v>
      </c>
      <c r="G143" s="230" t="s">
        <v>1572</v>
      </c>
      <c r="H143" s="231">
        <v>1</v>
      </c>
      <c r="I143" s="232"/>
      <c r="J143" s="233">
        <f>ROUND(I143*H143,2)</f>
        <v>0</v>
      </c>
      <c r="K143" s="229" t="s">
        <v>301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4881</v>
      </c>
      <c r="AT143" s="238" t="s">
        <v>194</v>
      </c>
      <c r="AU143" s="238" t="s">
        <v>85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4881</v>
      </c>
      <c r="BM143" s="238" t="s">
        <v>5155</v>
      </c>
    </row>
    <row r="144" s="12" customFormat="1" ht="22.8" customHeight="1">
      <c r="A144" s="12"/>
      <c r="B144" s="211"/>
      <c r="C144" s="212"/>
      <c r="D144" s="213" t="s">
        <v>74</v>
      </c>
      <c r="E144" s="225" t="s">
        <v>5156</v>
      </c>
      <c r="F144" s="225" t="s">
        <v>5157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SUM(P145:P151)</f>
        <v>0</v>
      </c>
      <c r="Q144" s="219"/>
      <c r="R144" s="220">
        <f>SUM(R145:R151)</f>
        <v>0</v>
      </c>
      <c r="S144" s="219"/>
      <c r="T144" s="221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227</v>
      </c>
      <c r="AT144" s="223" t="s">
        <v>74</v>
      </c>
      <c r="AU144" s="223" t="s">
        <v>83</v>
      </c>
      <c r="AY144" s="222" t="s">
        <v>192</v>
      </c>
      <c r="BK144" s="224">
        <f>SUM(BK145:BK151)</f>
        <v>0</v>
      </c>
    </row>
    <row r="145" s="2" customFormat="1" ht="16.5" customHeight="1">
      <c r="A145" s="39"/>
      <c r="B145" s="40"/>
      <c r="C145" s="227" t="s">
        <v>232</v>
      </c>
      <c r="D145" s="227" t="s">
        <v>194</v>
      </c>
      <c r="E145" s="228" t="s">
        <v>5158</v>
      </c>
      <c r="F145" s="229" t="s">
        <v>5157</v>
      </c>
      <c r="G145" s="230" t="s">
        <v>1572</v>
      </c>
      <c r="H145" s="231">
        <v>1</v>
      </c>
      <c r="I145" s="232"/>
      <c r="J145" s="233">
        <f>ROUND(I145*H145,2)</f>
        <v>0</v>
      </c>
      <c r="K145" s="229" t="s">
        <v>198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4881</v>
      </c>
      <c r="AT145" s="238" t="s">
        <v>194</v>
      </c>
      <c r="AU145" s="238" t="s">
        <v>85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4881</v>
      </c>
      <c r="BM145" s="238" t="s">
        <v>5159</v>
      </c>
    </row>
    <row r="146" s="16" customFormat="1">
      <c r="A146" s="16"/>
      <c r="B146" s="274"/>
      <c r="C146" s="275"/>
      <c r="D146" s="242" t="s">
        <v>201</v>
      </c>
      <c r="E146" s="276" t="s">
        <v>1</v>
      </c>
      <c r="F146" s="277" t="s">
        <v>5160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3" t="s">
        <v>201</v>
      </c>
      <c r="AU146" s="283" t="s">
        <v>85</v>
      </c>
      <c r="AV146" s="16" t="s">
        <v>83</v>
      </c>
      <c r="AW146" s="16" t="s">
        <v>32</v>
      </c>
      <c r="AX146" s="16" t="s">
        <v>75</v>
      </c>
      <c r="AY146" s="283" t="s">
        <v>192</v>
      </c>
    </row>
    <row r="147" s="13" customFormat="1">
      <c r="A147" s="13"/>
      <c r="B147" s="240"/>
      <c r="C147" s="241"/>
      <c r="D147" s="242" t="s">
        <v>201</v>
      </c>
      <c r="E147" s="243" t="s">
        <v>1</v>
      </c>
      <c r="F147" s="244" t="s">
        <v>83</v>
      </c>
      <c r="G147" s="241"/>
      <c r="H147" s="245">
        <v>1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201</v>
      </c>
      <c r="AU147" s="251" t="s">
        <v>85</v>
      </c>
      <c r="AV147" s="13" t="s">
        <v>85</v>
      </c>
      <c r="AW147" s="13" t="s">
        <v>32</v>
      </c>
      <c r="AX147" s="13" t="s">
        <v>83</v>
      </c>
      <c r="AY147" s="251" t="s">
        <v>192</v>
      </c>
    </row>
    <row r="148" s="2" customFormat="1" ht="16.5" customHeight="1">
      <c r="A148" s="39"/>
      <c r="B148" s="40"/>
      <c r="C148" s="227" t="s">
        <v>237</v>
      </c>
      <c r="D148" s="227" t="s">
        <v>194</v>
      </c>
      <c r="E148" s="228" t="s">
        <v>5161</v>
      </c>
      <c r="F148" s="229" t="s">
        <v>5162</v>
      </c>
      <c r="G148" s="230" t="s">
        <v>1572</v>
      </c>
      <c r="H148" s="231">
        <v>1</v>
      </c>
      <c r="I148" s="232"/>
      <c r="J148" s="233">
        <f>ROUND(I148*H148,2)</f>
        <v>0</v>
      </c>
      <c r="K148" s="229" t="s">
        <v>198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4881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4881</v>
      </c>
      <c r="BM148" s="238" t="s">
        <v>5163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5164</v>
      </c>
      <c r="G149" s="241"/>
      <c r="H149" s="245">
        <v>1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83</v>
      </c>
      <c r="AY149" s="251" t="s">
        <v>192</v>
      </c>
    </row>
    <row r="150" s="2" customFormat="1" ht="16.5" customHeight="1">
      <c r="A150" s="39"/>
      <c r="B150" s="40"/>
      <c r="C150" s="227" t="s">
        <v>244</v>
      </c>
      <c r="D150" s="227" t="s">
        <v>194</v>
      </c>
      <c r="E150" s="228" t="s">
        <v>5165</v>
      </c>
      <c r="F150" s="229" t="s">
        <v>5166</v>
      </c>
      <c r="G150" s="230" t="s">
        <v>1572</v>
      </c>
      <c r="H150" s="231">
        <v>1</v>
      </c>
      <c r="I150" s="232"/>
      <c r="J150" s="233">
        <f>ROUND(I150*H150,2)</f>
        <v>0</v>
      </c>
      <c r="K150" s="229" t="s">
        <v>198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4881</v>
      </c>
      <c r="AT150" s="238" t="s">
        <v>194</v>
      </c>
      <c r="AU150" s="238" t="s">
        <v>85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4881</v>
      </c>
      <c r="BM150" s="238" t="s">
        <v>5167</v>
      </c>
    </row>
    <row r="151" s="13" customFormat="1">
      <c r="A151" s="13"/>
      <c r="B151" s="240"/>
      <c r="C151" s="241"/>
      <c r="D151" s="242" t="s">
        <v>201</v>
      </c>
      <c r="E151" s="243" t="s">
        <v>1</v>
      </c>
      <c r="F151" s="244" t="s">
        <v>5168</v>
      </c>
      <c r="G151" s="241"/>
      <c r="H151" s="245">
        <v>1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201</v>
      </c>
      <c r="AU151" s="251" t="s">
        <v>85</v>
      </c>
      <c r="AV151" s="13" t="s">
        <v>85</v>
      </c>
      <c r="AW151" s="13" t="s">
        <v>32</v>
      </c>
      <c r="AX151" s="13" t="s">
        <v>83</v>
      </c>
      <c r="AY151" s="251" t="s">
        <v>192</v>
      </c>
    </row>
    <row r="152" s="12" customFormat="1" ht="22.8" customHeight="1">
      <c r="A152" s="12"/>
      <c r="B152" s="211"/>
      <c r="C152" s="212"/>
      <c r="D152" s="213" t="s">
        <v>74</v>
      </c>
      <c r="E152" s="225" t="s">
        <v>5169</v>
      </c>
      <c r="F152" s="225" t="s">
        <v>5170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SUM(P153:P164)</f>
        <v>0</v>
      </c>
      <c r="Q152" s="219"/>
      <c r="R152" s="220">
        <f>SUM(R153:R164)</f>
        <v>0</v>
      </c>
      <c r="S152" s="219"/>
      <c r="T152" s="221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227</v>
      </c>
      <c r="AT152" s="223" t="s">
        <v>74</v>
      </c>
      <c r="AU152" s="223" t="s">
        <v>83</v>
      </c>
      <c r="AY152" s="222" t="s">
        <v>192</v>
      </c>
      <c r="BK152" s="224">
        <f>SUM(BK153:BK164)</f>
        <v>0</v>
      </c>
    </row>
    <row r="153" s="2" customFormat="1" ht="16.5" customHeight="1">
      <c r="A153" s="39"/>
      <c r="B153" s="40"/>
      <c r="C153" s="227" t="s">
        <v>251</v>
      </c>
      <c r="D153" s="227" t="s">
        <v>194</v>
      </c>
      <c r="E153" s="228" t="s">
        <v>5171</v>
      </c>
      <c r="F153" s="229" t="s">
        <v>5172</v>
      </c>
      <c r="G153" s="230" t="s">
        <v>1572</v>
      </c>
      <c r="H153" s="231">
        <v>1</v>
      </c>
      <c r="I153" s="232"/>
      <c r="J153" s="233">
        <f>ROUND(I153*H153,2)</f>
        <v>0</v>
      </c>
      <c r="K153" s="229" t="s">
        <v>198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4881</v>
      </c>
      <c r="AT153" s="238" t="s">
        <v>194</v>
      </c>
      <c r="AU153" s="238" t="s">
        <v>85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4881</v>
      </c>
      <c r="BM153" s="238" t="s">
        <v>5173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5174</v>
      </c>
      <c r="G154" s="241"/>
      <c r="H154" s="245">
        <v>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83</v>
      </c>
      <c r="AY154" s="251" t="s">
        <v>192</v>
      </c>
    </row>
    <row r="155" s="2" customFormat="1" ht="16.5" customHeight="1">
      <c r="A155" s="39"/>
      <c r="B155" s="40"/>
      <c r="C155" s="227" t="s">
        <v>257</v>
      </c>
      <c r="D155" s="227" t="s">
        <v>194</v>
      </c>
      <c r="E155" s="228" t="s">
        <v>5175</v>
      </c>
      <c r="F155" s="229" t="s">
        <v>5176</v>
      </c>
      <c r="G155" s="230" t="s">
        <v>1572</v>
      </c>
      <c r="H155" s="231">
        <v>1</v>
      </c>
      <c r="I155" s="232"/>
      <c r="J155" s="233">
        <f>ROUND(I155*H155,2)</f>
        <v>0</v>
      </c>
      <c r="K155" s="229" t="s">
        <v>198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4881</v>
      </c>
      <c r="AT155" s="238" t="s">
        <v>194</v>
      </c>
      <c r="AU155" s="238" t="s">
        <v>85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4881</v>
      </c>
      <c r="BM155" s="238" t="s">
        <v>5177</v>
      </c>
    </row>
    <row r="156" s="16" customFormat="1">
      <c r="A156" s="16"/>
      <c r="B156" s="274"/>
      <c r="C156" s="275"/>
      <c r="D156" s="242" t="s">
        <v>201</v>
      </c>
      <c r="E156" s="276" t="s">
        <v>1</v>
      </c>
      <c r="F156" s="277" t="s">
        <v>5178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201</v>
      </c>
      <c r="AU156" s="283" t="s">
        <v>85</v>
      </c>
      <c r="AV156" s="16" t="s">
        <v>83</v>
      </c>
      <c r="AW156" s="16" t="s">
        <v>32</v>
      </c>
      <c r="AX156" s="16" t="s">
        <v>75</v>
      </c>
      <c r="AY156" s="283" t="s">
        <v>192</v>
      </c>
    </row>
    <row r="157" s="16" customFormat="1">
      <c r="A157" s="16"/>
      <c r="B157" s="274"/>
      <c r="C157" s="275"/>
      <c r="D157" s="242" t="s">
        <v>201</v>
      </c>
      <c r="E157" s="276" t="s">
        <v>1</v>
      </c>
      <c r="F157" s="277" t="s">
        <v>5179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3" t="s">
        <v>201</v>
      </c>
      <c r="AU157" s="283" t="s">
        <v>85</v>
      </c>
      <c r="AV157" s="16" t="s">
        <v>83</v>
      </c>
      <c r="AW157" s="16" t="s">
        <v>32</v>
      </c>
      <c r="AX157" s="16" t="s">
        <v>75</v>
      </c>
      <c r="AY157" s="283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83</v>
      </c>
      <c r="G158" s="241"/>
      <c r="H158" s="245">
        <v>1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83</v>
      </c>
      <c r="AY158" s="251" t="s">
        <v>192</v>
      </c>
    </row>
    <row r="159" s="2" customFormat="1" ht="16.5" customHeight="1">
      <c r="A159" s="39"/>
      <c r="B159" s="40"/>
      <c r="C159" s="227" t="s">
        <v>264</v>
      </c>
      <c r="D159" s="227" t="s">
        <v>194</v>
      </c>
      <c r="E159" s="228" t="s">
        <v>5180</v>
      </c>
      <c r="F159" s="229" t="s">
        <v>5181</v>
      </c>
      <c r="G159" s="230" t="s">
        <v>1572</v>
      </c>
      <c r="H159" s="231">
        <v>1</v>
      </c>
      <c r="I159" s="232"/>
      <c r="J159" s="233">
        <f>ROUND(I159*H159,2)</f>
        <v>0</v>
      </c>
      <c r="K159" s="229" t="s">
        <v>198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4881</v>
      </c>
      <c r="AT159" s="238" t="s">
        <v>194</v>
      </c>
      <c r="AU159" s="238" t="s">
        <v>85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4881</v>
      </c>
      <c r="BM159" s="238" t="s">
        <v>5182</v>
      </c>
    </row>
    <row r="160" s="2" customFormat="1" ht="16.5" customHeight="1">
      <c r="A160" s="39"/>
      <c r="B160" s="40"/>
      <c r="C160" s="227" t="s">
        <v>8</v>
      </c>
      <c r="D160" s="227" t="s">
        <v>194</v>
      </c>
      <c r="E160" s="228" t="s">
        <v>5183</v>
      </c>
      <c r="F160" s="229" t="s">
        <v>5184</v>
      </c>
      <c r="G160" s="230" t="s">
        <v>1572</v>
      </c>
      <c r="H160" s="231">
        <v>1</v>
      </c>
      <c r="I160" s="232"/>
      <c r="J160" s="233">
        <f>ROUND(I160*H160,2)</f>
        <v>0</v>
      </c>
      <c r="K160" s="229" t="s">
        <v>198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4881</v>
      </c>
      <c r="AT160" s="238" t="s">
        <v>194</v>
      </c>
      <c r="AU160" s="238" t="s">
        <v>85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4881</v>
      </c>
      <c r="BM160" s="238" t="s">
        <v>5185</v>
      </c>
    </row>
    <row r="161" s="16" customFormat="1">
      <c r="A161" s="16"/>
      <c r="B161" s="274"/>
      <c r="C161" s="275"/>
      <c r="D161" s="242" t="s">
        <v>201</v>
      </c>
      <c r="E161" s="276" t="s">
        <v>1</v>
      </c>
      <c r="F161" s="277" t="s">
        <v>5186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3" t="s">
        <v>201</v>
      </c>
      <c r="AU161" s="283" t="s">
        <v>85</v>
      </c>
      <c r="AV161" s="16" t="s">
        <v>83</v>
      </c>
      <c r="AW161" s="16" t="s">
        <v>32</v>
      </c>
      <c r="AX161" s="16" t="s">
        <v>75</v>
      </c>
      <c r="AY161" s="283" t="s">
        <v>192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83</v>
      </c>
      <c r="G162" s="241"/>
      <c r="H162" s="245">
        <v>1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83</v>
      </c>
      <c r="AY162" s="251" t="s">
        <v>192</v>
      </c>
    </row>
    <row r="163" s="2" customFormat="1" ht="16.5" customHeight="1">
      <c r="A163" s="39"/>
      <c r="B163" s="40"/>
      <c r="C163" s="227" t="s">
        <v>279</v>
      </c>
      <c r="D163" s="227" t="s">
        <v>194</v>
      </c>
      <c r="E163" s="228" t="s">
        <v>5187</v>
      </c>
      <c r="F163" s="229" t="s">
        <v>5188</v>
      </c>
      <c r="G163" s="230" t="s">
        <v>1572</v>
      </c>
      <c r="H163" s="231">
        <v>1</v>
      </c>
      <c r="I163" s="232"/>
      <c r="J163" s="233">
        <f>ROUND(I163*H163,2)</f>
        <v>0</v>
      </c>
      <c r="K163" s="229" t="s">
        <v>198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4881</v>
      </c>
      <c r="AT163" s="238" t="s">
        <v>194</v>
      </c>
      <c r="AU163" s="238" t="s">
        <v>85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4881</v>
      </c>
      <c r="BM163" s="238" t="s">
        <v>5189</v>
      </c>
    </row>
    <row r="164" s="13" customFormat="1">
      <c r="A164" s="13"/>
      <c r="B164" s="240"/>
      <c r="C164" s="241"/>
      <c r="D164" s="242" t="s">
        <v>201</v>
      </c>
      <c r="E164" s="243" t="s">
        <v>1</v>
      </c>
      <c r="F164" s="244" t="s">
        <v>5190</v>
      </c>
      <c r="G164" s="241"/>
      <c r="H164" s="245">
        <v>1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201</v>
      </c>
      <c r="AU164" s="251" t="s">
        <v>85</v>
      </c>
      <c r="AV164" s="13" t="s">
        <v>85</v>
      </c>
      <c r="AW164" s="13" t="s">
        <v>32</v>
      </c>
      <c r="AX164" s="13" t="s">
        <v>83</v>
      </c>
      <c r="AY164" s="251" t="s">
        <v>192</v>
      </c>
    </row>
    <row r="165" s="12" customFormat="1" ht="22.8" customHeight="1">
      <c r="A165" s="12"/>
      <c r="B165" s="211"/>
      <c r="C165" s="212"/>
      <c r="D165" s="213" t="s">
        <v>74</v>
      </c>
      <c r="E165" s="225" t="s">
        <v>5191</v>
      </c>
      <c r="F165" s="225" t="s">
        <v>5192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SUM(P166:P170)</f>
        <v>0</v>
      </c>
      <c r="Q165" s="219"/>
      <c r="R165" s="220">
        <f>SUM(R166:R170)</f>
        <v>0</v>
      </c>
      <c r="S165" s="219"/>
      <c r="T165" s="221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227</v>
      </c>
      <c r="AT165" s="223" t="s">
        <v>74</v>
      </c>
      <c r="AU165" s="223" t="s">
        <v>83</v>
      </c>
      <c r="AY165" s="222" t="s">
        <v>192</v>
      </c>
      <c r="BK165" s="224">
        <f>SUM(BK166:BK170)</f>
        <v>0</v>
      </c>
    </row>
    <row r="166" s="2" customFormat="1" ht="16.5" customHeight="1">
      <c r="A166" s="39"/>
      <c r="B166" s="40"/>
      <c r="C166" s="227" t="s">
        <v>286</v>
      </c>
      <c r="D166" s="227" t="s">
        <v>194</v>
      </c>
      <c r="E166" s="228" t="s">
        <v>5193</v>
      </c>
      <c r="F166" s="229" t="s">
        <v>5192</v>
      </c>
      <c r="G166" s="230" t="s">
        <v>1572</v>
      </c>
      <c r="H166" s="231">
        <v>1</v>
      </c>
      <c r="I166" s="232"/>
      <c r="J166" s="233">
        <f>ROUND(I166*H166,2)</f>
        <v>0</v>
      </c>
      <c r="K166" s="229" t="s">
        <v>198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4881</v>
      </c>
      <c r="AT166" s="238" t="s">
        <v>194</v>
      </c>
      <c r="AU166" s="238" t="s">
        <v>85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4881</v>
      </c>
      <c r="BM166" s="238" t="s">
        <v>5194</v>
      </c>
    </row>
    <row r="167" s="2" customFormat="1" ht="16.5" customHeight="1">
      <c r="A167" s="39"/>
      <c r="B167" s="40"/>
      <c r="C167" s="227" t="s">
        <v>291</v>
      </c>
      <c r="D167" s="227" t="s">
        <v>194</v>
      </c>
      <c r="E167" s="228" t="s">
        <v>5195</v>
      </c>
      <c r="F167" s="229" t="s">
        <v>5196</v>
      </c>
      <c r="G167" s="230" t="s">
        <v>1572</v>
      </c>
      <c r="H167" s="231">
        <v>1</v>
      </c>
      <c r="I167" s="232"/>
      <c r="J167" s="233">
        <f>ROUND(I167*H167,2)</f>
        <v>0</v>
      </c>
      <c r="K167" s="229" t="s">
        <v>198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4881</v>
      </c>
      <c r="AT167" s="238" t="s">
        <v>194</v>
      </c>
      <c r="AU167" s="238" t="s">
        <v>85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4881</v>
      </c>
      <c r="BM167" s="238" t="s">
        <v>5197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5198</v>
      </c>
      <c r="G168" s="241"/>
      <c r="H168" s="245">
        <v>1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83</v>
      </c>
      <c r="AY168" s="251" t="s">
        <v>192</v>
      </c>
    </row>
    <row r="169" s="2" customFormat="1" ht="24.15" customHeight="1">
      <c r="A169" s="39"/>
      <c r="B169" s="40"/>
      <c r="C169" s="227" t="s">
        <v>297</v>
      </c>
      <c r="D169" s="227" t="s">
        <v>194</v>
      </c>
      <c r="E169" s="228" t="s">
        <v>5199</v>
      </c>
      <c r="F169" s="229" t="s">
        <v>5200</v>
      </c>
      <c r="G169" s="230" t="s">
        <v>1572</v>
      </c>
      <c r="H169" s="231">
        <v>1</v>
      </c>
      <c r="I169" s="232"/>
      <c r="J169" s="233">
        <f>ROUND(I169*H169,2)</f>
        <v>0</v>
      </c>
      <c r="K169" s="229" t="s">
        <v>4595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4881</v>
      </c>
      <c r="AT169" s="238" t="s">
        <v>194</v>
      </c>
      <c r="AU169" s="238" t="s">
        <v>85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4881</v>
      </c>
      <c r="BM169" s="238" t="s">
        <v>5201</v>
      </c>
    </row>
    <row r="170" s="13" customFormat="1">
      <c r="A170" s="13"/>
      <c r="B170" s="240"/>
      <c r="C170" s="241"/>
      <c r="D170" s="242" t="s">
        <v>201</v>
      </c>
      <c r="E170" s="243" t="s">
        <v>1</v>
      </c>
      <c r="F170" s="244" t="s">
        <v>5202</v>
      </c>
      <c r="G170" s="241"/>
      <c r="H170" s="245">
        <v>1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201</v>
      </c>
      <c r="AU170" s="251" t="s">
        <v>85</v>
      </c>
      <c r="AV170" s="13" t="s">
        <v>85</v>
      </c>
      <c r="AW170" s="13" t="s">
        <v>32</v>
      </c>
      <c r="AX170" s="13" t="s">
        <v>83</v>
      </c>
      <c r="AY170" s="251" t="s">
        <v>192</v>
      </c>
    </row>
    <row r="171" s="12" customFormat="1" ht="22.8" customHeight="1">
      <c r="A171" s="12"/>
      <c r="B171" s="211"/>
      <c r="C171" s="212"/>
      <c r="D171" s="213" t="s">
        <v>74</v>
      </c>
      <c r="E171" s="225" t="s">
        <v>4877</v>
      </c>
      <c r="F171" s="225" t="s">
        <v>4878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P172</f>
        <v>0</v>
      </c>
      <c r="Q171" s="219"/>
      <c r="R171" s="220">
        <f>R172</f>
        <v>0</v>
      </c>
      <c r="S171" s="219"/>
      <c r="T171" s="221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227</v>
      </c>
      <c r="AT171" s="223" t="s">
        <v>74</v>
      </c>
      <c r="AU171" s="223" t="s">
        <v>83</v>
      </c>
      <c r="AY171" s="222" t="s">
        <v>192</v>
      </c>
      <c r="BK171" s="224">
        <f>BK172</f>
        <v>0</v>
      </c>
    </row>
    <row r="172" s="2" customFormat="1" ht="16.5" customHeight="1">
      <c r="A172" s="39"/>
      <c r="B172" s="40"/>
      <c r="C172" s="227" t="s">
        <v>304</v>
      </c>
      <c r="D172" s="227" t="s">
        <v>194</v>
      </c>
      <c r="E172" s="228" t="s">
        <v>5203</v>
      </c>
      <c r="F172" s="229" t="s">
        <v>4878</v>
      </c>
      <c r="G172" s="230" t="s">
        <v>1572</v>
      </c>
      <c r="H172" s="231">
        <v>1</v>
      </c>
      <c r="I172" s="232"/>
      <c r="J172" s="233">
        <f>ROUND(I172*H172,2)</f>
        <v>0</v>
      </c>
      <c r="K172" s="229" t="s">
        <v>198</v>
      </c>
      <c r="L172" s="45"/>
      <c r="M172" s="298" t="s">
        <v>1</v>
      </c>
      <c r="N172" s="299" t="s">
        <v>40</v>
      </c>
      <c r="O172" s="300"/>
      <c r="P172" s="301">
        <f>O172*H172</f>
        <v>0</v>
      </c>
      <c r="Q172" s="301">
        <v>0</v>
      </c>
      <c r="R172" s="301">
        <f>Q172*H172</f>
        <v>0</v>
      </c>
      <c r="S172" s="301">
        <v>0</v>
      </c>
      <c r="T172" s="30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4881</v>
      </c>
      <c r="AT172" s="238" t="s">
        <v>194</v>
      </c>
      <c r="AU172" s="238" t="s">
        <v>85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4881</v>
      </c>
      <c r="BM172" s="238" t="s">
        <v>5204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K5LwZWbC7P8DS5LDeqx7sGedN3EJevDP/7boFfu+WC/q+KNmMyXDjSZ9chESF30p29w4jnOR2aXzKKvQSspZEw==" hashValue="6bWLvGPBI/OtmMtzARVvIgLOp6kBtnsxG1Av6DVmqT5chNytXNAB1iWSB2GuSvBwm/BvTYQjophI6KOfBsTuKw==" algorithmName="SHA-512" password="CC35"/>
  <autoFilter ref="C122:K17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Hlušek</dc:creator>
  <cp:lastModifiedBy>Michael Hlušek</cp:lastModifiedBy>
  <dcterms:created xsi:type="dcterms:W3CDTF">2025-03-12T09:02:49Z</dcterms:created>
  <dcterms:modified xsi:type="dcterms:W3CDTF">2025-03-12T09:03:40Z</dcterms:modified>
</cp:coreProperties>
</file>