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rihk1-my.sharepoint.com/personal/mysakova_cirihk_cz/Documents/Plocha/"/>
    </mc:Choice>
  </mc:AlternateContent>
  <xr:revisionPtr revIDLastSave="0" documentId="8_{DAFE55E9-30D6-4E05-8835-D221C91396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" sheetId="3" r:id="rId1"/>
    <sheet name="materiál" sheetId="4" r:id="rId2"/>
    <sheet name="montáž" sheetId="6" r:id="rId3"/>
  </sheets>
  <definedNames>
    <definedName name="_xlnm.Print_Titles" localSheetId="1">materiál!$1:$6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3" l="1"/>
  <c r="G55" i="6"/>
  <c r="G57" i="4"/>
  <c r="G10" i="6"/>
  <c r="G11" i="6"/>
  <c r="G15" i="6"/>
  <c r="G16" i="6"/>
  <c r="G17" i="6"/>
  <c r="G21" i="6"/>
  <c r="G25" i="6"/>
  <c r="G26" i="6"/>
  <c r="G27" i="6"/>
  <c r="G28" i="6"/>
  <c r="G29" i="6"/>
  <c r="G33" i="6"/>
  <c r="G34" i="6"/>
  <c r="G35" i="6"/>
  <c r="G36" i="6"/>
  <c r="G40" i="6"/>
  <c r="G41" i="6"/>
  <c r="G42" i="6"/>
  <c r="G43" i="6"/>
  <c r="G44" i="6"/>
  <c r="G45" i="6"/>
  <c r="G46" i="6"/>
  <c r="G50" i="6"/>
  <c r="G51" i="6"/>
  <c r="G59" i="6"/>
  <c r="G60" i="6"/>
  <c r="G61" i="6"/>
  <c r="G62" i="6"/>
  <c r="G63" i="6"/>
  <c r="G64" i="6"/>
  <c r="G65" i="6"/>
  <c r="G66" i="6"/>
  <c r="G9" i="6"/>
  <c r="G69" i="6" l="1"/>
  <c r="G10" i="4"/>
  <c r="G11" i="4"/>
  <c r="G15" i="4"/>
  <c r="G16" i="4"/>
  <c r="G20" i="4"/>
  <c r="G21" i="4"/>
  <c r="G22" i="4"/>
  <c r="G26" i="4"/>
  <c r="G27" i="4"/>
  <c r="G28" i="4"/>
  <c r="G29" i="4"/>
  <c r="G30" i="4"/>
  <c r="G31" i="4"/>
  <c r="G32" i="4"/>
  <c r="G33" i="4"/>
  <c r="G37" i="4"/>
  <c r="G38" i="4"/>
  <c r="G43" i="4"/>
  <c r="G44" i="4"/>
  <c r="G45" i="4"/>
  <c r="G46" i="4"/>
  <c r="G47" i="4"/>
  <c r="G48" i="4"/>
  <c r="G52" i="4"/>
  <c r="G53" i="4"/>
  <c r="G61" i="4"/>
  <c r="G62" i="4"/>
  <c r="E42" i="4" l="1"/>
  <c r="G42" i="4" s="1"/>
  <c r="G9" i="4" l="1"/>
  <c r="G65" i="4" s="1"/>
  <c r="D19" i="3" l="1"/>
  <c r="D21" i="3"/>
  <c r="C19" i="3"/>
  <c r="C23" i="3" s="1"/>
  <c r="E21" i="3" l="1"/>
  <c r="D23" i="3"/>
  <c r="C24" i="3"/>
  <c r="C25" i="3" s="1"/>
  <c r="E19" i="3"/>
  <c r="E20" i="3" l="1"/>
  <c r="D24" i="3"/>
  <c r="D25" i="3" s="1"/>
  <c r="E25" i="3" s="1"/>
  <c r="E23" i="3" l="1"/>
  <c r="E24" i="3" s="1"/>
</calcChain>
</file>

<file path=xl/sharedStrings.xml><?xml version="1.0" encoding="utf-8"?>
<sst xmlns="http://schemas.openxmlformats.org/spreadsheetml/2006/main" count="339" uniqueCount="189">
  <si>
    <t>akce:</t>
  </si>
  <si>
    <t>část:</t>
  </si>
  <si>
    <t>pozice</t>
  </si>
  <si>
    <t>popis</t>
  </si>
  <si>
    <t>množství</t>
  </si>
  <si>
    <t>celkem</t>
  </si>
  <si>
    <t>materiál celkem bez DPH</t>
  </si>
  <si>
    <t>vypracoval: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</si>
  <si>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</si>
  <si>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</si>
  <si>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</si>
  <si>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</si>
  <si>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</si>
  <si>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</si>
  <si>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800-741+HZS+46-M</t>
  </si>
  <si>
    <t>elektroinstalace nn</t>
  </si>
  <si>
    <t>Celkem bez DPH</t>
  </si>
  <si>
    <t>celkem včetně DPH</t>
  </si>
  <si>
    <t>Jan Honig</t>
  </si>
  <si>
    <t>kabely a vodiče</t>
  </si>
  <si>
    <t>m</t>
  </si>
  <si>
    <t>montážní materiál</t>
  </si>
  <si>
    <t>ostatní</t>
  </si>
  <si>
    <t>protipožární přepážky</t>
  </si>
  <si>
    <t>m2</t>
  </si>
  <si>
    <t>HZS</t>
  </si>
  <si>
    <t>hod</t>
  </si>
  <si>
    <t>doprava osob a materiálu  /cca500km/</t>
  </si>
  <si>
    <t>DPH 21%</t>
  </si>
  <si>
    <t>kus</t>
  </si>
  <si>
    <t>Montáž uzemnění VZT jednotek</t>
  </si>
  <si>
    <t>zařízení staveniště z celkové ceny bez DPH</t>
  </si>
  <si>
    <t>zásuvky a příslušenství</t>
  </si>
  <si>
    <t>Konektor RJ45 CAT6 UTP 8p8c nestíněný skládaný na drát</t>
  </si>
  <si>
    <t>Elektroinstalační lišta PVC 20x10  včetně rohů a koncovek</t>
  </si>
  <si>
    <t>Elektroinstalační lišta PVC 50,8x20,3 se 3 komorami</t>
  </si>
  <si>
    <t>Elektroinstalační trubka ohebná PVC  průměr 23 mm</t>
  </si>
  <si>
    <t>Kabel pro vnitřní rozvody ve sdělovací technice, v telekomunikacích 2x2x0,5  /SYKFY/</t>
  </si>
  <si>
    <t>Nestíněný vnitřní kabel UTP cat 5e</t>
  </si>
  <si>
    <t>Požární prostupy stěnou</t>
  </si>
  <si>
    <t>Požární prostupy stropem</t>
  </si>
  <si>
    <t>ukončení celoplastových kabelů</t>
  </si>
  <si>
    <t>montáž celkem bez DPH</t>
  </si>
  <si>
    <t>D.1.4.3   elektro silnoproud, měření a regulace</t>
  </si>
  <si>
    <t>Zásuvka 1xRJ 45, UTP, 1 modul cat. 6</t>
  </si>
  <si>
    <t>Materiál pro zednické práce</t>
  </si>
  <si>
    <t>materiál</t>
  </si>
  <si>
    <t xml:space="preserve">Vodič HO7V-R 2,5 zž - PVC izolovaný jednožilový vodič pro vnitřní vedení </t>
  </si>
  <si>
    <t>Kabelové oko Cu do 2,5 mm2</t>
  </si>
  <si>
    <t>Silikonový tmel pro utěsnění prostupů</t>
  </si>
  <si>
    <t>CS ÚRS 2023 01</t>
  </si>
  <si>
    <t>Montáž a zhotovení ohnivzdorných konstrukcí pro elektrozařízení přepážek z desek nebo vyztužených omítek silikátových s výplní ve stěnovém průchodu, tl. do 150 mm</t>
  </si>
  <si>
    <t>Montáž a zhotovení ohnivzdorných konstrukcí pro elektrozařízení přepážek z desek nebo vyztužených omítek silikátových s výplní ve stropním průchodu, do 200 mm</t>
  </si>
  <si>
    <t>Uvedení slaboproudé instalace do provozu a zaškolení obsluhy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</si>
  <si>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</si>
  <si>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</si>
  <si>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</si>
  <si>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Autorský dozor</t>
  </si>
  <si>
    <t>HZS.005</t>
  </si>
  <si>
    <t>HZS.006</t>
  </si>
  <si>
    <t>HZS.007</t>
  </si>
  <si>
    <t>HZS.008</t>
  </si>
  <si>
    <t>HZS.009</t>
  </si>
  <si>
    <t>HZS.010</t>
  </si>
  <si>
    <t>Montážní materiál pro úpravu stávajícího rozvaděče RM….</t>
  </si>
  <si>
    <t>spínače</t>
  </si>
  <si>
    <t>Kryt spínače</t>
  </si>
  <si>
    <t>Rámeček jednonásobný</t>
  </si>
  <si>
    <t xml:space="preserve">Kabel silový Cu, PVC izolace 450V/2,5kV, -40ºC - +70ºC, CYKY-2Ox1,5 mm2 odolnost proti šíření plamene dle ČSN EN 60332-1 </t>
  </si>
  <si>
    <t>2.</t>
  </si>
  <si>
    <t>3.</t>
  </si>
  <si>
    <t>9.</t>
  </si>
  <si>
    <t>13.</t>
  </si>
  <si>
    <t>14.</t>
  </si>
  <si>
    <t>15.</t>
  </si>
  <si>
    <t>16.</t>
  </si>
  <si>
    <t>17.</t>
  </si>
  <si>
    <r>
      <t>Kabel silový Cu, PVC izolace 450V/2,5kV, -40ºC - +70ºC, CYKY J-3x1,5 mm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odolnost proti šíření plamene dle ČSN EN 60332-1</t>
    </r>
  </si>
  <si>
    <t xml:space="preserve">Kabel silový Cu, PVC izolace 450V/2,5kV, -40ºC - +70ºC, CYKY-3Ox1,5 mm2 odolnost proti šíření plamene dle ČSN EN 60332-1 </t>
  </si>
  <si>
    <t>19.</t>
  </si>
  <si>
    <t>20.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</si>
  <si>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</si>
  <si>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</si>
  <si>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</si>
  <si>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</si>
  <si>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</si>
  <si>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</si>
  <si>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</si>
  <si>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</si>
  <si>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</si>
  <si>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</si>
  <si>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</si>
  <si>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</si>
  <si>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38.</t>
  </si>
  <si>
    <t>39.</t>
  </si>
  <si>
    <t xml:space="preserve">Krabice přístrojová pod omítku </t>
  </si>
  <si>
    <t>Krabice odbočná pod omítku</t>
  </si>
  <si>
    <t>Hmoždinky univerzální 10x60</t>
  </si>
  <si>
    <t>40.</t>
  </si>
  <si>
    <t>41.</t>
  </si>
  <si>
    <t>42.</t>
  </si>
  <si>
    <t>43.</t>
  </si>
  <si>
    <t>č.ceníku</t>
  </si>
  <si>
    <t>MJ</t>
  </si>
  <si>
    <t>Cenová soustava</t>
  </si>
  <si>
    <t xml:space="preserve">             materiál</t>
  </si>
  <si>
    <t>Snížení energetické náročnosti školní kuchyně SŠOG Hradec Králové</t>
  </si>
  <si>
    <t xml:space="preserve">Snížení energetické náročnosti školní kuchyně SŠOG Hradec Králové </t>
  </si>
  <si>
    <t>Proudový chránič s jističem (jističochránič) 10B-1N-030AC</t>
  </si>
  <si>
    <t>Doplnění stávajících rozvaděčů - doplnění nových jističů a jističochráničů</t>
  </si>
  <si>
    <t xml:space="preserve">Vodič HO7V-R 6 zž - PVC izolovaný jednožilový vodič pro vnitřní vedení </t>
  </si>
  <si>
    <t>1.</t>
  </si>
  <si>
    <t>J.cena</t>
  </si>
  <si>
    <t>Jednopólový vypínač pod omítku, bílý, 10A/250V, řazení 1  IP20</t>
  </si>
  <si>
    <t>4.</t>
  </si>
  <si>
    <t>5.</t>
  </si>
  <si>
    <t>6.</t>
  </si>
  <si>
    <t>7.</t>
  </si>
  <si>
    <t>8.</t>
  </si>
  <si>
    <t>Kabelové oko Cu do 16 mm2</t>
  </si>
  <si>
    <t>10.</t>
  </si>
  <si>
    <t>11.</t>
  </si>
  <si>
    <t>12.</t>
  </si>
  <si>
    <t>18.</t>
  </si>
  <si>
    <t>22.</t>
  </si>
  <si>
    <t>Kabel silový Cu, PVC izolace 600V/1kV, -40ºC - +70ºC, 1-CYKY J 5x6mm2 odolnost proti šíření plamene dle ČSN EN 60332-1 - přesná délka se určí při montáži</t>
  </si>
  <si>
    <t>Jistič B32/3 - doplnění do stávajícího rozvaděče</t>
  </si>
  <si>
    <t>34.</t>
  </si>
  <si>
    <t>35.</t>
  </si>
  <si>
    <t>36.</t>
  </si>
  <si>
    <t xml:space="preserve">Montáž kabelů měděných bez ukončení uložených pevně plných kulatých nebo bezhalogenových (např.CYKY) počtu a průřezu žil 3x1,5 až 6 mm2 </t>
  </si>
  <si>
    <t>Montáž kabelů měděných bez ukončení uložených pevně plných kulatých nebo bezhalogenových (např. CYKY) počtu a průřezu žil 5x4 až 6 mm2</t>
  </si>
  <si>
    <t xml:space="preserve">Montáž kabelů měděných bez ukončení uložených pevně plných kulatých nebo bezhalogenových (např.CYKY) počtu a průřezu žil 2x1,5 až 6 mm2 </t>
  </si>
  <si>
    <t>Montáž kabelů sdělovacích pro vnitřní rozvody do 15 žil</t>
  </si>
  <si>
    <t>Montáž vodičů izolovaných měděných bez ukončení uložených pevně plných a laněných s PVC pláštěm, bezhalogenových, ohniodolných (např. CY, CHAH-V) průřezu žíly 0,55 až 16 mm2</t>
  </si>
  <si>
    <t>Montáž proudových chráničů se zapojením vodičů dvoupólových nn do 25 A s krytem</t>
  </si>
  <si>
    <t xml:space="preserve">Montáž jističů se zapojením vodičů třípólových nn do 63 A s krytem   </t>
  </si>
  <si>
    <t>Montáž materiálu nutného ke kompletaci rozvaděčů</t>
  </si>
  <si>
    <t>HZS.001</t>
  </si>
  <si>
    <t>Montáž strukturované kabeláže zásuvek datových pod omítku, do nábytku, do parapetního žlabu nebo podlahové krabice 1 až 6 pozic</t>
  </si>
  <si>
    <t>Montáž strukturované kabeláže zásuvek datových popis portu zásuvky</t>
  </si>
  <si>
    <t>Montáž strukturované kabeláže měření segmentu metalického s vyhotovením protokolu</t>
  </si>
  <si>
    <t>Montáž spínačů jedno nebo dvoupólových polozapuštěných nebo zapuštěných,šroubové připojení,  vypínačů řazení 1 - jednopólových</t>
  </si>
  <si>
    <t>37.</t>
  </si>
  <si>
    <t xml:space="preserve">Ukončení kabelů smršťovací záklopkou nebo páskou se zapojením bez letování, počtu a průřezu žil 3x1,5 až 4 mm2   </t>
  </si>
  <si>
    <t xml:space="preserve">Ukončení kabelů smršťovací záklopkou nebo páskou se zapojením bez letování, počtu a průřezu žil 2x1,5 až 4 mm2   </t>
  </si>
  <si>
    <t>HZS.002</t>
  </si>
  <si>
    <t>Ukončení slaboproudých kabelů</t>
  </si>
  <si>
    <t>Ukončení kabelů smršťovací záklopkou nebo páskou se zapojením bez letování, počtu a průřezu žil 5x6 mm2</t>
  </si>
  <si>
    <t>44.</t>
  </si>
  <si>
    <t>45.</t>
  </si>
  <si>
    <t>46.</t>
  </si>
  <si>
    <t>47.</t>
  </si>
  <si>
    <t>48.</t>
  </si>
  <si>
    <t>49.</t>
  </si>
  <si>
    <t>50.</t>
  </si>
  <si>
    <t>Montáž lišt a kanálků elektroinstalačních se spojkami, ohyby a rohy a s nasunutím do krabic vkládacích s víčkem, šířky do 60 mm</t>
  </si>
  <si>
    <t>Montáž lišt a kanálků elektroinstalačních se spojkami, ohyby a rohy a s nasunutím do krabic vkládacích s víčkem, šířky přes 60 do 120 mm</t>
  </si>
  <si>
    <t>Montáž trubek elektroinstalačních s nasunutím nebo našroubováním do krabic plastových ohebných, uložených pevně, vnější Ø přes 11 do 23 mm</t>
  </si>
  <si>
    <t xml:space="preserve">Osazení kotevních prvků  hmoždinek včetně vyvrtání otvorů, pro upevnění elektroinstalací ve stěnách cihelných, vnějšího průměru do 8 mm   </t>
  </si>
  <si>
    <t>Utěsnění prostupů</t>
  </si>
  <si>
    <t xml:space="preserve">Montáž krabic elektroinstalačních bez napojení na trubky a lišty, demontáže a montáže víčka a přístroje přístrojových zapuštěných plastových kruhových </t>
  </si>
  <si>
    <t>Montáž krabic elektroinstalačních bez napojení na trubky a lišty, demontáže a montáže víčka a přístroje protahovacích nebo odbočných zapuštěných plastových kruhových</t>
  </si>
  <si>
    <t>51.</t>
  </si>
  <si>
    <t>52.</t>
  </si>
  <si>
    <t>53.</t>
  </si>
  <si>
    <t>HZS.003</t>
  </si>
  <si>
    <t>HZS.004</t>
  </si>
  <si>
    <t>Dokumentace skutečného provedení + dílenská dokumentace zhotovitele</t>
  </si>
  <si>
    <t>54.</t>
  </si>
  <si>
    <t>55.</t>
  </si>
  <si>
    <t>56.</t>
  </si>
  <si>
    <t>57.</t>
  </si>
  <si>
    <t>58.</t>
  </si>
  <si>
    <t>59.</t>
  </si>
  <si>
    <t>60.</t>
  </si>
  <si>
    <t xml:space="preserve">             montáž</t>
  </si>
  <si>
    <t>Zkoušky a prohlídky elektrických rozvodů a zařízení celková prohlídka a vyhotovení revizní zprávy pro objem montážních prací do 100 tis.Kč</t>
  </si>
  <si>
    <t>61.</t>
  </si>
  <si>
    <t>měření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</si>
  <si>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3% z nosného materiálu</t>
  </si>
  <si>
    <t>Podružné měření - 3f elektroměr přímý - včetně jištění</t>
  </si>
  <si>
    <t>62.</t>
  </si>
  <si>
    <t>63.</t>
  </si>
  <si>
    <t>64.</t>
  </si>
  <si>
    <t>HZS.011</t>
  </si>
  <si>
    <t>Montáž 3f elektroměru přímé měření - včetně jištění</t>
  </si>
  <si>
    <t>úprava 25.10.2024</t>
  </si>
  <si>
    <t>Výkaz výměr a výpis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</si>
</sst>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/dd/yyyy"/>
    <numFmt numFmtId="165" formatCode="#,##0.0&quot; Kč&quot;"/>
    <numFmt numFmtId="166" formatCode="#,##0.00\ &quot;Kč&quot;"/>
    <numFmt numFmtId="167" formatCode="#,##0.0\ &quot;Kč&quot;"/>
    <numFmt numFmtId="168" formatCode="0.0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b/>
      <sz val="14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rgb="FF969696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1">
    <xf numFmtId="0" fontId="0" fillId="0" borderId="0"/>
    <xf numFmtId="0" fontId="7" fillId="0" borderId="0"/>
    <xf numFmtId="0" fontId="4" fillId="0" borderId="0" applyProtection="0"/>
    <xf numFmtId="0" fontId="4" fillId="0" borderId="0"/>
    <xf numFmtId="0" fontId="4" fillId="0" borderId="0" applyProtection="0"/>
    <xf numFmtId="0" fontId="4" fillId="0" borderId="0" applyProtection="0"/>
    <xf numFmtId="0" fontId="4" fillId="0" borderId="0" applyProtection="0"/>
    <xf numFmtId="0" fontId="12" fillId="0" borderId="0" applyProtection="0"/>
    <xf numFmtId="0" fontId="4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/>
    <xf numFmtId="0" fontId="4" fillId="0" borderId="0" applyProtection="0"/>
    <xf numFmtId="0" fontId="4" fillId="0" borderId="0" applyProtection="0"/>
    <xf numFmtId="0" fontId="4" fillId="0" borderId="0" applyProtection="0"/>
  </cellStyleXfs>
  <cellXfs count="303">
    <xf numFmtId="0" fontId="0" fillId="0" borderId="0" xfId="0"/>
    <xf numFmtId="0" fontId="8" fillId="0" borderId="0" xfId="0" applyFont="1"/>
    <xf numFmtId="0" fontId="4" fillId="0" borderId="0" xfId="0" applyFont="1"/>
    <xf numFmtId="0" fontId="4" fillId="2" borderId="0" xfId="0" applyFont="1" applyFill="1"/>
    <xf numFmtId="0" fontId="9" fillId="0" borderId="0" xfId="0" applyFont="1"/>
    <xf numFmtId="0" fontId="4" fillId="0" borderId="0" xfId="0" applyFont="1" applyProtection="1">
      <protection locked="0"/>
    </xf>
    <xf numFmtId="0" fontId="6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4" fillId="0" borderId="29" xfId="0" applyFont="1" applyBorder="1"/>
    <xf numFmtId="0" fontId="4" fillId="0" borderId="8" xfId="0" applyFont="1" applyBorder="1" applyProtection="1">
      <protection locked="0"/>
    </xf>
    <xf numFmtId="0" fontId="4" fillId="0" borderId="23" xfId="0" applyFont="1" applyBorder="1"/>
    <xf numFmtId="0" fontId="4" fillId="0" borderId="24" xfId="0" applyFont="1" applyBorder="1"/>
    <xf numFmtId="165" fontId="4" fillId="0" borderId="25" xfId="0" applyNumberFormat="1" applyFont="1" applyBorder="1"/>
    <xf numFmtId="165" fontId="4" fillId="0" borderId="24" xfId="0" applyNumberFormat="1" applyFont="1" applyBorder="1"/>
    <xf numFmtId="165" fontId="4" fillId="0" borderId="26" xfId="0" applyNumberFormat="1" applyFont="1" applyBorder="1"/>
    <xf numFmtId="0" fontId="4" fillId="0" borderId="27" xfId="0" applyFont="1" applyBorder="1"/>
    <xf numFmtId="0" fontId="5" fillId="0" borderId="28" xfId="0" applyFont="1" applyBorder="1"/>
    <xf numFmtId="166" fontId="4" fillId="0" borderId="30" xfId="0" applyNumberFormat="1" applyFont="1" applyBorder="1"/>
    <xf numFmtId="166" fontId="4" fillId="0" borderId="29" xfId="0" applyNumberFormat="1" applyFont="1" applyBorder="1"/>
    <xf numFmtId="166" fontId="4" fillId="0" borderId="31" xfId="0" applyNumberFormat="1" applyFont="1" applyBorder="1"/>
    <xf numFmtId="167" fontId="5" fillId="0" borderId="9" xfId="0" applyNumberFormat="1" applyFont="1" applyBorder="1"/>
    <xf numFmtId="0" fontId="4" fillId="0" borderId="48" xfId="0" applyFont="1" applyBorder="1"/>
    <xf numFmtId="0" fontId="4" fillId="0" borderId="47" xfId="0" applyFont="1" applyBorder="1"/>
    <xf numFmtId="167" fontId="4" fillId="0" borderId="45" xfId="0" applyNumberFormat="1" applyFont="1" applyBorder="1"/>
    <xf numFmtId="167" fontId="4" fillId="0" borderId="47" xfId="0" applyNumberFormat="1" applyFont="1" applyBorder="1"/>
    <xf numFmtId="167" fontId="4" fillId="0" borderId="49" xfId="0" applyNumberFormat="1" applyFont="1" applyBorder="1"/>
    <xf numFmtId="0" fontId="4" fillId="0" borderId="50" xfId="0" applyFont="1" applyBorder="1"/>
    <xf numFmtId="0" fontId="4" fillId="0" borderId="46" xfId="0" applyFont="1" applyBorder="1" applyAlignment="1">
      <alignment wrapText="1"/>
    </xf>
    <xf numFmtId="167" fontId="4" fillId="0" borderId="44" xfId="0" applyNumberFormat="1" applyFont="1" applyBorder="1"/>
    <xf numFmtId="167" fontId="4" fillId="0" borderId="46" xfId="0" applyNumberFormat="1" applyFont="1" applyBorder="1"/>
    <xf numFmtId="0" fontId="4" fillId="0" borderId="46" xfId="0" applyFont="1" applyBorder="1"/>
    <xf numFmtId="167" fontId="4" fillId="0" borderId="51" xfId="0" applyNumberFormat="1" applyFont="1" applyBorder="1"/>
    <xf numFmtId="167" fontId="5" fillId="0" borderId="52" xfId="0" applyNumberFormat="1" applyFont="1" applyBorder="1"/>
    <xf numFmtId="0" fontId="5" fillId="0" borderId="46" xfId="0" applyFont="1" applyBorder="1"/>
    <xf numFmtId="167" fontId="5" fillId="0" borderId="44" xfId="0" applyNumberFormat="1" applyFont="1" applyBorder="1"/>
    <xf numFmtId="167" fontId="5" fillId="0" borderId="51" xfId="0" applyNumberFormat="1" applyFont="1" applyBorder="1"/>
    <xf numFmtId="0" fontId="4" fillId="0" borderId="53" xfId="0" applyFont="1" applyBorder="1"/>
    <xf numFmtId="0" fontId="14" fillId="0" borderId="15" xfId="0" applyFont="1" applyBorder="1"/>
    <xf numFmtId="0" fontId="14" fillId="0" borderId="16" xfId="0" applyFont="1" applyBorder="1"/>
    <xf numFmtId="0" fontId="14" fillId="0" borderId="17" xfId="0" applyFont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18" xfId="0" applyFont="1" applyBorder="1" applyAlignment="1">
      <alignment wrapText="1"/>
    </xf>
    <xf numFmtId="0" fontId="14" fillId="0" borderId="19" xfId="0" applyFont="1" applyBorder="1"/>
    <xf numFmtId="0" fontId="14" fillId="0" borderId="20" xfId="0" applyFont="1" applyBorder="1"/>
    <xf numFmtId="0" fontId="14" fillId="0" borderId="21" xfId="0" applyFont="1" applyBorder="1"/>
    <xf numFmtId="0" fontId="14" fillId="0" borderId="22" xfId="0" applyFont="1" applyBorder="1"/>
    <xf numFmtId="0" fontId="4" fillId="2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0" borderId="6" xfId="0" applyFont="1" applyBorder="1" applyProtection="1">
      <protection locked="0"/>
    </xf>
    <xf numFmtId="0" fontId="10" fillId="0" borderId="40" xfId="0" applyFont="1" applyBorder="1" applyProtection="1">
      <protection locked="0"/>
    </xf>
    <xf numFmtId="0" fontId="10" fillId="0" borderId="40" xfId="0" applyFont="1" applyBorder="1" applyAlignment="1" applyProtection="1">
      <alignment wrapText="1"/>
      <protection locked="0"/>
    </xf>
    <xf numFmtId="0" fontId="14" fillId="0" borderId="40" xfId="0" applyFont="1" applyBorder="1" applyAlignment="1" applyProtection="1">
      <alignment wrapText="1"/>
      <protection locked="0"/>
    </xf>
    <xf numFmtId="0" fontId="14" fillId="0" borderId="40" xfId="0" applyFont="1" applyBorder="1" applyProtection="1">
      <protection locked="0"/>
    </xf>
    <xf numFmtId="0" fontId="11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3" xfId="0" applyFont="1" applyBorder="1" applyAlignment="1" applyProtection="1">
      <alignment horizontal="left"/>
      <protection locked="0"/>
    </xf>
    <xf numFmtId="0" fontId="14" fillId="0" borderId="5" xfId="0" applyFont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6" fillId="0" borderId="39" xfId="12" applyFont="1" applyBorder="1" applyAlignment="1" applyProtection="1">
      <alignment horizontal="center"/>
    </xf>
    <xf numFmtId="0" fontId="4" fillId="0" borderId="39" xfId="0" applyFont="1" applyBorder="1" applyProtection="1">
      <protection locked="0"/>
    </xf>
    <xf numFmtId="0" fontId="6" fillId="0" borderId="39" xfId="5" applyFont="1" applyBorder="1" applyAlignment="1" applyProtection="1">
      <alignment horizontal="right"/>
      <protection locked="0"/>
    </xf>
    <xf numFmtId="0" fontId="10" fillId="0" borderId="60" xfId="0" applyFont="1" applyBorder="1" applyProtection="1">
      <protection locked="0"/>
    </xf>
    <xf numFmtId="0" fontId="14" fillId="0" borderId="40" xfId="0" applyFont="1" applyBorder="1" applyAlignment="1" applyProtection="1">
      <alignment horizontal="left" wrapText="1"/>
      <protection locked="0"/>
    </xf>
    <xf numFmtId="0" fontId="4" fillId="0" borderId="64" xfId="0" applyFont="1" applyBorder="1" applyProtection="1">
      <protection locked="0"/>
    </xf>
    <xf numFmtId="0" fontId="14" fillId="0" borderId="66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vertical="center"/>
      <protection locked="0"/>
    </xf>
    <xf numFmtId="0" fontId="4" fillId="0" borderId="64" xfId="0" applyFont="1" applyBorder="1" applyAlignment="1" applyProtection="1">
      <alignment wrapText="1"/>
      <protection locked="0"/>
    </xf>
    <xf numFmtId="0" fontId="4" fillId="0" borderId="64" xfId="0" applyFont="1" applyBorder="1" applyAlignment="1" applyProtection="1">
      <alignment horizontal="right"/>
      <protection locked="0"/>
    </xf>
    <xf numFmtId="0" fontId="11" fillId="0" borderId="12" xfId="0" applyFont="1" applyBorder="1" applyProtection="1">
      <protection locked="0"/>
    </xf>
    <xf numFmtId="0" fontId="10" fillId="0" borderId="74" xfId="0" applyFont="1" applyBorder="1" applyProtection="1">
      <protection locked="0"/>
    </xf>
    <xf numFmtId="0" fontId="4" fillId="0" borderId="68" xfId="0" applyFont="1" applyBorder="1" applyProtection="1">
      <protection locked="0"/>
    </xf>
    <xf numFmtId="0" fontId="4" fillId="0" borderId="68" xfId="0" applyFont="1" applyBorder="1" applyAlignment="1" applyProtection="1">
      <alignment horizontal="right"/>
      <protection locked="0"/>
    </xf>
    <xf numFmtId="0" fontId="10" fillId="0" borderId="80" xfId="0" applyFont="1" applyBorder="1" applyProtection="1">
      <protection locked="0"/>
    </xf>
    <xf numFmtId="0" fontId="4" fillId="0" borderId="78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7" xfId="0" applyFont="1" applyBorder="1" applyAlignment="1" applyProtection="1">
      <alignment horizontal="right"/>
      <protection locked="0"/>
    </xf>
    <xf numFmtId="0" fontId="3" fillId="0" borderId="73" xfId="0" applyFont="1" applyBorder="1" applyAlignment="1" applyProtection="1">
      <alignment horizontal="right"/>
      <protection locked="0"/>
    </xf>
    <xf numFmtId="0" fontId="4" fillId="0" borderId="85" xfId="0" applyFont="1" applyBorder="1" applyProtection="1">
      <protection locked="0"/>
    </xf>
    <xf numFmtId="0" fontId="4" fillId="0" borderId="86" xfId="0" applyFont="1" applyBorder="1" applyProtection="1">
      <protection locked="0"/>
    </xf>
    <xf numFmtId="0" fontId="10" fillId="0" borderId="75" xfId="0" applyFont="1" applyBorder="1" applyProtection="1">
      <protection locked="0"/>
    </xf>
    <xf numFmtId="0" fontId="4" fillId="0" borderId="39" xfId="0" applyFont="1" applyBorder="1" applyAlignment="1" applyProtection="1">
      <alignment wrapText="1"/>
      <protection locked="0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34" xfId="0" applyFont="1" applyBorder="1" applyAlignment="1" applyProtection="1">
      <alignment horizontal="center"/>
      <protection locked="0"/>
    </xf>
    <xf numFmtId="0" fontId="14" fillId="0" borderId="92" xfId="0" applyFont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2" fillId="0" borderId="38" xfId="0" applyFont="1" applyBorder="1" applyAlignment="1" applyProtection="1">
      <alignment horizontal="right"/>
      <protection locked="0"/>
    </xf>
    <xf numFmtId="0" fontId="4" fillId="0" borderId="39" xfId="0" applyFont="1" applyBorder="1" applyAlignment="1" applyProtection="1">
      <alignment horizontal="right" wrapText="1"/>
      <protection locked="0"/>
    </xf>
    <xf numFmtId="0" fontId="14" fillId="0" borderId="40" xfId="0" applyFont="1" applyBorder="1" applyAlignment="1" applyProtection="1">
      <alignment horizontal="left"/>
      <protection locked="0"/>
    </xf>
    <xf numFmtId="0" fontId="14" fillId="0" borderId="3" xfId="0" applyFont="1" applyBorder="1" applyAlignment="1" applyProtection="1">
      <alignment horizontal="left" wrapText="1"/>
      <protection locked="0"/>
    </xf>
    <xf numFmtId="0" fontId="4" fillId="0" borderId="8" xfId="14" applyBorder="1" applyAlignment="1" applyProtection="1">
      <alignment horizontal="center" wrapText="1"/>
    </xf>
    <xf numFmtId="0" fontId="4" fillId="0" borderId="39" xfId="3" applyBorder="1" applyProtection="1">
      <protection locked="0"/>
    </xf>
    <xf numFmtId="0" fontId="4" fillId="0" borderId="8" xfId="15" applyBorder="1" applyAlignment="1" applyProtection="1">
      <alignment horizontal="center"/>
    </xf>
    <xf numFmtId="0" fontId="4" fillId="0" borderId="35" xfId="15" applyBorder="1" applyAlignment="1" applyProtection="1">
      <alignment horizontal="center"/>
    </xf>
    <xf numFmtId="0" fontId="4" fillId="0" borderId="68" xfId="5" applyBorder="1" applyAlignment="1" applyProtection="1">
      <alignment horizontal="left"/>
    </xf>
    <xf numFmtId="0" fontId="4" fillId="0" borderId="39" xfId="5" applyBorder="1" applyAlignment="1" applyProtection="1">
      <alignment horizontal="left" wrapText="1"/>
    </xf>
    <xf numFmtId="0" fontId="4" fillId="0" borderId="68" xfId="5" applyBorder="1" applyProtection="1"/>
    <xf numFmtId="0" fontId="4" fillId="0" borderId="57" xfId="5" applyBorder="1" applyAlignment="1" applyProtection="1">
      <alignment horizontal="center"/>
    </xf>
    <xf numFmtId="0" fontId="4" fillId="0" borderId="59" xfId="5" applyBorder="1" applyAlignment="1" applyProtection="1">
      <alignment horizontal="left" wrapText="1"/>
    </xf>
    <xf numFmtId="0" fontId="4" fillId="0" borderId="63" xfId="5" applyBorder="1" applyProtection="1"/>
    <xf numFmtId="0" fontId="4" fillId="0" borderId="55" xfId="5" applyBorder="1" applyAlignment="1" applyProtection="1">
      <alignment horizontal="right"/>
      <protection locked="0"/>
    </xf>
    <xf numFmtId="0" fontId="4" fillId="0" borderId="58" xfId="5" applyBorder="1" applyAlignment="1" applyProtection="1">
      <alignment horizontal="center"/>
    </xf>
    <xf numFmtId="0" fontId="4" fillId="0" borderId="56" xfId="5" applyBorder="1" applyProtection="1"/>
    <xf numFmtId="0" fontId="4" fillId="0" borderId="58" xfId="5" applyBorder="1" applyAlignment="1" applyProtection="1">
      <alignment horizontal="right"/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4" fillId="0" borderId="93" xfId="0" applyFont="1" applyBorder="1" applyProtection="1">
      <protection locked="0"/>
    </xf>
    <xf numFmtId="0" fontId="2" fillId="0" borderId="9" xfId="0" applyFont="1" applyBorder="1" applyAlignment="1" applyProtection="1">
      <alignment horizontal="right"/>
      <protection locked="0"/>
    </xf>
    <xf numFmtId="0" fontId="2" fillId="0" borderId="61" xfId="0" applyFont="1" applyBorder="1" applyAlignment="1" applyProtection="1">
      <alignment horizontal="right"/>
      <protection locked="0"/>
    </xf>
    <xf numFmtId="0" fontId="10" fillId="0" borderId="96" xfId="0" applyFont="1" applyBorder="1" applyProtection="1">
      <protection locked="0"/>
    </xf>
    <xf numFmtId="0" fontId="4" fillId="0" borderId="93" xfId="5" applyBorder="1" applyAlignment="1" applyProtection="1">
      <alignment horizontal="left"/>
    </xf>
    <xf numFmtId="0" fontId="4" fillId="0" borderId="93" xfId="5" applyBorder="1" applyProtection="1"/>
    <xf numFmtId="0" fontId="16" fillId="0" borderId="40" xfId="0" applyFont="1" applyBorder="1" applyAlignment="1" applyProtection="1">
      <alignment horizontal="left" wrapText="1"/>
      <protection locked="0"/>
    </xf>
    <xf numFmtId="168" fontId="4" fillId="0" borderId="39" xfId="0" applyNumberFormat="1" applyFont="1" applyBorder="1" applyAlignment="1" applyProtection="1">
      <alignment horizontal="right"/>
      <protection locked="0"/>
    </xf>
    <xf numFmtId="0" fontId="2" fillId="0" borderId="39" xfId="0" applyFont="1" applyBorder="1" applyProtection="1">
      <protection locked="0"/>
    </xf>
    <xf numFmtId="0" fontId="4" fillId="0" borderId="8" xfId="3" applyBorder="1" applyProtection="1">
      <protection locked="0"/>
    </xf>
    <xf numFmtId="0" fontId="4" fillId="0" borderId="70" xfId="3" applyBorder="1" applyProtection="1">
      <protection locked="0"/>
    </xf>
    <xf numFmtId="0" fontId="4" fillId="0" borderId="8" xfId="14" applyBorder="1" applyAlignment="1" applyProtection="1">
      <alignment horizontal="center"/>
    </xf>
    <xf numFmtId="0" fontId="4" fillId="0" borderId="39" xfId="14" applyBorder="1" applyProtection="1"/>
    <xf numFmtId="0" fontId="4" fillId="0" borderId="71" xfId="5" applyBorder="1" applyAlignment="1" applyProtection="1">
      <alignment horizontal="center"/>
    </xf>
    <xf numFmtId="0" fontId="4" fillId="0" borderId="79" xfId="5" applyBorder="1" applyProtection="1"/>
    <xf numFmtId="0" fontId="4" fillId="0" borderId="76" xfId="5" applyBorder="1" applyAlignment="1" applyProtection="1">
      <alignment horizontal="right"/>
    </xf>
    <xf numFmtId="0" fontId="4" fillId="0" borderId="77" xfId="5" applyBorder="1" applyAlignment="1" applyProtection="1">
      <alignment horizontal="right"/>
      <protection locked="0"/>
    </xf>
    <xf numFmtId="0" fontId="2" fillId="0" borderId="4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11" fillId="0" borderId="38" xfId="0" applyFont="1" applyBorder="1" applyAlignment="1" applyProtection="1">
      <alignment horizontal="right"/>
      <protection locked="0"/>
    </xf>
    <xf numFmtId="0" fontId="19" fillId="0" borderId="40" xfId="0" applyFont="1" applyBorder="1" applyProtection="1">
      <protection locked="0"/>
    </xf>
    <xf numFmtId="167" fontId="8" fillId="0" borderId="0" xfId="0" applyNumberFormat="1" applyFont="1"/>
    <xf numFmtId="2" fontId="11" fillId="0" borderId="0" xfId="0" applyNumberFormat="1" applyFont="1" applyProtection="1">
      <protection locked="0"/>
    </xf>
    <xf numFmtId="167" fontId="4" fillId="0" borderId="2" xfId="0" applyNumberFormat="1" applyFont="1" applyBorder="1"/>
    <xf numFmtId="167" fontId="4" fillId="0" borderId="54" xfId="0" applyNumberFormat="1" applyFont="1" applyBorder="1"/>
    <xf numFmtId="0" fontId="4" fillId="3" borderId="0" xfId="0" applyFont="1" applyFill="1"/>
    <xf numFmtId="0" fontId="3" fillId="3" borderId="0" xfId="0" applyFont="1" applyFill="1" applyAlignment="1" applyProtection="1">
      <alignment vertical="center"/>
      <protection locked="0"/>
    </xf>
    <xf numFmtId="0" fontId="2" fillId="3" borderId="0" xfId="0" applyFont="1" applyFill="1" applyProtection="1">
      <protection locked="0"/>
    </xf>
    <xf numFmtId="0" fontId="2" fillId="0" borderId="39" xfId="0" applyFont="1" applyBorder="1" applyAlignment="1" applyProtection="1">
      <alignment horizontal="right"/>
      <protection locked="0"/>
    </xf>
    <xf numFmtId="0" fontId="14" fillId="0" borderId="87" xfId="0" applyFont="1" applyBorder="1"/>
    <xf numFmtId="0" fontId="14" fillId="0" borderId="88" xfId="0" applyFont="1" applyBorder="1"/>
    <xf numFmtId="0" fontId="14" fillId="0" borderId="11" xfId="0" applyFont="1" applyBorder="1" applyAlignment="1">
      <alignment wrapText="1"/>
    </xf>
    <xf numFmtId="0" fontId="14" fillId="0" borderId="91" xfId="0" applyFont="1" applyBorder="1"/>
    <xf numFmtId="0" fontId="14" fillId="0" borderId="4" xfId="0" applyFont="1" applyBorder="1"/>
    <xf numFmtId="0" fontId="14" fillId="0" borderId="14" xfId="0" applyFont="1" applyBorder="1"/>
    <xf numFmtId="0" fontId="14" fillId="0" borderId="4" xfId="0" applyFont="1" applyBorder="1" applyAlignment="1">
      <alignment horizontal="center"/>
    </xf>
    <xf numFmtId="0" fontId="3" fillId="0" borderId="15" xfId="0" applyFont="1" applyBorder="1"/>
    <xf numFmtId="0" fontId="3" fillId="0" borderId="17" xfId="0" applyFont="1" applyBorder="1"/>
    <xf numFmtId="0" fontId="3" fillId="0" borderId="72" xfId="0" applyFont="1" applyBorder="1"/>
    <xf numFmtId="0" fontId="3" fillId="0" borderId="16" xfId="0" applyFont="1" applyBorder="1"/>
    <xf numFmtId="0" fontId="3" fillId="0" borderId="17" xfId="0" applyFont="1" applyBorder="1" applyAlignment="1">
      <alignment horizontal="right"/>
    </xf>
    <xf numFmtId="0" fontId="5" fillId="0" borderId="32" xfId="0" applyFont="1" applyBorder="1"/>
    <xf numFmtId="0" fontId="2" fillId="0" borderId="33" xfId="0" applyFont="1" applyBorder="1"/>
    <xf numFmtId="0" fontId="2" fillId="0" borderId="68" xfId="0" applyFont="1" applyBorder="1"/>
    <xf numFmtId="0" fontId="2" fillId="0" borderId="39" xfId="0" applyFont="1" applyBorder="1"/>
    <xf numFmtId="0" fontId="2" fillId="0" borderId="67" xfId="0" applyFont="1" applyBorder="1" applyAlignment="1">
      <alignment horizontal="right"/>
    </xf>
    <xf numFmtId="0" fontId="2" fillId="0" borderId="32" xfId="0" applyFont="1" applyBorder="1" applyAlignment="1">
      <alignment horizontal="left"/>
    </xf>
    <xf numFmtId="0" fontId="6" fillId="0" borderId="33" xfId="0" applyFont="1" applyBorder="1" applyAlignment="1">
      <alignment horizontal="center"/>
    </xf>
    <xf numFmtId="0" fontId="2" fillId="0" borderId="68" xfId="0" applyFont="1" applyBorder="1" applyAlignment="1">
      <alignment vertical="top" wrapText="1"/>
    </xf>
    <xf numFmtId="0" fontId="2" fillId="0" borderId="39" xfId="0" applyFont="1" applyBorder="1" applyAlignment="1">
      <alignment horizontal="center"/>
    </xf>
    <xf numFmtId="0" fontId="2" fillId="0" borderId="7" xfId="0" applyFont="1" applyBorder="1"/>
    <xf numFmtId="0" fontId="4" fillId="0" borderId="39" xfId="0" applyFont="1" applyBorder="1" applyAlignment="1">
      <alignment horizontal="center"/>
    </xf>
    <xf numFmtId="49" fontId="9" fillId="0" borderId="68" xfId="0" applyNumberFormat="1" applyFont="1" applyBorder="1" applyAlignment="1">
      <alignment horizontal="left" wrapText="1"/>
    </xf>
    <xf numFmtId="0" fontId="4" fillId="0" borderId="39" xfId="0" applyFont="1" applyBorder="1"/>
    <xf numFmtId="0" fontId="4" fillId="0" borderId="39" xfId="0" applyFont="1" applyBorder="1" applyAlignment="1">
      <alignment vertical="center"/>
    </xf>
    <xf numFmtId="0" fontId="2" fillId="0" borderId="39" xfId="0" applyFont="1" applyBorder="1" applyAlignment="1">
      <alignment horizontal="right"/>
    </xf>
    <xf numFmtId="0" fontId="4" fillId="0" borderId="39" xfId="0" applyFont="1" applyBorder="1" applyAlignment="1">
      <alignment wrapText="1"/>
    </xf>
    <xf numFmtId="0" fontId="4" fillId="0" borderId="68" xfId="3" applyBorder="1"/>
    <xf numFmtId="0" fontId="2" fillId="0" borderId="38" xfId="0" applyFont="1" applyBorder="1" applyAlignment="1">
      <alignment horizontal="right"/>
    </xf>
    <xf numFmtId="0" fontId="2" fillId="0" borderId="39" xfId="0" applyFont="1" applyBorder="1" applyAlignment="1">
      <alignment wrapText="1"/>
    </xf>
    <xf numFmtId="0" fontId="2" fillId="0" borderId="67" xfId="0" applyFont="1" applyBorder="1" applyAlignment="1">
      <alignment horizontal="center"/>
    </xf>
    <xf numFmtId="0" fontId="11" fillId="0" borderId="36" xfId="0" applyFont="1" applyBorder="1"/>
    <xf numFmtId="0" fontId="5" fillId="0" borderId="68" xfId="0" applyFont="1" applyBorder="1" applyAlignment="1">
      <alignment horizontal="center"/>
    </xf>
    <xf numFmtId="0" fontId="5" fillId="0" borderId="68" xfId="0" applyFont="1" applyBorder="1" applyAlignment="1">
      <alignment wrapText="1"/>
    </xf>
    <xf numFmtId="0" fontId="5" fillId="0" borderId="39" xfId="0" applyFont="1" applyBorder="1"/>
    <xf numFmtId="0" fontId="5" fillId="0" borderId="7" xfId="0" applyFont="1" applyBorder="1" applyAlignment="1">
      <alignment horizontal="left"/>
    </xf>
    <xf numFmtId="0" fontId="5" fillId="0" borderId="33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68" xfId="0" applyFont="1" applyBorder="1"/>
    <xf numFmtId="0" fontId="4" fillId="0" borderId="68" xfId="0" applyFont="1" applyBorder="1" applyAlignment="1">
      <alignment wrapText="1"/>
    </xf>
    <xf numFmtId="0" fontId="6" fillId="0" borderId="39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6" fillId="0" borderId="81" xfId="0" applyFont="1" applyBorder="1" applyAlignment="1">
      <alignment horizontal="center"/>
    </xf>
    <xf numFmtId="0" fontId="4" fillId="0" borderId="39" xfId="1" applyFont="1" applyBorder="1"/>
    <xf numFmtId="0" fontId="2" fillId="0" borderId="69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4" fillId="0" borderId="82" xfId="0" applyFont="1" applyBorder="1" applyAlignment="1">
      <alignment horizontal="center"/>
    </xf>
    <xf numFmtId="0" fontId="6" fillId="0" borderId="39" xfId="0" applyFont="1" applyBorder="1" applyAlignment="1">
      <alignment wrapText="1"/>
    </xf>
    <xf numFmtId="49" fontId="4" fillId="0" borderId="39" xfId="0" applyNumberFormat="1" applyFont="1" applyBorder="1" applyAlignment="1">
      <alignment horizontal="left" wrapText="1"/>
    </xf>
    <xf numFmtId="0" fontId="4" fillId="0" borderId="39" xfId="0" applyFont="1" applyBorder="1" applyAlignment="1">
      <alignment horizontal="right" wrapText="1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4" fillId="0" borderId="69" xfId="0" applyFont="1" applyBorder="1" applyAlignment="1">
      <alignment horizontal="center"/>
    </xf>
    <xf numFmtId="0" fontId="11" fillId="0" borderId="32" xfId="0" applyFont="1" applyBorder="1" applyAlignment="1">
      <alignment horizontal="left"/>
    </xf>
    <xf numFmtId="0" fontId="4" fillId="0" borderId="8" xfId="19" applyBorder="1" applyAlignment="1" applyProtection="1">
      <alignment horizontal="center"/>
    </xf>
    <xf numFmtId="0" fontId="4" fillId="0" borderId="39" xfId="0" applyFont="1" applyBorder="1" applyAlignment="1">
      <alignment horizontal="left" wrapText="1"/>
    </xf>
    <xf numFmtId="0" fontId="4" fillId="0" borderId="39" xfId="1" applyFont="1" applyBorder="1" applyAlignment="1">
      <alignment wrapText="1"/>
    </xf>
    <xf numFmtId="0" fontId="6" fillId="0" borderId="39" xfId="0" applyFont="1" applyBorder="1"/>
    <xf numFmtId="0" fontId="9" fillId="0" borderId="39" xfId="0" applyFont="1" applyBorder="1" applyAlignment="1">
      <alignment wrapText="1"/>
    </xf>
    <xf numFmtId="0" fontId="4" fillId="0" borderId="39" xfId="3" applyBorder="1"/>
    <xf numFmtId="0" fontId="4" fillId="0" borderId="8" xfId="0" applyFont="1" applyBorder="1"/>
    <xf numFmtId="0" fontId="2" fillId="0" borderId="67" xfId="0" applyFont="1" applyBorder="1" applyAlignment="1">
      <alignment horizontal="left"/>
    </xf>
    <xf numFmtId="0" fontId="4" fillId="0" borderId="76" xfId="0" applyFont="1" applyBorder="1" applyAlignment="1">
      <alignment horizontal="center"/>
    </xf>
    <xf numFmtId="0" fontId="4" fillId="0" borderId="77" xfId="0" applyFont="1" applyBorder="1"/>
    <xf numFmtId="0" fontId="6" fillId="0" borderId="76" xfId="0" applyFont="1" applyBorder="1" applyAlignment="1">
      <alignment horizontal="left"/>
    </xf>
    <xf numFmtId="0" fontId="6" fillId="0" borderId="85" xfId="0" applyFont="1" applyBorder="1" applyAlignment="1">
      <alignment horizontal="right"/>
    </xf>
    <xf numFmtId="0" fontId="4" fillId="0" borderId="77" xfId="0" applyFont="1" applyBorder="1" applyAlignment="1">
      <alignment horizontal="center"/>
    </xf>
    <xf numFmtId="0" fontId="4" fillId="0" borderId="38" xfId="0" applyFont="1" applyBorder="1"/>
    <xf numFmtId="0" fontId="6" fillId="0" borderId="86" xfId="0" applyFont="1" applyBorder="1" applyAlignment="1">
      <alignment horizontal="right"/>
    </xf>
    <xf numFmtId="0" fontId="2" fillId="0" borderId="39" xfId="0" applyFont="1" applyBorder="1" applyAlignment="1">
      <alignment horizontal="left"/>
    </xf>
    <xf numFmtId="0" fontId="6" fillId="0" borderId="68" xfId="0" applyFont="1" applyBorder="1"/>
    <xf numFmtId="0" fontId="4" fillId="0" borderId="39" xfId="0" applyFont="1" applyBorder="1" applyAlignment="1">
      <alignment horizontal="left"/>
    </xf>
    <xf numFmtId="0" fontId="4" fillId="0" borderId="39" xfId="0" applyFont="1" applyBorder="1" applyAlignment="1">
      <alignment horizontal="right"/>
    </xf>
    <xf numFmtId="0" fontId="5" fillId="0" borderId="7" xfId="0" applyFont="1" applyBorder="1"/>
    <xf numFmtId="0" fontId="4" fillId="0" borderId="7" xfId="0" applyFont="1" applyBorder="1"/>
    <xf numFmtId="0" fontId="4" fillId="0" borderId="78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1" fillId="0" borderId="39" xfId="0" applyFont="1" applyBorder="1" applyAlignment="1">
      <alignment wrapText="1"/>
    </xf>
    <xf numFmtId="0" fontId="11" fillId="0" borderId="67" xfId="0" applyFont="1" applyBorder="1" applyAlignment="1">
      <alignment horizontal="center"/>
    </xf>
    <xf numFmtId="0" fontId="11" fillId="0" borderId="38" xfId="0" applyFont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9" xfId="0" applyFont="1" applyBorder="1" applyAlignment="1">
      <alignment wrapText="1"/>
    </xf>
    <xf numFmtId="0" fontId="1" fillId="0" borderId="67" xfId="0" applyFont="1" applyBorder="1" applyAlignment="1">
      <alignment horizontal="center"/>
    </xf>
    <xf numFmtId="0" fontId="5" fillId="0" borderId="7" xfId="3" applyFont="1" applyBorder="1"/>
    <xf numFmtId="0" fontId="4" fillId="0" borderId="68" xfId="0" applyFont="1" applyBorder="1" applyAlignment="1">
      <alignment horizontal="left"/>
    </xf>
    <xf numFmtId="0" fontId="6" fillId="0" borderId="68" xfId="0" applyFont="1" applyBorder="1" applyAlignment="1">
      <alignment wrapText="1"/>
    </xf>
    <xf numFmtId="0" fontId="4" fillId="0" borderId="35" xfId="0" applyFont="1" applyBorder="1"/>
    <xf numFmtId="0" fontId="4" fillId="0" borderId="7" xfId="3" applyBorder="1"/>
    <xf numFmtId="0" fontId="4" fillId="0" borderId="38" xfId="0" applyFont="1" applyBorder="1" applyAlignment="1">
      <alignment horizontal="center"/>
    </xf>
    <xf numFmtId="0" fontId="1" fillId="0" borderId="68" xfId="0" applyFont="1" applyBorder="1" applyAlignment="1">
      <alignment wrapText="1"/>
    </xf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9" fillId="0" borderId="0" xfId="0" applyFont="1" applyProtection="1">
      <protection locked="0"/>
    </xf>
    <xf numFmtId="0" fontId="4" fillId="3" borderId="0" xfId="0" applyFont="1" applyFill="1" applyProtection="1">
      <protection locked="0"/>
    </xf>
    <xf numFmtId="0" fontId="6" fillId="0" borderId="39" xfId="0" applyFont="1" applyBorder="1" applyAlignment="1" applyProtection="1">
      <alignment horizontal="right"/>
      <protection locked="0"/>
    </xf>
    <xf numFmtId="0" fontId="3" fillId="0" borderId="75" xfId="0" applyFont="1" applyBorder="1" applyProtection="1">
      <protection locked="0"/>
    </xf>
    <xf numFmtId="0" fontId="11" fillId="0" borderId="39" xfId="0" applyFont="1" applyBorder="1" applyAlignment="1" applyProtection="1">
      <alignment horizontal="right"/>
      <protection locked="0"/>
    </xf>
    <xf numFmtId="0" fontId="2" fillId="0" borderId="75" xfId="0" applyFont="1" applyBorder="1" applyProtection="1">
      <protection locked="0"/>
    </xf>
    <xf numFmtId="0" fontId="4" fillId="0" borderId="93" xfId="3" applyBorder="1" applyProtection="1">
      <protection locked="0"/>
    </xf>
    <xf numFmtId="0" fontId="4" fillId="0" borderId="86" xfId="20" applyBorder="1" applyProtection="1">
      <protection locked="0"/>
    </xf>
    <xf numFmtId="0" fontId="4" fillId="0" borderId="85" xfId="20" applyBorder="1" applyProtection="1">
      <protection locked="0"/>
    </xf>
    <xf numFmtId="0" fontId="2" fillId="0" borderId="97" xfId="0" applyFont="1" applyBorder="1" applyProtection="1">
      <protection locked="0"/>
    </xf>
    <xf numFmtId="0" fontId="4" fillId="0" borderId="65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27" xfId="0" applyFont="1" applyBorder="1"/>
    <xf numFmtId="0" fontId="2" fillId="0" borderId="9" xfId="0" applyFont="1" applyBorder="1"/>
    <xf numFmtId="0" fontId="2" fillId="0" borderId="95" xfId="0" applyFont="1" applyBorder="1"/>
    <xf numFmtId="0" fontId="2" fillId="0" borderId="28" xfId="0" applyFont="1" applyBorder="1"/>
    <xf numFmtId="0" fontId="2" fillId="0" borderId="9" xfId="0" applyFont="1" applyBorder="1" applyAlignment="1">
      <alignment horizontal="right"/>
    </xf>
    <xf numFmtId="0" fontId="1" fillId="0" borderId="7" xfId="0" applyFont="1" applyBorder="1"/>
    <xf numFmtId="0" fontId="4" fillId="2" borderId="39" xfId="0" applyFont="1" applyFill="1" applyBorder="1" applyAlignment="1">
      <alignment horizontal="center"/>
    </xf>
    <xf numFmtId="49" fontId="4" fillId="0" borderId="39" xfId="0" applyNumberFormat="1" applyFont="1" applyBorder="1" applyAlignment="1">
      <alignment horizontal="left"/>
    </xf>
    <xf numFmtId="0" fontId="4" fillId="0" borderId="8" xfId="0" applyFont="1" applyBorder="1" applyAlignment="1">
      <alignment horizontal="center" wrapText="1"/>
    </xf>
    <xf numFmtId="0" fontId="2" fillId="0" borderId="39" xfId="0" applyFont="1" applyBorder="1" applyAlignment="1">
      <alignment horizontal="left" wrapText="1"/>
    </xf>
    <xf numFmtId="0" fontId="4" fillId="0" borderId="94" xfId="0" applyFont="1" applyBorder="1" applyAlignment="1">
      <alignment horizontal="left" wrapText="1"/>
    </xf>
    <xf numFmtId="0" fontId="4" fillId="0" borderId="39" xfId="0" applyFont="1" applyBorder="1" applyAlignment="1">
      <alignment horizontal="center" wrapText="1"/>
    </xf>
    <xf numFmtId="0" fontId="4" fillId="0" borderId="93" xfId="0" applyFont="1" applyBorder="1" applyAlignment="1">
      <alignment horizontal="right" wrapText="1"/>
    </xf>
    <xf numFmtId="0" fontId="4" fillId="0" borderId="93" xfId="0" applyFont="1" applyBorder="1"/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left"/>
    </xf>
    <xf numFmtId="0" fontId="6" fillId="0" borderId="94" xfId="0" applyFont="1" applyBorder="1" applyAlignment="1">
      <alignment horizontal="left"/>
    </xf>
    <xf numFmtId="0" fontId="4" fillId="0" borderId="67" xfId="1" applyFont="1" applyBorder="1"/>
    <xf numFmtId="0" fontId="4" fillId="0" borderId="8" xfId="19" applyBorder="1" applyAlignment="1" applyProtection="1">
      <alignment horizontal="center" wrapText="1"/>
    </xf>
    <xf numFmtId="0" fontId="4" fillId="0" borderId="93" xfId="13" applyBorder="1" applyAlignment="1" applyProtection="1">
      <alignment horizontal="left" wrapText="1"/>
    </xf>
    <xf numFmtId="0" fontId="4" fillId="0" borderId="39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left" wrapText="1"/>
    </xf>
    <xf numFmtId="0" fontId="6" fillId="0" borderId="93" xfId="0" applyFont="1" applyBorder="1" applyAlignment="1">
      <alignment horizontal="left"/>
    </xf>
    <xf numFmtId="0" fontId="4" fillId="0" borderId="8" xfId="0" applyFont="1" applyBorder="1" applyAlignment="1">
      <alignment wrapText="1"/>
    </xf>
    <xf numFmtId="0" fontId="4" fillId="0" borderId="93" xfId="3" applyBorder="1"/>
    <xf numFmtId="0" fontId="4" fillId="0" borderId="93" xfId="0" applyFont="1" applyBorder="1" applyAlignment="1">
      <alignment wrapText="1"/>
    </xf>
    <xf numFmtId="1" fontId="4" fillId="0" borderId="39" xfId="0" applyNumberFormat="1" applyFont="1" applyBorder="1" applyAlignment="1">
      <alignment wrapText="1"/>
    </xf>
    <xf numFmtId="0" fontId="4" fillId="0" borderId="8" xfId="15" applyBorder="1" applyAlignment="1" applyProtection="1">
      <alignment horizontal="center" wrapText="1"/>
    </xf>
    <xf numFmtId="0" fontId="2" fillId="0" borderId="93" xfId="0" applyFont="1" applyBorder="1"/>
    <xf numFmtId="0" fontId="4" fillId="0" borderId="93" xfId="0" applyFont="1" applyBorder="1" applyAlignment="1">
      <alignment horizontal="left" wrapText="1"/>
    </xf>
    <xf numFmtId="0" fontId="6" fillId="0" borderId="35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6" fillId="0" borderId="77" xfId="20" applyFont="1" applyBorder="1" applyAlignment="1" applyProtection="1">
      <alignment horizontal="left"/>
    </xf>
    <xf numFmtId="0" fontId="9" fillId="0" borderId="39" xfId="3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4" fillId="0" borderId="65" xfId="0" applyFont="1" applyBorder="1" applyAlignment="1">
      <alignment horizontal="left"/>
    </xf>
    <xf numFmtId="0" fontId="4" fillId="0" borderId="98" xfId="0" applyFont="1" applyBorder="1" applyAlignment="1">
      <alignment horizontal="right"/>
    </xf>
    <xf numFmtId="0" fontId="4" fillId="0" borderId="33" xfId="0" applyFont="1" applyBorder="1" applyAlignment="1">
      <alignment horizontal="center" wrapText="1"/>
    </xf>
    <xf numFmtId="0" fontId="4" fillId="0" borderId="56" xfId="0" applyFont="1" applyBorder="1"/>
    <xf numFmtId="0" fontId="4" fillId="0" borderId="7" xfId="0" applyFont="1" applyBorder="1" applyAlignment="1">
      <alignment wrapText="1"/>
    </xf>
    <xf numFmtId="0" fontId="4" fillId="0" borderId="78" xfId="0" applyFont="1" applyBorder="1" applyAlignment="1">
      <alignment horizontal="center" wrapText="1"/>
    </xf>
    <xf numFmtId="0" fontId="4" fillId="0" borderId="64" xfId="0" applyFont="1" applyBorder="1" applyAlignment="1">
      <alignment horizontal="left" wrapText="1"/>
    </xf>
    <xf numFmtId="0" fontId="4" fillId="0" borderId="64" xfId="0" applyFont="1" applyBorder="1" applyAlignment="1">
      <alignment wrapText="1"/>
    </xf>
    <xf numFmtId="0" fontId="4" fillId="0" borderId="64" xfId="0" applyFont="1" applyBorder="1"/>
    <xf numFmtId="0" fontId="6" fillId="0" borderId="68" xfId="0" applyFont="1" applyBorder="1" applyAlignment="1">
      <alignment horizontal="center"/>
    </xf>
    <xf numFmtId="0" fontId="4" fillId="0" borderId="56" xfId="0" applyFont="1" applyBorder="1" applyAlignment="1">
      <alignment horizontal="left"/>
    </xf>
    <xf numFmtId="0" fontId="6" fillId="0" borderId="56" xfId="0" applyFont="1" applyBorder="1" applyAlignment="1">
      <alignment wrapText="1"/>
    </xf>
    <xf numFmtId="0" fontId="4" fillId="0" borderId="62" xfId="3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64" xfId="0" applyFont="1" applyBorder="1" applyAlignment="1">
      <alignment horizontal="left"/>
    </xf>
    <xf numFmtId="0" fontId="4" fillId="0" borderId="69" xfId="0" applyFont="1" applyBorder="1" applyAlignment="1">
      <alignment horizontal="left" wrapText="1"/>
    </xf>
    <xf numFmtId="0" fontId="14" fillId="0" borderId="89" xfId="0" applyFont="1" applyBorder="1" applyAlignment="1" applyProtection="1">
      <alignment horizontal="center"/>
      <protection locked="0"/>
    </xf>
    <xf numFmtId="0" fontId="14" fillId="0" borderId="90" xfId="0" applyFont="1" applyBorder="1" applyAlignment="1" applyProtection="1">
      <alignment horizontal="center"/>
      <protection locked="0"/>
    </xf>
  </cellXfs>
  <cellStyles count="21">
    <cellStyle name="Normální" xfId="0" builtinId="0"/>
    <cellStyle name="Normální 10" xfId="17" xr:uid="{C0A3C086-1760-4803-ABD4-DD9852592351}"/>
    <cellStyle name="normální 11" xfId="13" xr:uid="{00000000-0005-0000-0000-000001000000}"/>
    <cellStyle name="normální 12" xfId="20" xr:uid="{1CC209F8-17DA-42B5-B252-9C6F94508D23}"/>
    <cellStyle name="normální 15" xfId="8" xr:uid="{00000000-0005-0000-0000-000002000000}"/>
    <cellStyle name="normální 16" xfId="4" xr:uid="{00000000-0005-0000-0000-000003000000}"/>
    <cellStyle name="normální 17" xfId="14" xr:uid="{00000000-0005-0000-0000-000004000000}"/>
    <cellStyle name="normální 19" xfId="6" xr:uid="{00000000-0005-0000-0000-000005000000}"/>
    <cellStyle name="normální 2" xfId="3" xr:uid="{00000000-0005-0000-0000-000006000000}"/>
    <cellStyle name="normální 20" xfId="11" xr:uid="{00000000-0005-0000-0000-000007000000}"/>
    <cellStyle name="normální 21" xfId="5" xr:uid="{00000000-0005-0000-0000-000008000000}"/>
    <cellStyle name="normální 23" xfId="10" xr:uid="{00000000-0005-0000-0000-000009000000}"/>
    <cellStyle name="normální 3" xfId="12" xr:uid="{00000000-0005-0000-0000-00000A000000}"/>
    <cellStyle name="normální 32" xfId="16" xr:uid="{00000000-0005-0000-0000-00000B000000}"/>
    <cellStyle name="normální 35" xfId="9" xr:uid="{00000000-0005-0000-0000-00000C000000}"/>
    <cellStyle name="normální 4" xfId="19" xr:uid="{BD6267A6-6AEE-40E5-9206-D81131EA72B8}"/>
    <cellStyle name="normální 49" xfId="7" xr:uid="{00000000-0005-0000-0000-00000D000000}"/>
    <cellStyle name="normální 6" xfId="15" xr:uid="{00000000-0005-0000-0000-00000E000000}"/>
    <cellStyle name="normální 8" xfId="2" xr:uid="{00000000-0005-0000-0000-00000F000000}"/>
    <cellStyle name="normální 8 2" xfId="18" xr:uid="{4D7CE92A-4035-44DA-B957-4BD83B15DCDD}"/>
    <cellStyle name="normální_List1" xfId="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topLeftCell="A19" workbookViewId="0">
      <selection activeCell="I33" sqref="I33"/>
    </sheetView>
  </sheetViews>
  <sheetFormatPr defaultColWidth="9.21875" defaultRowHeight="13.2" x14ac:dyDescent="0.25"/>
  <cols>
    <col min="1" max="1" width="18.5546875" style="1" customWidth="1"/>
    <col min="2" max="2" width="34" style="1" customWidth="1"/>
    <col min="3" max="3" width="14.5546875" style="1" customWidth="1"/>
    <col min="4" max="4" width="15" style="1" customWidth="1"/>
    <col min="5" max="5" width="14.21875" style="1" customWidth="1"/>
    <col min="6" max="7" width="9.21875" style="1"/>
    <col min="8" max="8" width="9.5546875" style="1" bestFit="1" customWidth="1"/>
    <col min="9" max="16384" width="9.21875" style="1"/>
  </cols>
  <sheetData>
    <row r="1" spans="1:6" ht="17.399999999999999" x14ac:dyDescent="0.25">
      <c r="A1" s="70" t="s">
        <v>188</v>
      </c>
      <c r="B1" s="2"/>
      <c r="C1" s="2"/>
      <c r="D1" s="138" t="s">
        <v>187</v>
      </c>
      <c r="E1" s="2"/>
      <c r="F1" s="2"/>
    </row>
    <row r="2" spans="1:6" x14ac:dyDescent="0.25">
      <c r="A2" s="7"/>
      <c r="B2" s="2"/>
      <c r="C2" s="2"/>
      <c r="D2" s="2"/>
      <c r="E2" s="2"/>
      <c r="F2" s="2"/>
    </row>
    <row r="3" spans="1:6" x14ac:dyDescent="0.25">
      <c r="A3" s="5"/>
      <c r="B3" s="5"/>
      <c r="C3" s="2"/>
      <c r="D3" s="2"/>
      <c r="E3" s="2"/>
      <c r="F3" s="2"/>
    </row>
    <row r="4" spans="1:6" x14ac:dyDescent="0.25">
      <c r="A4" s="5" t="s">
        <v>0</v>
      </c>
      <c r="B4" s="3" t="s">
        <v>106</v>
      </c>
      <c r="C4" s="2"/>
      <c r="D4" s="2"/>
      <c r="E4" s="2"/>
      <c r="F4" s="2"/>
    </row>
    <row r="5" spans="1:6" x14ac:dyDescent="0.25">
      <c r="A5" s="5"/>
      <c r="B5" s="3"/>
      <c r="C5" s="2"/>
      <c r="D5" s="2"/>
      <c r="E5" s="2"/>
      <c r="F5" s="2"/>
    </row>
    <row r="6" spans="1:6" x14ac:dyDescent="0.25">
      <c r="B6" s="2"/>
      <c r="C6" s="2"/>
      <c r="D6" s="2"/>
      <c r="E6" s="2"/>
      <c r="F6" s="2"/>
    </row>
    <row r="7" spans="1:6" x14ac:dyDescent="0.25">
      <c r="A7" s="5" t="s">
        <v>1</v>
      </c>
      <c r="B7" s="4" t="s">
        <v>43</v>
      </c>
      <c r="C7" s="2"/>
      <c r="D7" s="2"/>
      <c r="E7" s="2"/>
      <c r="F7" s="2"/>
    </row>
    <row r="8" spans="1:6" x14ac:dyDescent="0.25">
      <c r="A8" s="2"/>
      <c r="B8" s="6"/>
      <c r="C8" s="2"/>
      <c r="D8" s="2"/>
      <c r="E8" s="2"/>
      <c r="F8" s="2"/>
    </row>
    <row r="9" spans="1:6" x14ac:dyDescent="0.25">
      <c r="A9" s="2"/>
      <c r="B9" s="6"/>
      <c r="C9" s="2"/>
      <c r="D9" s="2"/>
      <c r="E9" s="2"/>
      <c r="F9" s="2"/>
    </row>
    <row r="10" spans="1:6" x14ac:dyDescent="0.25">
      <c r="A10" s="2" t="s">
        <v>7</v>
      </c>
      <c r="B10" s="2" t="s">
        <v>18</v>
      </c>
      <c r="C10" s="2"/>
      <c r="D10" s="2"/>
      <c r="E10" s="2"/>
      <c r="F10" s="2"/>
    </row>
    <row r="11" spans="1:6" x14ac:dyDescent="0.25">
      <c r="A11" s="7"/>
      <c r="B11" s="2"/>
      <c r="C11" s="2"/>
      <c r="D11" s="2"/>
      <c r="E11" s="2"/>
      <c r="F11" s="2"/>
    </row>
    <row r="12" spans="1:6" x14ac:dyDescent="0.25">
      <c r="A12" s="2"/>
      <c r="B12" s="8"/>
      <c r="C12" s="2"/>
      <c r="D12" s="2"/>
      <c r="E12" s="2"/>
      <c r="F12" s="2"/>
    </row>
    <row r="13" spans="1:6" x14ac:dyDescent="0.25">
      <c r="A13" s="2" t="s">
        <v>8</v>
      </c>
      <c r="B13" s="9">
        <v>45063</v>
      </c>
      <c r="C13" s="2"/>
      <c r="D13" s="2"/>
      <c r="E13" s="2"/>
      <c r="F13" s="2"/>
    </row>
    <row r="14" spans="1:6" x14ac:dyDescent="0.25">
      <c r="A14" s="2"/>
      <c r="B14" s="8"/>
      <c r="C14" s="2"/>
      <c r="D14" s="2"/>
      <c r="E14" s="2"/>
      <c r="F14" s="2"/>
    </row>
    <row r="15" spans="1:6" ht="13.8" thickBot="1" x14ac:dyDescent="0.3">
      <c r="A15" s="2"/>
      <c r="B15" s="2"/>
      <c r="C15" s="2"/>
      <c r="D15" s="2"/>
      <c r="E15" s="2"/>
      <c r="F15" s="2"/>
    </row>
    <row r="16" spans="1:6" ht="21" x14ac:dyDescent="0.25">
      <c r="A16" s="39" t="s">
        <v>9</v>
      </c>
      <c r="B16" s="40" t="s">
        <v>10</v>
      </c>
      <c r="C16" s="41" t="s">
        <v>11</v>
      </c>
      <c r="D16" s="42" t="s">
        <v>12</v>
      </c>
      <c r="E16" s="43" t="s">
        <v>13</v>
      </c>
      <c r="F16" s="2"/>
    </row>
    <row r="17" spans="1:8" ht="13.8" thickBot="1" x14ac:dyDescent="0.3">
      <c r="A17" s="44"/>
      <c r="B17" s="45"/>
      <c r="C17" s="46" t="s">
        <v>5</v>
      </c>
      <c r="D17" s="45" t="s">
        <v>5</v>
      </c>
      <c r="E17" s="47" t="s">
        <v>5</v>
      </c>
      <c r="F17" s="2"/>
    </row>
    <row r="18" spans="1:8" x14ac:dyDescent="0.25">
      <c r="A18" s="12"/>
      <c r="B18" s="13"/>
      <c r="C18" s="14"/>
      <c r="D18" s="15"/>
      <c r="E18" s="16"/>
      <c r="F18" s="2"/>
    </row>
    <row r="19" spans="1:8" x14ac:dyDescent="0.25">
      <c r="A19" s="23" t="s">
        <v>14</v>
      </c>
      <c r="B19" s="24" t="s">
        <v>15</v>
      </c>
      <c r="C19" s="25">
        <f>materiál!G65</f>
        <v>0</v>
      </c>
      <c r="D19" s="26">
        <f>montáž!G69</f>
        <v>0</v>
      </c>
      <c r="E19" s="27">
        <f>C19+D19</f>
        <v>0</v>
      </c>
      <c r="F19" s="2"/>
      <c r="H19" s="134"/>
    </row>
    <row r="20" spans="1:8" x14ac:dyDescent="0.25">
      <c r="A20" s="23"/>
      <c r="B20" s="24" t="s">
        <v>27</v>
      </c>
      <c r="C20" s="136">
        <v>0</v>
      </c>
      <c r="D20" s="26">
        <f>montáž!G70</f>
        <v>0</v>
      </c>
      <c r="E20" s="137">
        <f t="shared" ref="E20:E21" si="0">C20+D20</f>
        <v>0</v>
      </c>
      <c r="F20" s="2"/>
    </row>
    <row r="21" spans="1:8" ht="26.4" x14ac:dyDescent="0.25">
      <c r="A21" s="28"/>
      <c r="B21" s="29" t="s">
        <v>31</v>
      </c>
      <c r="C21" s="30">
        <v>0</v>
      </c>
      <c r="D21" s="31">
        <f>materiál!G65*0.035+montáž!G69*0.035</f>
        <v>0</v>
      </c>
      <c r="E21" s="137">
        <f t="shared" si="0"/>
        <v>0</v>
      </c>
      <c r="F21" s="2"/>
    </row>
    <row r="22" spans="1:8" x14ac:dyDescent="0.25">
      <c r="A22" s="28"/>
      <c r="B22" s="32"/>
      <c r="C22" s="30"/>
      <c r="D22" s="31"/>
      <c r="E22" s="33"/>
      <c r="F22" s="2"/>
    </row>
    <row r="23" spans="1:8" x14ac:dyDescent="0.25">
      <c r="A23" s="17"/>
      <c r="B23" s="18" t="s">
        <v>16</v>
      </c>
      <c r="C23" s="22">
        <f>SUM(C19:C22)</f>
        <v>0</v>
      </c>
      <c r="D23" s="22">
        <f>SUM(D19:D22)</f>
        <v>0</v>
      </c>
      <c r="E23" s="34">
        <f>SUM(E19:E22)</f>
        <v>0</v>
      </c>
      <c r="F23" s="2"/>
    </row>
    <row r="24" spans="1:8" x14ac:dyDescent="0.25">
      <c r="A24" s="28"/>
      <c r="B24" s="35" t="s">
        <v>28</v>
      </c>
      <c r="C24" s="36">
        <f>C23*0.21</f>
        <v>0</v>
      </c>
      <c r="D24" s="36">
        <f t="shared" ref="D24:E24" si="1">D23*0.21</f>
        <v>0</v>
      </c>
      <c r="E24" s="36">
        <f t="shared" si="1"/>
        <v>0</v>
      </c>
      <c r="F24" s="2"/>
    </row>
    <row r="25" spans="1:8" x14ac:dyDescent="0.25">
      <c r="A25" s="28"/>
      <c r="B25" s="35" t="s">
        <v>17</v>
      </c>
      <c r="C25" s="36">
        <f>SUM(C23:C24)</f>
        <v>0</v>
      </c>
      <c r="D25" s="36">
        <f>SUM(D23:D24)</f>
        <v>0</v>
      </c>
      <c r="E25" s="37">
        <f>C25+D25</f>
        <v>0</v>
      </c>
      <c r="F25" s="2"/>
    </row>
    <row r="26" spans="1:8" ht="13.8" thickBot="1" x14ac:dyDescent="0.3">
      <c r="A26" s="38"/>
      <c r="B26" s="10"/>
      <c r="C26" s="19"/>
      <c r="D26" s="20"/>
      <c r="E26" s="21"/>
      <c r="F26" s="2"/>
    </row>
    <row r="27" spans="1:8" x14ac:dyDescent="0.25">
      <c r="A27" s="2"/>
      <c r="B27" s="2"/>
      <c r="C27" s="2"/>
      <c r="D27" s="2"/>
      <c r="E27" s="2"/>
      <c r="F27" s="2"/>
    </row>
    <row r="28" spans="1:8" x14ac:dyDescent="0.25">
      <c r="A28" s="2"/>
      <c r="B28" s="2"/>
      <c r="C28" s="2"/>
      <c r="D28" s="2"/>
      <c r="E28" s="2"/>
      <c r="F28" s="2"/>
    </row>
    <row r="29" spans="1:8" x14ac:dyDescent="0.25">
      <c r="A29" s="2"/>
      <c r="B29" s="2"/>
      <c r="C29" s="2"/>
      <c r="D29" s="2"/>
      <c r="E29" s="2"/>
      <c r="F29" s="2"/>
    </row>
    <row r="30" spans="1:8" x14ac:dyDescent="0.25">
      <c r="A30" s="7"/>
      <c r="B30" s="2"/>
      <c r="C30" s="2"/>
      <c r="D30" s="2"/>
      <c r="E30" s="2"/>
      <c r="F30" s="2"/>
    </row>
    <row r="31" spans="1:8" x14ac:dyDescent="0.25">
      <c r="A31" s="2"/>
      <c r="B31" s="2"/>
      <c r="C31" s="2"/>
      <c r="D31" s="2"/>
      <c r="E31" s="2"/>
      <c r="F31" s="2"/>
    </row>
    <row r="32" spans="1:8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7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</sheetData>
  <pageMargins left="0.7" right="0.7" top="0.78740157499999996" bottom="0.78740157499999996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3"/>
  <sheetViews>
    <sheetView topLeftCell="A52" workbookViewId="0">
      <selection activeCell="K9" sqref="K9"/>
    </sheetView>
  </sheetViews>
  <sheetFormatPr defaultColWidth="9.21875" defaultRowHeight="13.2" x14ac:dyDescent="0.25"/>
  <cols>
    <col min="1" max="1" width="4" style="79" customWidth="1"/>
    <col min="2" max="2" width="10.77734375" style="79" customWidth="1"/>
    <col min="3" max="3" width="39.21875" style="79" customWidth="1"/>
    <col min="4" max="4" width="4.77734375" style="79" customWidth="1"/>
    <col min="5" max="5" width="6" style="79" customWidth="1"/>
    <col min="6" max="7" width="9.21875" style="79"/>
    <col min="8" max="8" width="12.33203125" style="79" customWidth="1"/>
    <col min="9" max="16384" width="9.21875" style="79"/>
  </cols>
  <sheetData>
    <row r="1" spans="1:8" x14ac:dyDescent="0.25">
      <c r="A1" s="79" t="s">
        <v>0</v>
      </c>
      <c r="B1" s="48" t="s">
        <v>107</v>
      </c>
      <c r="C1" s="80"/>
      <c r="D1" s="80"/>
      <c r="E1" s="80"/>
      <c r="F1" s="80"/>
      <c r="G1" s="80"/>
    </row>
    <row r="2" spans="1:8" x14ac:dyDescent="0.25">
      <c r="A2" s="79" t="s">
        <v>1</v>
      </c>
      <c r="B2" s="237" t="s">
        <v>43</v>
      </c>
      <c r="C2" s="80"/>
      <c r="D2" s="238" t="s">
        <v>187</v>
      </c>
      <c r="E2" s="139"/>
      <c r="F2" s="238"/>
      <c r="G2" s="80"/>
    </row>
    <row r="3" spans="1:8" ht="13.8" thickBot="1" x14ac:dyDescent="0.3"/>
    <row r="4" spans="1:8" s="49" customFormat="1" ht="10.199999999999999" x14ac:dyDescent="0.2">
      <c r="A4" s="142"/>
      <c r="B4" s="143"/>
      <c r="C4" s="144"/>
      <c r="D4" s="143"/>
      <c r="E4" s="143"/>
      <c r="F4" s="301" t="s">
        <v>105</v>
      </c>
      <c r="G4" s="302"/>
      <c r="H4" s="50"/>
    </row>
    <row r="5" spans="1:8" s="49" customFormat="1" ht="10.5" customHeight="1" thickBot="1" x14ac:dyDescent="0.25">
      <c r="A5" s="145" t="s">
        <v>2</v>
      </c>
      <c r="B5" s="146" t="s">
        <v>102</v>
      </c>
      <c r="C5" s="147" t="s">
        <v>3</v>
      </c>
      <c r="D5" s="148" t="s">
        <v>103</v>
      </c>
      <c r="E5" s="148" t="s">
        <v>4</v>
      </c>
      <c r="F5" s="87" t="s">
        <v>112</v>
      </c>
      <c r="G5" s="88" t="s">
        <v>5</v>
      </c>
      <c r="H5" s="89" t="s">
        <v>104</v>
      </c>
    </row>
    <row r="6" spans="1:8" x14ac:dyDescent="0.25">
      <c r="A6" s="149"/>
      <c r="B6" s="150"/>
      <c r="C6" s="151"/>
      <c r="D6" s="152"/>
      <c r="E6" s="153"/>
      <c r="F6" s="81"/>
      <c r="G6" s="82"/>
      <c r="H6" s="74"/>
    </row>
    <row r="7" spans="1:8" x14ac:dyDescent="0.25">
      <c r="A7" s="154" t="s">
        <v>109</v>
      </c>
      <c r="B7" s="155"/>
      <c r="C7" s="156"/>
      <c r="D7" s="157"/>
      <c r="E7" s="158"/>
      <c r="F7" s="91"/>
      <c r="G7" s="141"/>
      <c r="H7" s="51"/>
    </row>
    <row r="8" spans="1:8" x14ac:dyDescent="0.25">
      <c r="A8" s="159"/>
      <c r="B8" s="160"/>
      <c r="C8" s="161"/>
      <c r="D8" s="162"/>
      <c r="E8" s="158"/>
      <c r="F8" s="91"/>
      <c r="G8" s="141"/>
      <c r="H8" s="51"/>
    </row>
    <row r="9" spans="1:8" ht="26.4" x14ac:dyDescent="0.25">
      <c r="A9" s="163" t="s">
        <v>111</v>
      </c>
      <c r="B9" s="164">
        <v>344136417</v>
      </c>
      <c r="C9" s="165" t="s">
        <v>108</v>
      </c>
      <c r="D9" s="166" t="s">
        <v>29</v>
      </c>
      <c r="E9" s="158">
        <v>5</v>
      </c>
      <c r="F9" s="122"/>
      <c r="G9" s="141">
        <f t="shared" ref="G9:G62" si="0">E9*F9</f>
        <v>0</v>
      </c>
      <c r="H9" s="51" t="s">
        <v>46</v>
      </c>
    </row>
    <row r="10" spans="1:8" x14ac:dyDescent="0.25">
      <c r="A10" s="163" t="s">
        <v>69</v>
      </c>
      <c r="B10" s="164">
        <v>344136226</v>
      </c>
      <c r="C10" s="157" t="s">
        <v>126</v>
      </c>
      <c r="D10" s="167" t="s">
        <v>29</v>
      </c>
      <c r="E10" s="168">
        <v>1</v>
      </c>
      <c r="F10" s="123"/>
      <c r="G10" s="141">
        <f t="shared" si="0"/>
        <v>0</v>
      </c>
      <c r="H10" s="51" t="s">
        <v>46</v>
      </c>
    </row>
    <row r="11" spans="1:8" ht="26.4" x14ac:dyDescent="0.25">
      <c r="A11" s="163" t="s">
        <v>70</v>
      </c>
      <c r="B11" s="63">
        <v>345126000</v>
      </c>
      <c r="C11" s="169" t="s">
        <v>64</v>
      </c>
      <c r="D11" s="170" t="s">
        <v>29</v>
      </c>
      <c r="E11" s="171">
        <v>1</v>
      </c>
      <c r="F11" s="91"/>
      <c r="G11" s="141">
        <f t="shared" si="0"/>
        <v>0</v>
      </c>
      <c r="H11" s="51" t="s">
        <v>46</v>
      </c>
    </row>
    <row r="12" spans="1:8" x14ac:dyDescent="0.25">
      <c r="A12" s="159"/>
      <c r="B12" s="160"/>
      <c r="C12" s="172"/>
      <c r="D12" s="173"/>
      <c r="E12" s="171"/>
      <c r="F12" s="91"/>
      <c r="G12" s="141"/>
      <c r="H12" s="52"/>
    </row>
    <row r="13" spans="1:8" x14ac:dyDescent="0.25">
      <c r="A13" s="174" t="s">
        <v>32</v>
      </c>
      <c r="B13" s="175"/>
      <c r="C13" s="176"/>
      <c r="D13" s="177"/>
      <c r="E13" s="158"/>
      <c r="F13" s="91"/>
      <c r="G13" s="141"/>
      <c r="H13" s="51"/>
    </row>
    <row r="14" spans="1:8" x14ac:dyDescent="0.25">
      <c r="A14" s="178"/>
      <c r="B14" s="179"/>
      <c r="C14" s="176"/>
      <c r="D14" s="177"/>
      <c r="E14" s="158"/>
      <c r="F14" s="91"/>
      <c r="G14" s="141"/>
      <c r="H14" s="51"/>
    </row>
    <row r="15" spans="1:8" x14ac:dyDescent="0.25">
      <c r="A15" s="180" t="s">
        <v>114</v>
      </c>
      <c r="B15" s="162">
        <v>358111499</v>
      </c>
      <c r="C15" s="181" t="s">
        <v>44</v>
      </c>
      <c r="D15" s="156" t="s">
        <v>29</v>
      </c>
      <c r="E15" s="158">
        <v>8</v>
      </c>
      <c r="F15" s="91"/>
      <c r="G15" s="141">
        <f t="shared" si="0"/>
        <v>0</v>
      </c>
      <c r="H15" s="51" t="s">
        <v>46</v>
      </c>
    </row>
    <row r="16" spans="1:8" ht="26.4" x14ac:dyDescent="0.25">
      <c r="A16" s="180" t="s">
        <v>115</v>
      </c>
      <c r="B16" s="162">
        <v>358111323</v>
      </c>
      <c r="C16" s="182" t="s">
        <v>33</v>
      </c>
      <c r="D16" s="156" t="s">
        <v>29</v>
      </c>
      <c r="E16" s="158">
        <v>16</v>
      </c>
      <c r="F16" s="91"/>
      <c r="G16" s="141">
        <f t="shared" si="0"/>
        <v>0</v>
      </c>
      <c r="H16" s="51" t="s">
        <v>46</v>
      </c>
    </row>
    <row r="17" spans="1:8" x14ac:dyDescent="0.25">
      <c r="A17" s="163"/>
      <c r="B17" s="162"/>
      <c r="C17" s="182"/>
      <c r="D17" s="183"/>
      <c r="E17" s="158"/>
      <c r="F17" s="91"/>
      <c r="G17" s="141"/>
      <c r="H17" s="51"/>
    </row>
    <row r="18" spans="1:8" x14ac:dyDescent="0.25">
      <c r="A18" s="184" t="s">
        <v>65</v>
      </c>
      <c r="B18" s="185"/>
      <c r="C18" s="186"/>
      <c r="D18" s="166"/>
      <c r="E18" s="186"/>
      <c r="F18" s="141"/>
      <c r="G18" s="141"/>
      <c r="H18" s="51"/>
    </row>
    <row r="19" spans="1:8" x14ac:dyDescent="0.25">
      <c r="A19" s="163"/>
      <c r="B19" s="187"/>
      <c r="C19" s="169"/>
      <c r="D19" s="183"/>
      <c r="E19" s="168"/>
      <c r="F19" s="141"/>
      <c r="G19" s="141"/>
      <c r="H19" s="51"/>
    </row>
    <row r="20" spans="1:8" ht="26.4" x14ac:dyDescent="0.25">
      <c r="A20" s="188" t="s">
        <v>116</v>
      </c>
      <c r="B20" s="189">
        <v>345355165</v>
      </c>
      <c r="C20" s="190" t="s">
        <v>113</v>
      </c>
      <c r="D20" s="191" t="s">
        <v>29</v>
      </c>
      <c r="E20" s="192">
        <v>5</v>
      </c>
      <c r="F20" s="141"/>
      <c r="G20" s="141">
        <f t="shared" si="0"/>
        <v>0</v>
      </c>
      <c r="H20" s="51" t="s">
        <v>46</v>
      </c>
    </row>
    <row r="21" spans="1:8" x14ac:dyDescent="0.25">
      <c r="A21" s="188" t="s">
        <v>117</v>
      </c>
      <c r="B21" s="193">
        <v>345355211</v>
      </c>
      <c r="C21" s="166" t="s">
        <v>66</v>
      </c>
      <c r="D21" s="191" t="s">
        <v>29</v>
      </c>
      <c r="E21" s="192">
        <v>5</v>
      </c>
      <c r="F21" s="141"/>
      <c r="G21" s="141">
        <f t="shared" si="0"/>
        <v>0</v>
      </c>
      <c r="H21" s="51" t="s">
        <v>46</v>
      </c>
    </row>
    <row r="22" spans="1:8" x14ac:dyDescent="0.25">
      <c r="A22" s="188" t="s">
        <v>118</v>
      </c>
      <c r="B22" s="194">
        <v>345355104</v>
      </c>
      <c r="C22" s="166" t="s">
        <v>67</v>
      </c>
      <c r="D22" s="191" t="s">
        <v>29</v>
      </c>
      <c r="E22" s="192">
        <v>5</v>
      </c>
      <c r="F22" s="141"/>
      <c r="G22" s="141">
        <f t="shared" si="0"/>
        <v>0</v>
      </c>
      <c r="H22" s="51" t="s">
        <v>46</v>
      </c>
    </row>
    <row r="23" spans="1:8" x14ac:dyDescent="0.25">
      <c r="A23" s="195"/>
      <c r="B23" s="196"/>
      <c r="C23" s="166"/>
      <c r="D23" s="191"/>
      <c r="E23" s="192"/>
      <c r="F23" s="239"/>
      <c r="G23" s="141"/>
      <c r="H23" s="240"/>
    </row>
    <row r="24" spans="1:8" x14ac:dyDescent="0.25">
      <c r="A24" s="197" t="s">
        <v>19</v>
      </c>
      <c r="B24" s="160"/>
      <c r="C24" s="172"/>
      <c r="D24" s="173"/>
      <c r="E24" s="171"/>
      <c r="F24" s="91"/>
      <c r="G24" s="141"/>
      <c r="H24" s="51"/>
    </row>
    <row r="25" spans="1:8" x14ac:dyDescent="0.25">
      <c r="A25" s="159"/>
      <c r="B25" s="160"/>
      <c r="C25" s="172"/>
      <c r="D25" s="173"/>
      <c r="E25" s="171"/>
      <c r="F25" s="91"/>
      <c r="G25" s="141"/>
      <c r="H25" s="51"/>
    </row>
    <row r="26" spans="1:8" s="90" customFormat="1" ht="52.8" x14ac:dyDescent="0.25">
      <c r="A26" s="159" t="s">
        <v>71</v>
      </c>
      <c r="B26" s="198">
        <v>341581092</v>
      </c>
      <c r="C26" s="199" t="s">
        <v>125</v>
      </c>
      <c r="D26" s="183" t="s">
        <v>20</v>
      </c>
      <c r="E26" s="200">
        <v>60</v>
      </c>
      <c r="F26" s="64"/>
      <c r="G26" s="141">
        <f t="shared" si="0"/>
        <v>0</v>
      </c>
      <c r="H26" s="51" t="s">
        <v>46</v>
      </c>
    </row>
    <row r="27" spans="1:8" ht="42" x14ac:dyDescent="0.25">
      <c r="A27" s="159" t="s">
        <v>120</v>
      </c>
      <c r="B27" s="164">
        <v>341118326</v>
      </c>
      <c r="C27" s="199" t="s">
        <v>77</v>
      </c>
      <c r="D27" s="201" t="s">
        <v>20</v>
      </c>
      <c r="E27" s="181">
        <v>100</v>
      </c>
      <c r="F27" s="64"/>
      <c r="G27" s="141">
        <f t="shared" si="0"/>
        <v>0</v>
      </c>
      <c r="H27" s="51" t="s">
        <v>46</v>
      </c>
    </row>
    <row r="28" spans="1:8" ht="39.6" x14ac:dyDescent="0.25">
      <c r="A28" s="159" t="s">
        <v>121</v>
      </c>
      <c r="B28" s="164">
        <v>341118334</v>
      </c>
      <c r="C28" s="199" t="s">
        <v>78</v>
      </c>
      <c r="D28" s="201" t="s">
        <v>20</v>
      </c>
      <c r="E28" s="181">
        <v>100</v>
      </c>
      <c r="F28" s="64"/>
      <c r="G28" s="141">
        <f t="shared" si="0"/>
        <v>0</v>
      </c>
      <c r="H28" s="51" t="s">
        <v>46</v>
      </c>
    </row>
    <row r="29" spans="1:8" ht="39.6" x14ac:dyDescent="0.25">
      <c r="A29" s="159" t="s">
        <v>122</v>
      </c>
      <c r="B29" s="164">
        <v>341118331</v>
      </c>
      <c r="C29" s="199" t="s">
        <v>68</v>
      </c>
      <c r="D29" s="201" t="s">
        <v>20</v>
      </c>
      <c r="E29" s="181">
        <v>20</v>
      </c>
      <c r="F29" s="78"/>
      <c r="G29" s="141">
        <f t="shared" si="0"/>
        <v>0</v>
      </c>
      <c r="H29" s="51" t="s">
        <v>46</v>
      </c>
    </row>
    <row r="30" spans="1:8" ht="24.75" customHeight="1" x14ac:dyDescent="0.25">
      <c r="A30" s="159" t="s">
        <v>72</v>
      </c>
      <c r="B30" s="124">
        <v>341580187</v>
      </c>
      <c r="C30" s="202" t="s">
        <v>37</v>
      </c>
      <c r="D30" s="125" t="s">
        <v>20</v>
      </c>
      <c r="E30" s="181">
        <v>200</v>
      </c>
      <c r="F30" s="64"/>
      <c r="G30" s="141">
        <f t="shared" si="0"/>
        <v>0</v>
      </c>
      <c r="H30" s="51" t="s">
        <v>46</v>
      </c>
    </row>
    <row r="31" spans="1:8" x14ac:dyDescent="0.25">
      <c r="A31" s="159" t="s">
        <v>73</v>
      </c>
      <c r="B31" s="124">
        <v>341580004</v>
      </c>
      <c r="C31" s="181" t="s">
        <v>38</v>
      </c>
      <c r="D31" s="125" t="s">
        <v>20</v>
      </c>
      <c r="E31" s="181">
        <v>20</v>
      </c>
      <c r="F31" s="64"/>
      <c r="G31" s="141">
        <f t="shared" si="0"/>
        <v>0</v>
      </c>
      <c r="H31" s="51" t="s">
        <v>46</v>
      </c>
    </row>
    <row r="32" spans="1:8" ht="26.4" x14ac:dyDescent="0.25">
      <c r="A32" s="159" t="s">
        <v>74</v>
      </c>
      <c r="B32" s="164">
        <v>345212127</v>
      </c>
      <c r="C32" s="190" t="s">
        <v>110</v>
      </c>
      <c r="D32" s="166" t="s">
        <v>20</v>
      </c>
      <c r="E32" s="203">
        <v>50</v>
      </c>
      <c r="F32" s="96"/>
      <c r="G32" s="141">
        <f t="shared" si="0"/>
        <v>0</v>
      </c>
      <c r="H32" s="51" t="s">
        <v>46</v>
      </c>
    </row>
    <row r="33" spans="1:8" ht="26.4" x14ac:dyDescent="0.25">
      <c r="A33" s="159" t="s">
        <v>75</v>
      </c>
      <c r="B33" s="164">
        <v>345212128</v>
      </c>
      <c r="C33" s="190" t="s">
        <v>47</v>
      </c>
      <c r="D33" s="166" t="s">
        <v>20</v>
      </c>
      <c r="E33" s="203">
        <v>20</v>
      </c>
      <c r="F33" s="96"/>
      <c r="G33" s="141">
        <f t="shared" si="0"/>
        <v>0</v>
      </c>
      <c r="H33" s="51" t="s">
        <v>46</v>
      </c>
    </row>
    <row r="34" spans="1:8" x14ac:dyDescent="0.25">
      <c r="A34" s="159"/>
      <c r="B34" s="160"/>
      <c r="C34" s="172"/>
      <c r="D34" s="173"/>
      <c r="E34" s="171"/>
      <c r="F34" s="91"/>
      <c r="G34" s="141"/>
      <c r="H34" s="51"/>
    </row>
    <row r="35" spans="1:8" x14ac:dyDescent="0.25">
      <c r="A35" s="197" t="s">
        <v>41</v>
      </c>
      <c r="B35" s="160"/>
      <c r="C35" s="172"/>
      <c r="D35" s="173"/>
      <c r="E35" s="171"/>
      <c r="F35" s="91"/>
      <c r="G35" s="141"/>
      <c r="H35" s="51"/>
    </row>
    <row r="36" spans="1:8" x14ac:dyDescent="0.25">
      <c r="A36" s="159"/>
      <c r="B36" s="160"/>
      <c r="C36" s="172"/>
      <c r="D36" s="173"/>
      <c r="E36" s="171"/>
      <c r="F36" s="91"/>
      <c r="G36" s="141"/>
      <c r="H36" s="51"/>
    </row>
    <row r="37" spans="1:8" x14ac:dyDescent="0.25">
      <c r="A37" s="159" t="s">
        <v>76</v>
      </c>
      <c r="B37" s="97">
        <v>342118946</v>
      </c>
      <c r="C37" s="204" t="s">
        <v>119</v>
      </c>
      <c r="D37" s="205" t="s">
        <v>29</v>
      </c>
      <c r="E37" s="171">
        <v>10</v>
      </c>
      <c r="F37" s="91"/>
      <c r="G37" s="141">
        <f t="shared" si="0"/>
        <v>0</v>
      </c>
      <c r="H37" s="51" t="s">
        <v>46</v>
      </c>
    </row>
    <row r="38" spans="1:8" x14ac:dyDescent="0.25">
      <c r="A38" s="159" t="s">
        <v>123</v>
      </c>
      <c r="B38" s="97">
        <v>342118940</v>
      </c>
      <c r="C38" s="204" t="s">
        <v>48</v>
      </c>
      <c r="D38" s="205" t="s">
        <v>29</v>
      </c>
      <c r="E38" s="171">
        <v>60</v>
      </c>
      <c r="F38" s="91"/>
      <c r="G38" s="141">
        <f t="shared" si="0"/>
        <v>0</v>
      </c>
      <c r="H38" s="51" t="s">
        <v>46</v>
      </c>
    </row>
    <row r="39" spans="1:8" x14ac:dyDescent="0.25">
      <c r="A39" s="159"/>
      <c r="B39" s="98"/>
      <c r="C39" s="204"/>
      <c r="D39" s="205"/>
      <c r="E39" s="171"/>
      <c r="F39" s="91"/>
      <c r="G39" s="141"/>
      <c r="H39" s="51"/>
    </row>
    <row r="40" spans="1:8" x14ac:dyDescent="0.25">
      <c r="A40" s="197" t="s">
        <v>21</v>
      </c>
      <c r="B40" s="160"/>
      <c r="C40" s="172"/>
      <c r="D40" s="173"/>
      <c r="E40" s="171"/>
      <c r="F40" s="91"/>
      <c r="G40" s="141"/>
      <c r="H40" s="51"/>
    </row>
    <row r="41" spans="1:8" x14ac:dyDescent="0.25">
      <c r="A41" s="159"/>
      <c r="B41" s="160"/>
      <c r="C41" s="172"/>
      <c r="D41" s="173"/>
      <c r="E41" s="171"/>
      <c r="F41" s="91"/>
      <c r="G41" s="141"/>
      <c r="H41" s="51"/>
    </row>
    <row r="42" spans="1:8" x14ac:dyDescent="0.25">
      <c r="A42" s="159" t="s">
        <v>79</v>
      </c>
      <c r="B42" s="206">
        <v>345711232</v>
      </c>
      <c r="C42" s="207" t="s">
        <v>95</v>
      </c>
      <c r="D42" s="208" t="s">
        <v>29</v>
      </c>
      <c r="E42" s="209">
        <f>E15+E20</f>
        <v>13</v>
      </c>
      <c r="F42" s="83"/>
      <c r="G42" s="141">
        <f t="shared" si="0"/>
        <v>0</v>
      </c>
      <c r="H42" s="51" t="s">
        <v>46</v>
      </c>
    </row>
    <row r="43" spans="1:8" x14ac:dyDescent="0.25">
      <c r="A43" s="159" t="s">
        <v>80</v>
      </c>
      <c r="B43" s="210">
        <v>345711241</v>
      </c>
      <c r="C43" s="211" t="s">
        <v>96</v>
      </c>
      <c r="D43" s="208" t="s">
        <v>29</v>
      </c>
      <c r="E43" s="212">
        <v>4</v>
      </c>
      <c r="F43" s="84"/>
      <c r="G43" s="141">
        <f t="shared" si="0"/>
        <v>0</v>
      </c>
      <c r="H43" s="51" t="s">
        <v>46</v>
      </c>
    </row>
    <row r="44" spans="1:8" ht="26.4" x14ac:dyDescent="0.25">
      <c r="A44" s="159" t="s">
        <v>81</v>
      </c>
      <c r="B44" s="164">
        <v>345112712</v>
      </c>
      <c r="C44" s="165" t="s">
        <v>34</v>
      </c>
      <c r="D44" s="213" t="s">
        <v>20</v>
      </c>
      <c r="E44" s="158">
        <v>50</v>
      </c>
      <c r="F44" s="91"/>
      <c r="G44" s="141">
        <f t="shared" si="0"/>
        <v>0</v>
      </c>
      <c r="H44" s="51" t="s">
        <v>46</v>
      </c>
    </row>
    <row r="45" spans="1:8" ht="25.05" customHeight="1" x14ac:dyDescent="0.25">
      <c r="A45" s="159" t="s">
        <v>124</v>
      </c>
      <c r="B45" s="164">
        <v>345112746</v>
      </c>
      <c r="C45" s="165" t="s">
        <v>35</v>
      </c>
      <c r="D45" s="213" t="s">
        <v>20</v>
      </c>
      <c r="E45" s="168">
        <v>50</v>
      </c>
      <c r="F45" s="91"/>
      <c r="G45" s="141">
        <f t="shared" si="0"/>
        <v>0</v>
      </c>
      <c r="H45" s="51" t="s">
        <v>46</v>
      </c>
    </row>
    <row r="46" spans="1:8" ht="12.75" customHeight="1" x14ac:dyDescent="0.25">
      <c r="A46" s="159" t="s">
        <v>82</v>
      </c>
      <c r="B46" s="164">
        <v>345012014</v>
      </c>
      <c r="C46" s="214" t="s">
        <v>36</v>
      </c>
      <c r="D46" s="166" t="s">
        <v>20</v>
      </c>
      <c r="E46" s="201">
        <v>20</v>
      </c>
      <c r="F46" s="91"/>
      <c r="G46" s="141">
        <f t="shared" si="0"/>
        <v>0</v>
      </c>
      <c r="H46" s="51" t="s">
        <v>46</v>
      </c>
    </row>
    <row r="47" spans="1:8" x14ac:dyDescent="0.25">
      <c r="A47" s="159" t="s">
        <v>83</v>
      </c>
      <c r="B47" s="164">
        <v>314324118</v>
      </c>
      <c r="C47" s="182" t="s">
        <v>97</v>
      </c>
      <c r="D47" s="215" t="s">
        <v>29</v>
      </c>
      <c r="E47" s="216">
        <v>200</v>
      </c>
      <c r="F47" s="76"/>
      <c r="G47" s="141">
        <f t="shared" si="0"/>
        <v>0</v>
      </c>
      <c r="H47" s="51" t="s">
        <v>46</v>
      </c>
    </row>
    <row r="48" spans="1:8" x14ac:dyDescent="0.25">
      <c r="A48" s="159" t="s">
        <v>84</v>
      </c>
      <c r="B48" s="164">
        <v>721218223</v>
      </c>
      <c r="C48" s="99" t="s">
        <v>49</v>
      </c>
      <c r="D48" s="100" t="s">
        <v>29</v>
      </c>
      <c r="E48" s="101">
        <v>1</v>
      </c>
      <c r="F48" s="65"/>
      <c r="G48" s="141">
        <f t="shared" si="0"/>
        <v>0</v>
      </c>
      <c r="H48" s="51" t="s">
        <v>46</v>
      </c>
    </row>
    <row r="49" spans="1:8" x14ac:dyDescent="0.25">
      <c r="A49" s="159"/>
      <c r="B49" s="160"/>
      <c r="C49" s="172"/>
      <c r="D49" s="173"/>
      <c r="E49" s="171"/>
      <c r="F49" s="91"/>
      <c r="G49" s="141"/>
      <c r="H49" s="51"/>
    </row>
    <row r="50" spans="1:8" x14ac:dyDescent="0.25">
      <c r="A50" s="217" t="s">
        <v>23</v>
      </c>
      <c r="B50" s="177"/>
      <c r="C50" s="181"/>
      <c r="D50" s="164"/>
      <c r="E50" s="166"/>
      <c r="F50" s="64"/>
      <c r="G50" s="141"/>
      <c r="H50" s="51"/>
    </row>
    <row r="51" spans="1:8" x14ac:dyDescent="0.25">
      <c r="A51" s="218"/>
      <c r="B51" s="166"/>
      <c r="C51" s="181"/>
      <c r="D51" s="164"/>
      <c r="E51" s="166"/>
      <c r="F51" s="64"/>
      <c r="G51" s="141"/>
      <c r="H51" s="51"/>
    </row>
    <row r="52" spans="1:8" x14ac:dyDescent="0.25">
      <c r="A52" s="218" t="s">
        <v>85</v>
      </c>
      <c r="B52" s="219">
        <v>246122186</v>
      </c>
      <c r="C52" s="214" t="s">
        <v>39</v>
      </c>
      <c r="D52" s="215" t="s">
        <v>24</v>
      </c>
      <c r="E52" s="181">
        <v>0.4</v>
      </c>
      <c r="F52" s="75"/>
      <c r="G52" s="141">
        <f t="shared" si="0"/>
        <v>0</v>
      </c>
      <c r="H52" s="51" t="s">
        <v>46</v>
      </c>
    </row>
    <row r="53" spans="1:8" x14ac:dyDescent="0.25">
      <c r="A53" s="218" t="s">
        <v>86</v>
      </c>
      <c r="B53" s="219">
        <v>246122189</v>
      </c>
      <c r="C53" s="214" t="s">
        <v>40</v>
      </c>
      <c r="D53" s="215" t="s">
        <v>24</v>
      </c>
      <c r="E53" s="181">
        <v>0.3</v>
      </c>
      <c r="F53" s="75"/>
      <c r="G53" s="141">
        <f t="shared" si="0"/>
        <v>0</v>
      </c>
      <c r="H53" s="51" t="s">
        <v>46</v>
      </c>
    </row>
    <row r="54" spans="1:8" x14ac:dyDescent="0.25">
      <c r="A54" s="159"/>
      <c r="B54" s="160"/>
      <c r="C54" s="172"/>
      <c r="D54" s="173"/>
      <c r="E54" s="171"/>
      <c r="F54" s="91"/>
      <c r="G54" s="141"/>
      <c r="H54" s="51"/>
    </row>
    <row r="55" spans="1:8" x14ac:dyDescent="0.25">
      <c r="A55" s="197" t="s">
        <v>179</v>
      </c>
      <c r="B55" s="220"/>
      <c r="C55" s="221"/>
      <c r="D55" s="222"/>
      <c r="E55" s="223"/>
      <c r="F55" s="132"/>
      <c r="G55" s="241"/>
      <c r="H55" s="133"/>
    </row>
    <row r="56" spans="1:8" x14ac:dyDescent="0.25">
      <c r="A56" s="159"/>
      <c r="B56" s="160"/>
      <c r="C56" s="172"/>
      <c r="D56" s="173"/>
      <c r="E56" s="171"/>
      <c r="F56" s="91"/>
      <c r="G56" s="141"/>
      <c r="H56" s="51"/>
    </row>
    <row r="57" spans="1:8" ht="26.4" x14ac:dyDescent="0.25">
      <c r="A57" s="224" t="s">
        <v>87</v>
      </c>
      <c r="B57" s="164">
        <v>344133212</v>
      </c>
      <c r="C57" s="225" t="s">
        <v>181</v>
      </c>
      <c r="D57" s="226" t="s">
        <v>29</v>
      </c>
      <c r="E57" s="171">
        <v>1</v>
      </c>
      <c r="F57" s="91"/>
      <c r="G57" s="141">
        <f>F57*E57</f>
        <v>0</v>
      </c>
      <c r="H57" s="51" t="s">
        <v>46</v>
      </c>
    </row>
    <row r="58" spans="1:8" x14ac:dyDescent="0.25">
      <c r="A58" s="159"/>
      <c r="B58" s="160"/>
      <c r="C58" s="172"/>
      <c r="D58" s="173"/>
      <c r="E58" s="171"/>
      <c r="F58" s="91"/>
      <c r="G58" s="141"/>
      <c r="H58" s="51"/>
    </row>
    <row r="59" spans="1:8" x14ac:dyDescent="0.25">
      <c r="A59" s="227" t="s">
        <v>22</v>
      </c>
      <c r="B59" s="164"/>
      <c r="C59" s="190"/>
      <c r="D59" s="228"/>
      <c r="E59" s="204"/>
      <c r="F59" s="11"/>
      <c r="G59" s="141"/>
      <c r="H59" s="51"/>
    </row>
    <row r="60" spans="1:8" x14ac:dyDescent="0.25">
      <c r="A60" s="227"/>
      <c r="B60" s="164"/>
      <c r="C60" s="229"/>
      <c r="D60" s="228"/>
      <c r="E60" s="230"/>
      <c r="F60" s="11"/>
      <c r="G60" s="141"/>
      <c r="H60" s="51"/>
    </row>
    <row r="61" spans="1:8" x14ac:dyDescent="0.25">
      <c r="A61" s="231" t="s">
        <v>88</v>
      </c>
      <c r="B61" s="126">
        <v>212189176</v>
      </c>
      <c r="C61" s="127" t="s">
        <v>45</v>
      </c>
      <c r="D61" s="100" t="s">
        <v>29</v>
      </c>
      <c r="E61" s="128">
        <v>1</v>
      </c>
      <c r="F61" s="129"/>
      <c r="G61" s="141">
        <f t="shared" si="0"/>
        <v>0</v>
      </c>
      <c r="H61" s="77" t="s">
        <v>46</v>
      </c>
    </row>
    <row r="62" spans="1:8" ht="86.1" customHeight="1" x14ac:dyDescent="0.25">
      <c r="A62" s="231" t="s">
        <v>89</v>
      </c>
      <c r="B62" s="232">
        <v>341000000</v>
      </c>
      <c r="C62" s="233" t="s">
        <v>180</v>
      </c>
      <c r="D62" s="157" t="s">
        <v>29</v>
      </c>
      <c r="E62" s="157">
        <v>1</v>
      </c>
      <c r="F62" s="121"/>
      <c r="G62" s="141">
        <f t="shared" si="0"/>
        <v>0</v>
      </c>
      <c r="H62" s="85" t="s">
        <v>46</v>
      </c>
    </row>
    <row r="63" spans="1:8" ht="13.8" thickBot="1" x14ac:dyDescent="0.3">
      <c r="A63" s="234"/>
      <c r="B63" s="235"/>
      <c r="C63" s="236"/>
      <c r="D63" s="235"/>
      <c r="E63" s="235"/>
      <c r="F63" s="130"/>
      <c r="G63" s="131"/>
      <c r="H63" s="62"/>
    </row>
    <row r="64" spans="1:8" x14ac:dyDescent="0.25">
      <c r="A64" s="109"/>
      <c r="B64" s="110"/>
      <c r="C64" s="110"/>
      <c r="D64" s="110"/>
      <c r="E64" s="110"/>
      <c r="F64" s="110"/>
      <c r="G64" s="110"/>
      <c r="H64" s="50"/>
    </row>
    <row r="65" spans="1:8" x14ac:dyDescent="0.25">
      <c r="A65" s="73"/>
      <c r="B65" s="55" t="s">
        <v>6</v>
      </c>
      <c r="C65" s="55"/>
      <c r="D65" s="55"/>
      <c r="E65" s="55"/>
      <c r="F65" s="55"/>
      <c r="G65" s="135">
        <f>SUM(G9:G64)</f>
        <v>0</v>
      </c>
      <c r="H65" s="60"/>
    </row>
    <row r="66" spans="1:8" ht="13.8" thickBot="1" x14ac:dyDescent="0.3">
      <c r="A66" s="111"/>
      <c r="B66" s="112"/>
      <c r="C66" s="112"/>
      <c r="D66" s="112"/>
      <c r="E66" s="112"/>
      <c r="F66" s="112"/>
      <c r="G66" s="112"/>
      <c r="H66" s="61"/>
    </row>
    <row r="67" spans="1:8" x14ac:dyDescent="0.25">
      <c r="A67" s="90"/>
      <c r="B67" s="90"/>
      <c r="C67" s="90"/>
      <c r="D67" s="90"/>
      <c r="E67" s="90"/>
      <c r="F67" s="90"/>
      <c r="G67" s="90"/>
      <c r="H67" s="56"/>
    </row>
    <row r="68" spans="1:8" x14ac:dyDescent="0.25">
      <c r="A68" s="90"/>
      <c r="B68" s="90"/>
      <c r="C68" s="90"/>
      <c r="D68" s="90"/>
      <c r="E68" s="90"/>
      <c r="F68" s="90"/>
      <c r="G68" s="90"/>
      <c r="H68" s="56"/>
    </row>
    <row r="69" spans="1:8" x14ac:dyDescent="0.25">
      <c r="A69" s="90"/>
      <c r="B69" s="90"/>
      <c r="C69" s="90"/>
      <c r="D69" s="90"/>
      <c r="E69" s="90"/>
      <c r="F69" s="90"/>
      <c r="G69" s="90"/>
      <c r="H69" s="56"/>
    </row>
    <row r="70" spans="1:8" x14ac:dyDescent="0.25">
      <c r="A70" s="90"/>
      <c r="B70" s="90"/>
      <c r="C70" s="90"/>
      <c r="D70" s="90"/>
      <c r="E70" s="90"/>
      <c r="F70" s="90"/>
      <c r="G70" s="90"/>
      <c r="H70" s="56"/>
    </row>
    <row r="71" spans="1:8" x14ac:dyDescent="0.25">
      <c r="A71" s="90"/>
      <c r="B71" s="90"/>
      <c r="C71" s="90"/>
      <c r="D71" s="90"/>
      <c r="E71" s="90"/>
      <c r="F71" s="90"/>
      <c r="G71" s="90"/>
      <c r="H71" s="56"/>
    </row>
    <row r="72" spans="1:8" x14ac:dyDescent="0.25">
      <c r="A72" s="90"/>
      <c r="B72" s="90"/>
      <c r="C72" s="90"/>
      <c r="D72" s="90"/>
      <c r="E72" s="90"/>
      <c r="F72" s="90"/>
      <c r="G72" s="90"/>
      <c r="H72" s="49"/>
    </row>
    <row r="73" spans="1:8" x14ac:dyDescent="0.25">
      <c r="A73" s="90"/>
      <c r="B73" s="90"/>
      <c r="C73" s="90"/>
      <c r="D73" s="90"/>
      <c r="E73" s="90"/>
      <c r="F73" s="90"/>
      <c r="G73" s="90"/>
      <c r="H73" s="49"/>
    </row>
    <row r="74" spans="1:8" x14ac:dyDescent="0.25">
      <c r="A74" s="90"/>
      <c r="B74" s="90"/>
      <c r="C74" s="90"/>
      <c r="D74" s="90"/>
      <c r="E74" s="90"/>
      <c r="F74" s="90"/>
      <c r="G74" s="90"/>
      <c r="H74" s="49"/>
    </row>
    <row r="75" spans="1:8" x14ac:dyDescent="0.25">
      <c r="A75" s="90"/>
      <c r="B75" s="90"/>
      <c r="C75" s="90"/>
      <c r="D75" s="90"/>
      <c r="E75" s="90"/>
      <c r="F75" s="90"/>
      <c r="G75" s="90"/>
      <c r="H75" s="49"/>
    </row>
    <row r="76" spans="1:8" x14ac:dyDescent="0.25">
      <c r="A76" s="90"/>
      <c r="B76" s="90"/>
      <c r="C76" s="90"/>
      <c r="D76" s="90"/>
      <c r="E76" s="90"/>
      <c r="F76" s="90"/>
      <c r="G76" s="90"/>
      <c r="H76" s="49"/>
    </row>
    <row r="77" spans="1:8" x14ac:dyDescent="0.25">
      <c r="A77" s="90"/>
      <c r="B77" s="90"/>
      <c r="C77" s="90"/>
      <c r="D77" s="90"/>
      <c r="E77" s="90"/>
      <c r="F77" s="90"/>
      <c r="G77" s="90"/>
      <c r="H77" s="57"/>
    </row>
    <row r="78" spans="1:8" x14ac:dyDescent="0.25">
      <c r="A78" s="90"/>
      <c r="B78" s="90"/>
      <c r="C78" s="90"/>
      <c r="D78" s="90"/>
      <c r="E78" s="90"/>
      <c r="F78" s="90"/>
      <c r="G78" s="90"/>
      <c r="H78" s="49"/>
    </row>
    <row r="79" spans="1:8" x14ac:dyDescent="0.25">
      <c r="A79" s="90"/>
      <c r="B79" s="90"/>
      <c r="C79" s="90"/>
      <c r="D79" s="90"/>
      <c r="E79" s="90"/>
      <c r="F79" s="90"/>
      <c r="G79" s="90"/>
      <c r="H79" s="49"/>
    </row>
    <row r="80" spans="1:8" x14ac:dyDescent="0.25">
      <c r="A80" s="90"/>
      <c r="B80" s="90"/>
      <c r="C80" s="90"/>
      <c r="D80" s="90"/>
      <c r="E80" s="90"/>
      <c r="F80" s="90"/>
      <c r="G80" s="90"/>
      <c r="H80" s="49"/>
    </row>
    <row r="81" spans="1:8" x14ac:dyDescent="0.25">
      <c r="A81" s="90"/>
      <c r="B81" s="90"/>
      <c r="C81" s="90"/>
      <c r="D81" s="90"/>
      <c r="E81" s="90"/>
      <c r="F81" s="90"/>
      <c r="G81" s="90"/>
      <c r="H81" s="49"/>
    </row>
    <row r="82" spans="1:8" x14ac:dyDescent="0.25">
      <c r="A82" s="90"/>
      <c r="B82" s="90"/>
      <c r="C82" s="90"/>
      <c r="D82" s="90"/>
      <c r="E82" s="90"/>
      <c r="F82" s="90"/>
      <c r="G82" s="90"/>
      <c r="H82" s="49"/>
    </row>
    <row r="83" spans="1:8" x14ac:dyDescent="0.25">
      <c r="A83" s="90"/>
      <c r="B83" s="90"/>
      <c r="C83" s="90"/>
      <c r="D83" s="90"/>
      <c r="E83" s="90"/>
      <c r="F83" s="90"/>
      <c r="G83" s="90"/>
      <c r="H83" s="58"/>
    </row>
    <row r="84" spans="1:8" x14ac:dyDescent="0.25">
      <c r="A84" s="90"/>
      <c r="B84" s="90"/>
      <c r="C84" s="90"/>
      <c r="D84" s="90"/>
      <c r="E84" s="90"/>
      <c r="F84" s="90"/>
      <c r="G84" s="90"/>
      <c r="H84" s="58"/>
    </row>
    <row r="85" spans="1:8" x14ac:dyDescent="0.25">
      <c r="A85" s="90"/>
      <c r="B85" s="90"/>
      <c r="C85" s="90"/>
      <c r="D85" s="90"/>
      <c r="E85" s="90"/>
      <c r="F85" s="90"/>
      <c r="G85" s="90"/>
      <c r="H85" s="59"/>
    </row>
    <row r="86" spans="1:8" x14ac:dyDescent="0.25">
      <c r="A86" s="90"/>
      <c r="B86" s="90"/>
      <c r="C86" s="90"/>
      <c r="D86" s="90"/>
      <c r="E86" s="90"/>
      <c r="F86" s="90"/>
      <c r="G86" s="90"/>
      <c r="H86" s="58"/>
    </row>
    <row r="87" spans="1:8" x14ac:dyDescent="0.25">
      <c r="A87" s="90"/>
      <c r="B87" s="90"/>
      <c r="C87" s="90"/>
      <c r="D87" s="90"/>
      <c r="E87" s="90"/>
      <c r="F87" s="90"/>
      <c r="G87" s="90"/>
      <c r="H87" s="58"/>
    </row>
    <row r="88" spans="1:8" x14ac:dyDescent="0.25">
      <c r="A88" s="90"/>
      <c r="B88" s="90"/>
      <c r="C88" s="90"/>
      <c r="D88" s="90"/>
      <c r="E88" s="90"/>
      <c r="F88" s="90"/>
      <c r="G88" s="90"/>
      <c r="H88" s="58"/>
    </row>
    <row r="89" spans="1:8" x14ac:dyDescent="0.25">
      <c r="A89" s="90"/>
      <c r="B89" s="90"/>
      <c r="C89" s="90"/>
      <c r="D89" s="90"/>
      <c r="E89" s="90"/>
      <c r="F89" s="90"/>
      <c r="G89" s="90"/>
      <c r="H89" s="49"/>
    </row>
    <row r="90" spans="1:8" x14ac:dyDescent="0.25">
      <c r="A90" s="90"/>
      <c r="B90" s="90"/>
      <c r="C90" s="90"/>
      <c r="D90" s="90"/>
      <c r="E90" s="90"/>
      <c r="F90" s="90"/>
      <c r="G90" s="90"/>
      <c r="H90" s="49"/>
    </row>
    <row r="91" spans="1:8" x14ac:dyDescent="0.25">
      <c r="H91" s="49"/>
    </row>
    <row r="92" spans="1:8" x14ac:dyDescent="0.25">
      <c r="H92" s="49"/>
    </row>
    <row r="93" spans="1:8" x14ac:dyDescent="0.25">
      <c r="H93" s="49"/>
    </row>
    <row r="94" spans="1:8" x14ac:dyDescent="0.25">
      <c r="H94" s="49"/>
    </row>
    <row r="95" spans="1:8" x14ac:dyDescent="0.25">
      <c r="H95" s="49"/>
    </row>
    <row r="96" spans="1:8" x14ac:dyDescent="0.25">
      <c r="H96" s="49"/>
    </row>
    <row r="97" spans="8:8" x14ac:dyDescent="0.25">
      <c r="H97" s="57"/>
    </row>
    <row r="98" spans="8:8" x14ac:dyDescent="0.25">
      <c r="H98" s="49"/>
    </row>
    <row r="99" spans="8:8" x14ac:dyDescent="0.25">
      <c r="H99" s="49"/>
    </row>
    <row r="100" spans="8:8" x14ac:dyDescent="0.25">
      <c r="H100" s="49"/>
    </row>
    <row r="101" spans="8:8" x14ac:dyDescent="0.25">
      <c r="H101" s="49"/>
    </row>
    <row r="102" spans="8:8" x14ac:dyDescent="0.25">
      <c r="H102" s="49"/>
    </row>
    <row r="103" spans="8:8" x14ac:dyDescent="0.25">
      <c r="H103" s="49"/>
    </row>
    <row r="104" spans="8:8" x14ac:dyDescent="0.25">
      <c r="H104" s="49"/>
    </row>
    <row r="105" spans="8:8" x14ac:dyDescent="0.25">
      <c r="H105" s="49"/>
    </row>
    <row r="106" spans="8:8" x14ac:dyDescent="0.25">
      <c r="H106" s="49"/>
    </row>
    <row r="107" spans="8:8" x14ac:dyDescent="0.25">
      <c r="H107" s="49"/>
    </row>
    <row r="108" spans="8:8" x14ac:dyDescent="0.25">
      <c r="H108" s="49"/>
    </row>
    <row r="109" spans="8:8" x14ac:dyDescent="0.25">
      <c r="H109" s="49"/>
    </row>
    <row r="110" spans="8:8" x14ac:dyDescent="0.25">
      <c r="H110" s="49"/>
    </row>
    <row r="111" spans="8:8" x14ac:dyDescent="0.25">
      <c r="H111" s="49"/>
    </row>
    <row r="112" spans="8:8" x14ac:dyDescent="0.25">
      <c r="H112" s="49"/>
    </row>
    <row r="113" spans="8:8" x14ac:dyDescent="0.25">
      <c r="H113" s="49"/>
    </row>
  </sheetData>
  <sheetProtection algorithmName="SHA-512" hashValue="8zPCK17GLYvk9yP59nBcQDoFh6pJSlhmo4zbAJLhxXwP1F7l0bRO2vAj9NNVw2ZuMKsJML1LEUoz8H/lAy8PxQ==" saltValue="e2BswlFiAxmtMV56biPEfg==" spinCount="100000" sheet="1" objects="1" scenarios="1"/>
  <mergeCells count="1">
    <mergeCell ref="F4:G4"/>
  </mergeCells>
  <phoneticPr fontId="15" type="noConversion"/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57AC-F863-4DA1-93A1-7AA9EE61D526}">
  <dimension ref="A1:H108"/>
  <sheetViews>
    <sheetView topLeftCell="A61" workbookViewId="0">
      <selection activeCell="K10" sqref="K10"/>
    </sheetView>
  </sheetViews>
  <sheetFormatPr defaultColWidth="7.77734375" defaultRowHeight="13.2" x14ac:dyDescent="0.25"/>
  <cols>
    <col min="1" max="1" width="6.21875" style="90" customWidth="1"/>
    <col min="2" max="2" width="11" style="90" customWidth="1"/>
    <col min="3" max="3" width="36.77734375" style="90" customWidth="1"/>
    <col min="4" max="4" width="6.21875" style="90" customWidth="1"/>
    <col min="5" max="5" width="7.44140625" style="90" customWidth="1"/>
    <col min="6" max="6" width="7.77734375" style="90"/>
    <col min="7" max="7" width="9.33203125" style="90" bestFit="1" customWidth="1"/>
    <col min="8" max="8" width="12" style="90" customWidth="1"/>
    <col min="9" max="16384" width="7.77734375" style="90"/>
  </cols>
  <sheetData>
    <row r="1" spans="1:8" x14ac:dyDescent="0.25">
      <c r="A1" s="90" t="s">
        <v>0</v>
      </c>
      <c r="B1" s="48" t="s">
        <v>106</v>
      </c>
    </row>
    <row r="2" spans="1:8" x14ac:dyDescent="0.25">
      <c r="A2" s="90" t="s">
        <v>1</v>
      </c>
      <c r="B2" s="237" t="s">
        <v>43</v>
      </c>
      <c r="D2" s="238" t="s">
        <v>187</v>
      </c>
      <c r="E2" s="140"/>
      <c r="F2" s="140"/>
    </row>
    <row r="3" spans="1:8" ht="13.8" thickBot="1" x14ac:dyDescent="0.3"/>
    <row r="4" spans="1:8" x14ac:dyDescent="0.25">
      <c r="A4" s="142"/>
      <c r="B4" s="143"/>
      <c r="C4" s="144"/>
      <c r="D4" s="143"/>
      <c r="E4" s="143"/>
      <c r="F4" s="301" t="s">
        <v>176</v>
      </c>
      <c r="G4" s="302"/>
      <c r="H4" s="50"/>
    </row>
    <row r="5" spans="1:8" ht="13.8" thickBot="1" x14ac:dyDescent="0.3">
      <c r="A5" s="145" t="s">
        <v>2</v>
      </c>
      <c r="B5" s="146" t="s">
        <v>102</v>
      </c>
      <c r="C5" s="147" t="s">
        <v>3</v>
      </c>
      <c r="D5" s="148" t="s">
        <v>103</v>
      </c>
      <c r="E5" s="148" t="s">
        <v>4</v>
      </c>
      <c r="F5" s="87" t="s">
        <v>112</v>
      </c>
      <c r="G5" s="88" t="s">
        <v>5</v>
      </c>
      <c r="H5" s="89" t="s">
        <v>104</v>
      </c>
    </row>
    <row r="6" spans="1:8" x14ac:dyDescent="0.25">
      <c r="A6" s="249"/>
      <c r="B6" s="250"/>
      <c r="C6" s="251"/>
      <c r="D6" s="252"/>
      <c r="E6" s="253"/>
      <c r="F6" s="114"/>
      <c r="G6" s="115"/>
      <c r="H6" s="116"/>
    </row>
    <row r="7" spans="1:8" x14ac:dyDescent="0.25">
      <c r="A7" s="154" t="s">
        <v>109</v>
      </c>
      <c r="B7" s="155"/>
      <c r="C7" s="156"/>
      <c r="D7" s="157"/>
      <c r="E7" s="158"/>
      <c r="F7" s="91"/>
      <c r="G7" s="141"/>
      <c r="H7" s="51"/>
    </row>
    <row r="8" spans="1:8" x14ac:dyDescent="0.25">
      <c r="A8" s="159"/>
      <c r="B8" s="160"/>
      <c r="C8" s="161"/>
      <c r="D8" s="162"/>
      <c r="E8" s="158"/>
      <c r="F8" s="91"/>
      <c r="G8" s="141"/>
      <c r="H8" s="51"/>
    </row>
    <row r="9" spans="1:8" ht="26.4" x14ac:dyDescent="0.25">
      <c r="A9" s="254" t="s">
        <v>90</v>
      </c>
      <c r="B9" s="255">
        <v>741321002</v>
      </c>
      <c r="C9" s="169" t="s">
        <v>135</v>
      </c>
      <c r="D9" s="256" t="s">
        <v>29</v>
      </c>
      <c r="E9" s="157">
        <v>5</v>
      </c>
      <c r="F9" s="121"/>
      <c r="G9" s="64">
        <f t="shared" ref="G9:G66" si="0">E9*F9</f>
        <v>0</v>
      </c>
      <c r="H9" s="93" t="s">
        <v>50</v>
      </c>
    </row>
    <row r="10" spans="1:8" ht="26.4" x14ac:dyDescent="0.25">
      <c r="A10" s="254" t="s">
        <v>91</v>
      </c>
      <c r="B10" s="257">
        <v>741320173</v>
      </c>
      <c r="C10" s="258" t="s">
        <v>136</v>
      </c>
      <c r="D10" s="259" t="s">
        <v>29</v>
      </c>
      <c r="E10" s="192">
        <v>1</v>
      </c>
      <c r="F10" s="86"/>
      <c r="G10" s="64">
        <f t="shared" si="0"/>
        <v>0</v>
      </c>
      <c r="H10" s="67" t="s">
        <v>50</v>
      </c>
    </row>
    <row r="11" spans="1:8" ht="26.4" x14ac:dyDescent="0.25">
      <c r="A11" s="254" t="s">
        <v>92</v>
      </c>
      <c r="B11" s="260" t="s">
        <v>138</v>
      </c>
      <c r="C11" s="169" t="s">
        <v>137</v>
      </c>
      <c r="D11" s="259" t="s">
        <v>26</v>
      </c>
      <c r="E11" s="261">
        <v>1.5</v>
      </c>
      <c r="F11" s="92"/>
      <c r="G11" s="64">
        <f t="shared" si="0"/>
        <v>0</v>
      </c>
      <c r="H11" s="94" t="s">
        <v>25</v>
      </c>
    </row>
    <row r="12" spans="1:8" x14ac:dyDescent="0.25">
      <c r="A12" s="159"/>
      <c r="B12" s="160"/>
      <c r="C12" s="172"/>
      <c r="D12" s="173"/>
      <c r="E12" s="171"/>
      <c r="F12" s="91"/>
      <c r="G12" s="64"/>
      <c r="H12" s="52"/>
    </row>
    <row r="13" spans="1:8" x14ac:dyDescent="0.25">
      <c r="A13" s="174" t="s">
        <v>32</v>
      </c>
      <c r="B13" s="175"/>
      <c r="C13" s="176"/>
      <c r="D13" s="177"/>
      <c r="E13" s="158"/>
      <c r="F13" s="91"/>
      <c r="G13" s="64"/>
      <c r="H13" s="51"/>
    </row>
    <row r="14" spans="1:8" x14ac:dyDescent="0.25">
      <c r="A14" s="178"/>
      <c r="B14" s="179"/>
      <c r="C14" s="176"/>
      <c r="D14" s="177"/>
      <c r="E14" s="158"/>
      <c r="F14" s="91"/>
      <c r="G14" s="64"/>
      <c r="H14" s="51"/>
    </row>
    <row r="15" spans="1:8" ht="52.8" x14ac:dyDescent="0.25">
      <c r="A15" s="180" t="s">
        <v>127</v>
      </c>
      <c r="B15" s="164">
        <v>742330044</v>
      </c>
      <c r="C15" s="169" t="s">
        <v>139</v>
      </c>
      <c r="D15" s="166" t="s">
        <v>29</v>
      </c>
      <c r="E15" s="166">
        <v>8</v>
      </c>
      <c r="F15" s="64"/>
      <c r="G15" s="64">
        <f t="shared" si="0"/>
        <v>0</v>
      </c>
      <c r="H15" s="67" t="s">
        <v>50</v>
      </c>
    </row>
    <row r="16" spans="1:8" ht="26.4" x14ac:dyDescent="0.25">
      <c r="A16" s="180" t="s">
        <v>128</v>
      </c>
      <c r="B16" s="164">
        <v>742330051</v>
      </c>
      <c r="C16" s="169" t="s">
        <v>140</v>
      </c>
      <c r="D16" s="166" t="s">
        <v>29</v>
      </c>
      <c r="E16" s="262">
        <v>16</v>
      </c>
      <c r="F16" s="113"/>
      <c r="G16" s="64">
        <f t="shared" si="0"/>
        <v>0</v>
      </c>
      <c r="H16" s="67" t="s">
        <v>50</v>
      </c>
    </row>
    <row r="17" spans="1:8" ht="39.6" x14ac:dyDescent="0.25">
      <c r="A17" s="180" t="s">
        <v>129</v>
      </c>
      <c r="B17" s="162">
        <v>742330101</v>
      </c>
      <c r="C17" s="263" t="s">
        <v>141</v>
      </c>
      <c r="D17" s="166" t="s">
        <v>29</v>
      </c>
      <c r="E17" s="158">
        <v>8</v>
      </c>
      <c r="F17" s="91"/>
      <c r="G17" s="64">
        <f t="shared" si="0"/>
        <v>0</v>
      </c>
      <c r="H17" s="67" t="s">
        <v>50</v>
      </c>
    </row>
    <row r="18" spans="1:8" x14ac:dyDescent="0.25">
      <c r="A18" s="163"/>
      <c r="B18" s="162"/>
      <c r="C18" s="182"/>
      <c r="D18" s="183"/>
      <c r="E18" s="158"/>
      <c r="F18" s="91"/>
      <c r="G18" s="64"/>
      <c r="H18" s="51"/>
    </row>
    <row r="19" spans="1:8" x14ac:dyDescent="0.25">
      <c r="A19" s="184" t="s">
        <v>65</v>
      </c>
      <c r="B19" s="185"/>
      <c r="C19" s="186"/>
      <c r="D19" s="166"/>
      <c r="E19" s="186"/>
      <c r="F19" s="141"/>
      <c r="G19" s="64"/>
      <c r="H19" s="51"/>
    </row>
    <row r="20" spans="1:8" x14ac:dyDescent="0.25">
      <c r="A20" s="163"/>
      <c r="B20" s="187"/>
      <c r="C20" s="169"/>
      <c r="D20" s="183"/>
      <c r="E20" s="168"/>
      <c r="F20" s="141"/>
      <c r="G20" s="64"/>
      <c r="H20" s="51"/>
    </row>
    <row r="21" spans="1:8" ht="37.950000000000003" customHeight="1" x14ac:dyDescent="0.25">
      <c r="A21" s="264" t="s">
        <v>143</v>
      </c>
      <c r="B21" s="260">
        <v>741310201</v>
      </c>
      <c r="C21" s="169" t="s">
        <v>142</v>
      </c>
      <c r="D21" s="265" t="s">
        <v>29</v>
      </c>
      <c r="E21" s="266">
        <v>5</v>
      </c>
      <c r="F21" s="141"/>
      <c r="G21" s="64">
        <f t="shared" si="0"/>
        <v>0</v>
      </c>
      <c r="H21" s="67" t="s">
        <v>50</v>
      </c>
    </row>
    <row r="22" spans="1:8" x14ac:dyDescent="0.25">
      <c r="A22" s="195"/>
      <c r="B22" s="196"/>
      <c r="C22" s="166"/>
      <c r="D22" s="191"/>
      <c r="E22" s="192"/>
      <c r="F22" s="239"/>
      <c r="G22" s="64"/>
      <c r="H22" s="242"/>
    </row>
    <row r="23" spans="1:8" x14ac:dyDescent="0.25">
      <c r="A23" s="197" t="s">
        <v>19</v>
      </c>
      <c r="B23" s="160"/>
      <c r="C23" s="172"/>
      <c r="D23" s="173"/>
      <c r="E23" s="171"/>
      <c r="F23" s="91"/>
      <c r="G23" s="64"/>
      <c r="H23" s="51"/>
    </row>
    <row r="24" spans="1:8" x14ac:dyDescent="0.25">
      <c r="A24" s="159"/>
      <c r="B24" s="160"/>
      <c r="C24" s="172"/>
      <c r="D24" s="173"/>
      <c r="E24" s="171"/>
      <c r="F24" s="91"/>
      <c r="G24" s="64"/>
      <c r="H24" s="51"/>
    </row>
    <row r="25" spans="1:8" ht="52.8" x14ac:dyDescent="0.25">
      <c r="A25" s="224" t="s">
        <v>93</v>
      </c>
      <c r="B25" s="267">
        <v>741122642</v>
      </c>
      <c r="C25" s="169" t="s">
        <v>131</v>
      </c>
      <c r="D25" s="268" t="s">
        <v>20</v>
      </c>
      <c r="E25" s="192">
        <v>40</v>
      </c>
      <c r="F25" s="86"/>
      <c r="G25" s="64">
        <f t="shared" si="0"/>
        <v>0</v>
      </c>
      <c r="H25" s="67" t="s">
        <v>50</v>
      </c>
    </row>
    <row r="26" spans="1:8" ht="52.8" x14ac:dyDescent="0.25">
      <c r="A26" s="224" t="s">
        <v>94</v>
      </c>
      <c r="B26" s="164">
        <v>741122611</v>
      </c>
      <c r="C26" s="269" t="s">
        <v>130</v>
      </c>
      <c r="D26" s="270" t="s">
        <v>20</v>
      </c>
      <c r="E26" s="169">
        <v>200</v>
      </c>
      <c r="F26" s="86"/>
      <c r="G26" s="64">
        <f t="shared" si="0"/>
        <v>0</v>
      </c>
      <c r="H26" s="67" t="s">
        <v>50</v>
      </c>
    </row>
    <row r="27" spans="1:8" ht="52.8" x14ac:dyDescent="0.25">
      <c r="A27" s="224" t="s">
        <v>98</v>
      </c>
      <c r="B27" s="257">
        <v>741122601</v>
      </c>
      <c r="C27" s="199" t="s">
        <v>132</v>
      </c>
      <c r="D27" s="271" t="s">
        <v>20</v>
      </c>
      <c r="E27" s="200">
        <v>20</v>
      </c>
      <c r="F27" s="86"/>
      <c r="G27" s="64">
        <f t="shared" si="0"/>
        <v>0</v>
      </c>
      <c r="H27" s="67" t="s">
        <v>50</v>
      </c>
    </row>
    <row r="28" spans="1:8" ht="24.75" customHeight="1" x14ac:dyDescent="0.25">
      <c r="A28" s="224" t="s">
        <v>99</v>
      </c>
      <c r="B28" s="95">
        <v>742121001</v>
      </c>
      <c r="C28" s="272" t="s">
        <v>133</v>
      </c>
      <c r="D28" s="273" t="s">
        <v>20</v>
      </c>
      <c r="E28" s="273">
        <v>220</v>
      </c>
      <c r="F28" s="243"/>
      <c r="G28" s="64">
        <f t="shared" si="0"/>
        <v>0</v>
      </c>
      <c r="H28" s="67" t="s">
        <v>50</v>
      </c>
    </row>
    <row r="29" spans="1:8" ht="66" x14ac:dyDescent="0.25">
      <c r="A29" s="224" t="s">
        <v>100</v>
      </c>
      <c r="B29" s="164">
        <v>741120301</v>
      </c>
      <c r="C29" s="169" t="s">
        <v>134</v>
      </c>
      <c r="D29" s="274" t="s">
        <v>20</v>
      </c>
      <c r="E29" s="275">
        <v>70</v>
      </c>
      <c r="F29" s="86"/>
      <c r="G29" s="64">
        <f t="shared" si="0"/>
        <v>0</v>
      </c>
      <c r="H29" s="67" t="s">
        <v>50</v>
      </c>
    </row>
    <row r="30" spans="1:8" x14ac:dyDescent="0.25">
      <c r="A30" s="159"/>
      <c r="B30" s="164"/>
      <c r="C30" s="190"/>
      <c r="D30" s="166"/>
      <c r="E30" s="203"/>
      <c r="F30" s="96"/>
      <c r="G30" s="64"/>
      <c r="H30" s="51"/>
    </row>
    <row r="31" spans="1:8" x14ac:dyDescent="0.25">
      <c r="A31" s="197" t="s">
        <v>41</v>
      </c>
      <c r="B31" s="160"/>
      <c r="C31" s="172"/>
      <c r="D31" s="173"/>
      <c r="E31" s="171"/>
      <c r="F31" s="91"/>
      <c r="G31" s="64"/>
      <c r="H31" s="51"/>
    </row>
    <row r="32" spans="1:8" x14ac:dyDescent="0.25">
      <c r="A32" s="159"/>
      <c r="B32" s="160"/>
      <c r="C32" s="172"/>
      <c r="D32" s="173"/>
      <c r="E32" s="171"/>
      <c r="F32" s="91"/>
      <c r="G32" s="64"/>
      <c r="H32" s="51"/>
    </row>
    <row r="33" spans="1:8" ht="39.6" x14ac:dyDescent="0.25">
      <c r="A33" s="224" t="s">
        <v>101</v>
      </c>
      <c r="B33" s="276">
        <v>741132145</v>
      </c>
      <c r="C33" s="169" t="s">
        <v>148</v>
      </c>
      <c r="D33" s="277" t="s">
        <v>29</v>
      </c>
      <c r="E33" s="157">
        <v>2</v>
      </c>
      <c r="F33" s="121"/>
      <c r="G33" s="64">
        <f t="shared" si="0"/>
        <v>0</v>
      </c>
      <c r="H33" s="67" t="s">
        <v>50</v>
      </c>
    </row>
    <row r="34" spans="1:8" ht="39.6" x14ac:dyDescent="0.25">
      <c r="A34" s="224" t="s">
        <v>149</v>
      </c>
      <c r="B34" s="260">
        <v>741132103</v>
      </c>
      <c r="C34" s="278" t="s">
        <v>144</v>
      </c>
      <c r="D34" s="277" t="s">
        <v>29</v>
      </c>
      <c r="E34" s="157">
        <v>53</v>
      </c>
      <c r="F34" s="121"/>
      <c r="G34" s="64">
        <f t="shared" si="0"/>
        <v>0</v>
      </c>
      <c r="H34" s="67" t="s">
        <v>50</v>
      </c>
    </row>
    <row r="35" spans="1:8" ht="39.6" x14ac:dyDescent="0.25">
      <c r="A35" s="224" t="s">
        <v>150</v>
      </c>
      <c r="B35" s="260">
        <v>741132101</v>
      </c>
      <c r="C35" s="278" t="s">
        <v>145</v>
      </c>
      <c r="D35" s="277" t="s">
        <v>29</v>
      </c>
      <c r="E35" s="157">
        <v>2</v>
      </c>
      <c r="F35" s="121"/>
      <c r="G35" s="64">
        <f t="shared" si="0"/>
        <v>0</v>
      </c>
      <c r="H35" s="67" t="s">
        <v>50</v>
      </c>
    </row>
    <row r="36" spans="1:8" x14ac:dyDescent="0.25">
      <c r="A36" s="224" t="s">
        <v>151</v>
      </c>
      <c r="B36" s="279" t="s">
        <v>146</v>
      </c>
      <c r="C36" s="280" t="s">
        <v>147</v>
      </c>
      <c r="D36" s="205" t="s">
        <v>26</v>
      </c>
      <c r="E36" s="171">
        <v>1.5</v>
      </c>
      <c r="F36" s="91"/>
      <c r="G36" s="64">
        <f t="shared" si="0"/>
        <v>0</v>
      </c>
      <c r="H36" s="51" t="s">
        <v>25</v>
      </c>
    </row>
    <row r="37" spans="1:8" x14ac:dyDescent="0.25">
      <c r="A37" s="159"/>
      <c r="B37" s="98"/>
      <c r="C37" s="204"/>
      <c r="D37" s="205"/>
      <c r="E37" s="171"/>
      <c r="F37" s="91"/>
      <c r="G37" s="64"/>
      <c r="H37" s="51"/>
    </row>
    <row r="38" spans="1:8" x14ac:dyDescent="0.25">
      <c r="A38" s="197" t="s">
        <v>21</v>
      </c>
      <c r="B38" s="160"/>
      <c r="C38" s="172"/>
      <c r="D38" s="173"/>
      <c r="E38" s="171"/>
      <c r="F38" s="91"/>
      <c r="G38" s="64"/>
      <c r="H38" s="51"/>
    </row>
    <row r="39" spans="1:8" x14ac:dyDescent="0.25">
      <c r="A39" s="159"/>
      <c r="B39" s="160"/>
      <c r="C39" s="172"/>
      <c r="D39" s="173"/>
      <c r="E39" s="171"/>
      <c r="F39" s="91"/>
      <c r="G39" s="64"/>
      <c r="H39" s="51"/>
    </row>
    <row r="40" spans="1:8" ht="52.8" x14ac:dyDescent="0.25">
      <c r="A40" s="224" t="s">
        <v>152</v>
      </c>
      <c r="B40" s="164">
        <v>741112061</v>
      </c>
      <c r="C40" s="199" t="s">
        <v>161</v>
      </c>
      <c r="D40" s="281" t="s">
        <v>29</v>
      </c>
      <c r="E40" s="155">
        <v>13</v>
      </c>
      <c r="F40" s="244"/>
      <c r="G40" s="64">
        <f t="shared" si="0"/>
        <v>0</v>
      </c>
      <c r="H40" s="67" t="s">
        <v>50</v>
      </c>
    </row>
    <row r="41" spans="1:8" ht="66" x14ac:dyDescent="0.25">
      <c r="A41" s="224" t="s">
        <v>153</v>
      </c>
      <c r="B41" s="282">
        <v>741112001</v>
      </c>
      <c r="C41" s="283" t="s">
        <v>162</v>
      </c>
      <c r="D41" s="281" t="s">
        <v>29</v>
      </c>
      <c r="E41" s="155">
        <v>4</v>
      </c>
      <c r="F41" s="245"/>
      <c r="G41" s="64">
        <f t="shared" si="0"/>
        <v>0</v>
      </c>
      <c r="H41" s="67" t="s">
        <v>50</v>
      </c>
    </row>
    <row r="42" spans="1:8" ht="52.8" x14ac:dyDescent="0.25">
      <c r="A42" s="224" t="s">
        <v>154</v>
      </c>
      <c r="B42" s="164">
        <v>741110511</v>
      </c>
      <c r="C42" s="169" t="s">
        <v>156</v>
      </c>
      <c r="D42" s="166" t="s">
        <v>20</v>
      </c>
      <c r="E42" s="157">
        <v>50</v>
      </c>
      <c r="F42" s="246"/>
      <c r="G42" s="64">
        <f t="shared" si="0"/>
        <v>0</v>
      </c>
      <c r="H42" s="119" t="s">
        <v>50</v>
      </c>
    </row>
    <row r="43" spans="1:8" ht="25.05" customHeight="1" x14ac:dyDescent="0.25">
      <c r="A43" s="224" t="s">
        <v>155</v>
      </c>
      <c r="B43" s="164">
        <v>741110512</v>
      </c>
      <c r="C43" s="263" t="s">
        <v>157</v>
      </c>
      <c r="D43" s="166" t="s">
        <v>20</v>
      </c>
      <c r="E43" s="157">
        <v>50</v>
      </c>
      <c r="F43" s="121"/>
      <c r="G43" s="64">
        <f t="shared" si="0"/>
        <v>0</v>
      </c>
      <c r="H43" s="119" t="s">
        <v>50</v>
      </c>
    </row>
    <row r="44" spans="1:8" ht="12.75" customHeight="1" x14ac:dyDescent="0.25">
      <c r="A44" s="224" t="s">
        <v>163</v>
      </c>
      <c r="B44" s="260">
        <v>741110041</v>
      </c>
      <c r="C44" s="278" t="s">
        <v>158</v>
      </c>
      <c r="D44" s="284" t="s">
        <v>20</v>
      </c>
      <c r="E44" s="285">
        <v>20</v>
      </c>
      <c r="F44" s="247"/>
      <c r="G44" s="64">
        <f t="shared" si="0"/>
        <v>0</v>
      </c>
      <c r="H44" s="94" t="s">
        <v>50</v>
      </c>
    </row>
    <row r="45" spans="1:8" ht="52.8" x14ac:dyDescent="0.25">
      <c r="A45" s="224" t="s">
        <v>164</v>
      </c>
      <c r="B45" s="286">
        <v>460932111</v>
      </c>
      <c r="C45" s="278" t="s">
        <v>159</v>
      </c>
      <c r="D45" s="215" t="s">
        <v>29</v>
      </c>
      <c r="E45" s="216">
        <v>200</v>
      </c>
      <c r="F45" s="120"/>
      <c r="G45" s="64">
        <f t="shared" si="0"/>
        <v>0</v>
      </c>
      <c r="H45" s="67" t="s">
        <v>50</v>
      </c>
    </row>
    <row r="46" spans="1:8" x14ac:dyDescent="0.25">
      <c r="A46" s="224" t="s">
        <v>165</v>
      </c>
      <c r="B46" s="164" t="s">
        <v>166</v>
      </c>
      <c r="C46" s="117" t="s">
        <v>160</v>
      </c>
      <c r="D46" s="100" t="s">
        <v>26</v>
      </c>
      <c r="E46" s="118">
        <v>2</v>
      </c>
      <c r="F46" s="65"/>
      <c r="G46" s="64">
        <f t="shared" si="0"/>
        <v>0</v>
      </c>
      <c r="H46" s="67" t="s">
        <v>50</v>
      </c>
    </row>
    <row r="47" spans="1:8" x14ac:dyDescent="0.25">
      <c r="A47" s="249"/>
      <c r="B47" s="250"/>
      <c r="C47" s="251"/>
      <c r="D47" s="252"/>
      <c r="E47" s="253"/>
      <c r="F47" s="114"/>
      <c r="G47" s="64"/>
      <c r="H47" s="116"/>
    </row>
    <row r="48" spans="1:8" x14ac:dyDescent="0.25">
      <c r="A48" s="217" t="s">
        <v>23</v>
      </c>
      <c r="B48" s="177"/>
      <c r="C48" s="287"/>
      <c r="D48" s="164"/>
      <c r="E48" s="166"/>
      <c r="F48" s="64"/>
      <c r="G48" s="64"/>
      <c r="H48" s="67"/>
    </row>
    <row r="49" spans="1:8" x14ac:dyDescent="0.25">
      <c r="A49" s="218"/>
      <c r="B49" s="166"/>
      <c r="C49" s="287"/>
      <c r="D49" s="164"/>
      <c r="E49" s="166"/>
      <c r="F49" s="64"/>
      <c r="G49" s="64"/>
      <c r="H49" s="67"/>
    </row>
    <row r="50" spans="1:8" s="248" customFormat="1" ht="49.05" customHeight="1" x14ac:dyDescent="0.25">
      <c r="A50" s="288" t="s">
        <v>169</v>
      </c>
      <c r="B50" s="289">
        <v>741920051</v>
      </c>
      <c r="C50" s="172" t="s">
        <v>51</v>
      </c>
      <c r="D50" s="290" t="s">
        <v>24</v>
      </c>
      <c r="E50" s="291">
        <v>0.4</v>
      </c>
      <c r="F50" s="71"/>
      <c r="G50" s="64">
        <f t="shared" si="0"/>
        <v>0</v>
      </c>
      <c r="H50" s="67" t="s">
        <v>50</v>
      </c>
    </row>
    <row r="51" spans="1:8" ht="66" x14ac:dyDescent="0.25">
      <c r="A51" s="288" t="s">
        <v>170</v>
      </c>
      <c r="B51" s="219">
        <v>741920061</v>
      </c>
      <c r="C51" s="280" t="s">
        <v>52</v>
      </c>
      <c r="D51" s="290" t="s">
        <v>24</v>
      </c>
      <c r="E51" s="292">
        <v>0.3</v>
      </c>
      <c r="F51" s="68"/>
      <c r="G51" s="64">
        <f t="shared" si="0"/>
        <v>0</v>
      </c>
      <c r="H51" s="67" t="s">
        <v>50</v>
      </c>
    </row>
    <row r="52" spans="1:8" x14ac:dyDescent="0.25">
      <c r="A52" s="188"/>
      <c r="B52" s="293"/>
      <c r="C52" s="172"/>
      <c r="D52" s="294"/>
      <c r="E52" s="204"/>
      <c r="F52" s="11"/>
      <c r="G52" s="64"/>
      <c r="H52" s="67"/>
    </row>
    <row r="53" spans="1:8" x14ac:dyDescent="0.25">
      <c r="A53" s="197" t="s">
        <v>179</v>
      </c>
      <c r="B53" s="220"/>
      <c r="C53" s="221"/>
      <c r="D53" s="222"/>
      <c r="E53" s="223"/>
      <c r="F53" s="132"/>
      <c r="G53" s="241"/>
      <c r="H53" s="133"/>
    </row>
    <row r="54" spans="1:8" x14ac:dyDescent="0.25">
      <c r="A54" s="159"/>
      <c r="B54" s="160"/>
      <c r="C54" s="172"/>
      <c r="D54" s="173"/>
      <c r="E54" s="171"/>
      <c r="F54" s="91"/>
      <c r="G54" s="141"/>
      <c r="H54" s="51"/>
    </row>
    <row r="55" spans="1:8" ht="26.4" x14ac:dyDescent="0.25">
      <c r="A55" s="224" t="s">
        <v>171</v>
      </c>
      <c r="B55" s="164" t="s">
        <v>167</v>
      </c>
      <c r="C55" s="225" t="s">
        <v>186</v>
      </c>
      <c r="D55" s="226" t="s">
        <v>26</v>
      </c>
      <c r="E55" s="171">
        <v>1.5</v>
      </c>
      <c r="F55" s="91"/>
      <c r="G55" s="141">
        <f>F55*E55</f>
        <v>0</v>
      </c>
      <c r="H55" s="51" t="s">
        <v>25</v>
      </c>
    </row>
    <row r="56" spans="1:8" x14ac:dyDescent="0.25">
      <c r="A56" s="188"/>
      <c r="B56" s="293"/>
      <c r="C56" s="172"/>
      <c r="D56" s="294"/>
      <c r="E56" s="204"/>
      <c r="F56" s="11"/>
      <c r="G56" s="64"/>
      <c r="H56" s="67"/>
    </row>
    <row r="57" spans="1:8" x14ac:dyDescent="0.25">
      <c r="A57" s="227" t="s">
        <v>22</v>
      </c>
      <c r="B57" s="164"/>
      <c r="C57" s="190"/>
      <c r="D57" s="294"/>
      <c r="E57" s="204"/>
      <c r="F57" s="11"/>
      <c r="G57" s="64"/>
      <c r="H57" s="67"/>
    </row>
    <row r="58" spans="1:8" x14ac:dyDescent="0.25">
      <c r="A58" s="227"/>
      <c r="B58" s="164"/>
      <c r="C58" s="295"/>
      <c r="D58" s="294"/>
      <c r="E58" s="204"/>
      <c r="F58" s="11"/>
      <c r="G58" s="64"/>
      <c r="H58" s="51"/>
    </row>
    <row r="59" spans="1:8" x14ac:dyDescent="0.25">
      <c r="A59" s="296" t="s">
        <v>172</v>
      </c>
      <c r="B59" s="102" t="s">
        <v>58</v>
      </c>
      <c r="C59" s="297" t="s">
        <v>30</v>
      </c>
      <c r="D59" s="103" t="s">
        <v>26</v>
      </c>
      <c r="E59" s="204">
        <v>7</v>
      </c>
      <c r="F59" s="5"/>
      <c r="G59" s="64">
        <f t="shared" si="0"/>
        <v>0</v>
      </c>
      <c r="H59" s="66" t="s">
        <v>25</v>
      </c>
    </row>
    <row r="60" spans="1:8" x14ac:dyDescent="0.25">
      <c r="A60" s="296" t="s">
        <v>173</v>
      </c>
      <c r="B60" s="102" t="s">
        <v>59</v>
      </c>
      <c r="C60" s="104" t="s">
        <v>57</v>
      </c>
      <c r="D60" s="103" t="s">
        <v>26</v>
      </c>
      <c r="E60" s="204">
        <v>2</v>
      </c>
      <c r="F60" s="105"/>
      <c r="G60" s="64">
        <f t="shared" si="0"/>
        <v>0</v>
      </c>
      <c r="H60" s="66" t="s">
        <v>25</v>
      </c>
    </row>
    <row r="61" spans="1:8" ht="26.4" x14ac:dyDescent="0.25">
      <c r="A61" s="296" t="s">
        <v>174</v>
      </c>
      <c r="B61" s="102" t="s">
        <v>60</v>
      </c>
      <c r="C61" s="291" t="s">
        <v>53</v>
      </c>
      <c r="D61" s="166" t="s">
        <v>26</v>
      </c>
      <c r="E61" s="166">
        <v>2.5</v>
      </c>
      <c r="F61" s="68"/>
      <c r="G61" s="64">
        <f t="shared" si="0"/>
        <v>0</v>
      </c>
      <c r="H61" s="54" t="s">
        <v>25</v>
      </c>
    </row>
    <row r="62" spans="1:8" ht="26.4" x14ac:dyDescent="0.25">
      <c r="A62" s="296" t="s">
        <v>175</v>
      </c>
      <c r="B62" s="102" t="s">
        <v>61</v>
      </c>
      <c r="C62" s="298" t="s">
        <v>168</v>
      </c>
      <c r="D62" s="290" t="s">
        <v>26</v>
      </c>
      <c r="E62" s="166">
        <v>17</v>
      </c>
      <c r="F62" s="68"/>
      <c r="G62" s="64">
        <f t="shared" si="0"/>
        <v>0</v>
      </c>
      <c r="H62" s="54" t="s">
        <v>25</v>
      </c>
    </row>
    <row r="63" spans="1:8" ht="39.6" x14ac:dyDescent="0.25">
      <c r="A63" s="296" t="s">
        <v>178</v>
      </c>
      <c r="B63" s="102" t="s">
        <v>62</v>
      </c>
      <c r="C63" s="291" t="s">
        <v>54</v>
      </c>
      <c r="D63" s="290" t="s">
        <v>26</v>
      </c>
      <c r="E63" s="192">
        <v>24</v>
      </c>
      <c r="F63" s="71"/>
      <c r="G63" s="64">
        <f t="shared" si="0"/>
        <v>0</v>
      </c>
      <c r="H63" s="53" t="s">
        <v>25</v>
      </c>
    </row>
    <row r="64" spans="1:8" x14ac:dyDescent="0.25">
      <c r="A64" s="296" t="s">
        <v>182</v>
      </c>
      <c r="B64" s="102" t="s">
        <v>63</v>
      </c>
      <c r="C64" s="292" t="s">
        <v>55</v>
      </c>
      <c r="D64" s="299" t="s">
        <v>26</v>
      </c>
      <c r="E64" s="216">
        <v>4</v>
      </c>
      <c r="F64" s="71"/>
      <c r="G64" s="64">
        <f t="shared" si="0"/>
        <v>0</v>
      </c>
      <c r="H64" s="54" t="s">
        <v>25</v>
      </c>
    </row>
    <row r="65" spans="1:8" ht="26.4" x14ac:dyDescent="0.25">
      <c r="A65" s="296" t="s">
        <v>183</v>
      </c>
      <c r="B65" s="102" t="s">
        <v>185</v>
      </c>
      <c r="C65" s="291" t="s">
        <v>56</v>
      </c>
      <c r="D65" s="290" t="s">
        <v>26</v>
      </c>
      <c r="E65" s="272">
        <v>20</v>
      </c>
      <c r="F65" s="71"/>
      <c r="G65" s="64">
        <f t="shared" si="0"/>
        <v>0</v>
      </c>
      <c r="H65" s="54" t="s">
        <v>25</v>
      </c>
    </row>
    <row r="66" spans="1:8" ht="52.8" x14ac:dyDescent="0.25">
      <c r="A66" s="296" t="s">
        <v>184</v>
      </c>
      <c r="B66" s="164">
        <v>741810001</v>
      </c>
      <c r="C66" s="300" t="s">
        <v>177</v>
      </c>
      <c r="D66" s="215" t="s">
        <v>29</v>
      </c>
      <c r="E66" s="166">
        <v>1</v>
      </c>
      <c r="F66" s="72"/>
      <c r="G66" s="64">
        <f t="shared" si="0"/>
        <v>0</v>
      </c>
      <c r="H66" s="69" t="s">
        <v>50</v>
      </c>
    </row>
    <row r="67" spans="1:8" ht="13.8" thickBot="1" x14ac:dyDescent="0.3">
      <c r="A67" s="231"/>
      <c r="B67" s="106"/>
      <c r="C67" s="107"/>
      <c r="D67" s="100"/>
      <c r="E67" s="204"/>
      <c r="F67" s="108"/>
      <c r="G67" s="64"/>
      <c r="H67" s="51"/>
    </row>
    <row r="68" spans="1:8" x14ac:dyDescent="0.25">
      <c r="A68" s="109"/>
      <c r="B68" s="110"/>
      <c r="C68" s="110"/>
      <c r="D68" s="110"/>
      <c r="E68" s="110"/>
      <c r="F68" s="110"/>
      <c r="G68" s="110"/>
      <c r="H68" s="50"/>
    </row>
    <row r="69" spans="1:8" x14ac:dyDescent="0.25">
      <c r="A69" s="73"/>
      <c r="B69" s="55" t="s">
        <v>42</v>
      </c>
      <c r="C69" s="55"/>
      <c r="D69" s="55"/>
      <c r="E69" s="55"/>
      <c r="F69" s="55"/>
      <c r="G69" s="135">
        <f>SUM(G9:G68)</f>
        <v>0</v>
      </c>
      <c r="H69" s="60"/>
    </row>
    <row r="70" spans="1:8" ht="13.8" thickBot="1" x14ac:dyDescent="0.3">
      <c r="A70" s="111"/>
      <c r="B70" s="112"/>
      <c r="C70" s="112"/>
      <c r="D70" s="112"/>
      <c r="E70" s="112"/>
      <c r="F70" s="112"/>
      <c r="G70" s="112"/>
      <c r="H70" s="61"/>
    </row>
    <row r="71" spans="1:8" x14ac:dyDescent="0.25">
      <c r="H71" s="56"/>
    </row>
    <row r="72" spans="1:8" x14ac:dyDescent="0.25">
      <c r="H72" s="56"/>
    </row>
    <row r="73" spans="1:8" x14ac:dyDescent="0.25">
      <c r="H73" s="56"/>
    </row>
    <row r="74" spans="1:8" x14ac:dyDescent="0.25">
      <c r="H74" s="56"/>
    </row>
    <row r="75" spans="1:8" x14ac:dyDescent="0.25">
      <c r="H75" s="56"/>
    </row>
    <row r="76" spans="1:8" x14ac:dyDescent="0.25">
      <c r="H76" s="49"/>
    </row>
    <row r="77" spans="1:8" x14ac:dyDescent="0.25">
      <c r="H77" s="49"/>
    </row>
    <row r="78" spans="1:8" x14ac:dyDescent="0.25">
      <c r="H78" s="49"/>
    </row>
    <row r="79" spans="1:8" x14ac:dyDescent="0.25">
      <c r="H79" s="49"/>
    </row>
    <row r="80" spans="1:8" x14ac:dyDescent="0.25">
      <c r="H80" s="49"/>
    </row>
    <row r="81" spans="8:8" x14ac:dyDescent="0.25">
      <c r="H81" s="57"/>
    </row>
    <row r="82" spans="8:8" x14ac:dyDescent="0.25">
      <c r="H82" s="49"/>
    </row>
    <row r="83" spans="8:8" x14ac:dyDescent="0.25">
      <c r="H83" s="49"/>
    </row>
    <row r="84" spans="8:8" x14ac:dyDescent="0.25">
      <c r="H84" s="49"/>
    </row>
    <row r="85" spans="8:8" x14ac:dyDescent="0.25">
      <c r="H85" s="49"/>
    </row>
    <row r="86" spans="8:8" x14ac:dyDescent="0.25">
      <c r="H86" s="49"/>
    </row>
    <row r="87" spans="8:8" x14ac:dyDescent="0.25">
      <c r="H87" s="58"/>
    </row>
    <row r="88" spans="8:8" x14ac:dyDescent="0.25">
      <c r="H88" s="58"/>
    </row>
    <row r="89" spans="8:8" x14ac:dyDescent="0.25">
      <c r="H89" s="59"/>
    </row>
    <row r="90" spans="8:8" x14ac:dyDescent="0.25">
      <c r="H90" s="58"/>
    </row>
    <row r="91" spans="8:8" x14ac:dyDescent="0.25">
      <c r="H91" s="58"/>
    </row>
    <row r="92" spans="8:8" x14ac:dyDescent="0.25">
      <c r="H92" s="58"/>
    </row>
    <row r="93" spans="8:8" x14ac:dyDescent="0.25">
      <c r="H93" s="49"/>
    </row>
    <row r="94" spans="8:8" x14ac:dyDescent="0.25">
      <c r="H94" s="49"/>
    </row>
    <row r="95" spans="8:8" x14ac:dyDescent="0.25">
      <c r="H95" s="49"/>
    </row>
    <row r="96" spans="8:8" x14ac:dyDescent="0.25">
      <c r="H96" s="49"/>
    </row>
    <row r="97" spans="8:8" x14ac:dyDescent="0.25">
      <c r="H97" s="49"/>
    </row>
    <row r="98" spans="8:8" x14ac:dyDescent="0.25">
      <c r="H98" s="49"/>
    </row>
    <row r="99" spans="8:8" x14ac:dyDescent="0.25">
      <c r="H99" s="49"/>
    </row>
    <row r="100" spans="8:8" x14ac:dyDescent="0.25">
      <c r="H100" s="49"/>
    </row>
    <row r="101" spans="8:8" x14ac:dyDescent="0.25">
      <c r="H101" s="57"/>
    </row>
    <row r="102" spans="8:8" x14ac:dyDescent="0.25">
      <c r="H102" s="49"/>
    </row>
    <row r="103" spans="8:8" x14ac:dyDescent="0.25">
      <c r="H103" s="49"/>
    </row>
    <row r="104" spans="8:8" x14ac:dyDescent="0.25">
      <c r="H104" s="49"/>
    </row>
    <row r="105" spans="8:8" x14ac:dyDescent="0.25">
      <c r="H105" s="49"/>
    </row>
    <row r="106" spans="8:8" x14ac:dyDescent="0.25">
      <c r="H106" s="49"/>
    </row>
    <row r="107" spans="8:8" x14ac:dyDescent="0.25">
      <c r="H107" s="49"/>
    </row>
    <row r="108" spans="8:8" x14ac:dyDescent="0.25">
      <c r="H108" s="49"/>
    </row>
  </sheetData>
  <sheetProtection algorithmName="SHA-512" hashValue="woCkLkBiPC7rF75CkdNCbCEOmX4acB7yW+DMcsDlk+rDkkWZyUwfxhOj4zU8ohexUnozZcQ/pHo099idnI7jdg==" saltValue="fLq2kAWuxbVC5bZsmCXbjg==" spinCount="100000" sheet="1" objects="1" scenarios="1"/>
  <mergeCells count="1">
    <mergeCell ref="F4:G4"/>
  </mergeCells>
  <phoneticPr fontId="15" type="noConversion"/>
  <pageMargins left="0.7" right="0.7" top="0.78740157499999996" bottom="0.78740157499999996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materiál</vt:lpstr>
      <vt:lpstr>montáž</vt:lpstr>
      <vt:lpstr>materiál!Názvy_tisku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Skalova</dc:creator>
  <cp:lastModifiedBy>Myšáková Eva</cp:lastModifiedBy>
  <cp:lastPrinted>2023-02-28T09:47:54Z</cp:lastPrinted>
  <dcterms:created xsi:type="dcterms:W3CDTF">2018-06-26T14:03:34Z</dcterms:created>
  <dcterms:modified xsi:type="dcterms:W3CDTF">2024-11-07T13:03:24Z</dcterms:modified>
</cp:coreProperties>
</file>