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řecha 1" sheetId="2" r:id="rId2"/>
    <sheet name="02 - Střecha 2" sheetId="3" r:id="rId3"/>
    <sheet name="03 - Hromosvod" sheetId="4" r:id="rId4"/>
    <sheet name="04 - VRN" sheetId="5" r:id="rId5"/>
    <sheet name="05 - Záchytný systém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Střecha 1'!$C$92:$K$315</definedName>
    <definedName name="_xlnm.Print_Area" localSheetId="1">'01 - Střecha 1'!$C$4:$J$39,'01 - Střecha 1'!$C$45:$J$74,'01 - Střecha 1'!$C$80:$K$315</definedName>
    <definedName name="_xlnm.Print_Titles" localSheetId="1">'01 - Střecha 1'!$92:$92</definedName>
    <definedName name="_xlnm._FilterDatabase" localSheetId="2" hidden="1">'02 - Střecha 2'!$C$92:$K$316</definedName>
    <definedName name="_xlnm.Print_Area" localSheetId="2">'02 - Střecha 2'!$C$4:$J$39,'02 - Střecha 2'!$C$45:$J$74,'02 - Střecha 2'!$C$80:$K$316</definedName>
    <definedName name="_xlnm.Print_Titles" localSheetId="2">'02 - Střecha 2'!$92:$92</definedName>
    <definedName name="_xlnm._FilterDatabase" localSheetId="3" hidden="1">'03 - Hromosvod'!$C$80:$K$93</definedName>
    <definedName name="_xlnm.Print_Area" localSheetId="3">'03 - Hromosvod'!$C$4:$J$39,'03 - Hromosvod'!$C$45:$J$62,'03 - Hromosvod'!$C$68:$K$93</definedName>
    <definedName name="_xlnm.Print_Titles" localSheetId="3">'03 - Hromosvod'!$80:$80</definedName>
    <definedName name="_xlnm._FilterDatabase" localSheetId="4" hidden="1">'04 - VRN'!$C$84:$K$115</definedName>
    <definedName name="_xlnm.Print_Area" localSheetId="4">'04 - VRN'!$C$4:$J$39,'04 - VRN'!$C$45:$J$66,'04 - VRN'!$C$72:$K$115</definedName>
    <definedName name="_xlnm.Print_Titles" localSheetId="4">'04 - VRN'!$84:$84</definedName>
    <definedName name="_xlnm._FilterDatabase" localSheetId="5" hidden="1">'05 - Záchytný systém'!$C$82:$K$105</definedName>
    <definedName name="_xlnm.Print_Area" localSheetId="5">'05 - Záchytný systém'!$C$4:$J$39,'05 - Záchytný systém'!$C$45:$J$64,'05 - Záchytný systém'!$C$70:$K$105</definedName>
    <definedName name="_xlnm.Print_Titles" localSheetId="5">'05 - Záchytný systém'!$82:$82</definedName>
    <definedName name="_xlnm.Print_Area" localSheetId="6">'Seznam figur'!$C$4:$G$62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5" r="J37"/>
  <c r="J36"/>
  <c i="1" r="AY58"/>
  <c i="5" r="J35"/>
  <c i="1" r="AX58"/>
  <c i="5" r="BI113"/>
  <c r="BH113"/>
  <c r="BG113"/>
  <c r="BF113"/>
  <c r="T113"/>
  <c r="T112"/>
  <c r="R113"/>
  <c r="R112"/>
  <c r="P113"/>
  <c r="P112"/>
  <c r="BI106"/>
  <c r="BH106"/>
  <c r="BG106"/>
  <c r="BF106"/>
  <c r="T106"/>
  <c r="T105"/>
  <c r="R106"/>
  <c r="R105"/>
  <c r="P106"/>
  <c r="P105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3" r="J37"/>
  <c r="J36"/>
  <c i="1" r="AY56"/>
  <c i="3" r="J35"/>
  <c i="1" r="AX56"/>
  <c i="3" r="BI314"/>
  <c r="BH314"/>
  <c r="BG314"/>
  <c r="BF314"/>
  <c r="T314"/>
  <c r="T313"/>
  <c r="T312"/>
  <c r="R314"/>
  <c r="R313"/>
  <c r="R312"/>
  <c r="P314"/>
  <c r="P313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299"/>
  <c r="BH299"/>
  <c r="BG299"/>
  <c r="BF299"/>
  <c r="T299"/>
  <c r="T298"/>
  <c r="R299"/>
  <c r="R298"/>
  <c r="P299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2"/>
  <c r="BH282"/>
  <c r="BG282"/>
  <c r="BF282"/>
  <c r="T282"/>
  <c r="R282"/>
  <c r="P282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5"/>
  <c r="BH145"/>
  <c r="BG145"/>
  <c r="BF145"/>
  <c r="T145"/>
  <c r="R145"/>
  <c r="P145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48"/>
  <c i="2" r="J37"/>
  <c r="J36"/>
  <c i="1" r="AY55"/>
  <c i="2" r="J35"/>
  <c i="1" r="AX55"/>
  <c i="2" r="BI313"/>
  <c r="BH313"/>
  <c r="BG313"/>
  <c r="BF313"/>
  <c r="T313"/>
  <c r="T312"/>
  <c r="T311"/>
  <c r="R313"/>
  <c r="R312"/>
  <c r="R311"/>
  <c r="P313"/>
  <c r="P312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T297"/>
  <c r="R298"/>
  <c r="R297"/>
  <c r="P298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79"/>
  <c r="BH279"/>
  <c r="BG279"/>
  <c r="BF279"/>
  <c r="T279"/>
  <c r="R279"/>
  <c r="P279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5"/>
  <c r="BH145"/>
  <c r="BG145"/>
  <c r="BF145"/>
  <c r="T145"/>
  <c r="R145"/>
  <c r="P145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48"/>
  <c i="1" r="L50"/>
  <c r="AM50"/>
  <c r="AM49"/>
  <c r="L49"/>
  <c r="AM47"/>
  <c r="L47"/>
  <c r="L45"/>
  <c r="L44"/>
  <c i="2" r="BK227"/>
  <c r="J256"/>
  <c i="3" r="BK178"/>
  <c r="J259"/>
  <c i="6" r="BK96"/>
  <c i="2" r="BK96"/>
  <c i="3" r="J282"/>
  <c r="J209"/>
  <c i="4" r="BK86"/>
  <c i="2" r="J306"/>
  <c r="BK104"/>
  <c i="3" r="J125"/>
  <c r="J240"/>
  <c i="5" r="J98"/>
  <c i="2" r="J185"/>
  <c r="BK158"/>
  <c i="3" r="J309"/>
  <c r="BK128"/>
  <c i="2" r="BK152"/>
  <c r="J236"/>
  <c i="3" r="J193"/>
  <c r="BK220"/>
  <c i="6" r="J92"/>
  <c i="2" r="BK231"/>
  <c i="3" r="BK185"/>
  <c r="J190"/>
  <c i="2" r="J158"/>
  <c r="BK128"/>
  <c i="3" r="BK209"/>
  <c r="J135"/>
  <c r="BK275"/>
  <c i="5" r="J106"/>
  <c i="2" r="BK132"/>
  <c i="3" r="BK304"/>
  <c r="J216"/>
  <c i="5" r="BK88"/>
  <c i="2" r="BK290"/>
  <c r="J161"/>
  <c i="3" r="J271"/>
  <c r="J132"/>
  <c i="2" r="J247"/>
  <c r="J113"/>
  <c i="3" r="J152"/>
  <c i="5" r="J102"/>
  <c i="2" r="J287"/>
  <c i="3" r="J314"/>
  <c r="BK299"/>
  <c i="6" r="J99"/>
  <c i="2" r="BK303"/>
  <c r="J101"/>
  <c i="4" r="J92"/>
  <c i="2" r="J171"/>
  <c i="3" r="J166"/>
  <c r="J263"/>
  <c i="5" r="BK113"/>
  <c i="2" r="BK166"/>
  <c i="3" r="BK118"/>
  <c r="BK248"/>
  <c r="J251"/>
  <c i="2" r="BK216"/>
  <c r="J244"/>
  <c i="3" r="BK263"/>
  <c r="BK288"/>
  <c i="5" r="BK102"/>
  <c i="2" r="BK205"/>
  <c i="3" r="J200"/>
  <c r="BK282"/>
  <c i="2" r="J298"/>
  <c r="BK199"/>
  <c i="3" r="BK309"/>
  <c r="J243"/>
  <c i="2" r="J231"/>
  <c r="J108"/>
  <c i="3" r="J158"/>
  <c r="J128"/>
  <c i="2" r="J193"/>
  <c i="3" r="J275"/>
  <c r="J304"/>
  <c i="4" r="J84"/>
  <c i="2" r="J174"/>
  <c r="J239"/>
  <c i="3" r="J174"/>
  <c i="5" r="J95"/>
  <c i="2" r="J308"/>
  <c i="3" r="BK104"/>
  <c r="BK101"/>
  <c i="2" r="BK313"/>
  <c r="BK145"/>
  <c i="3" r="J212"/>
  <c i="4" r="J90"/>
  <c i="2" r="J290"/>
  <c r="BK101"/>
  <c i="3" r="BK259"/>
  <c i="5" r="J88"/>
  <c i="2" r="BK260"/>
  <c i="3" r="J104"/>
  <c r="J268"/>
  <c i="2" r="BK182"/>
  <c r="BK225"/>
  <c i="3" r="J118"/>
  <c r="J182"/>
  <c i="2" r="BK125"/>
  <c r="J227"/>
  <c i="3" r="J223"/>
  <c i="6" r="BK92"/>
  <c i="2" r="J216"/>
  <c r="BK196"/>
  <c i="3" r="J142"/>
  <c r="BK190"/>
  <c i="2" r="BK171"/>
  <c r="BK208"/>
  <c i="3" r="J307"/>
  <c i="4" r="J88"/>
  <c i="2" r="BK272"/>
  <c r="J208"/>
  <c i="3" r="BK223"/>
  <c r="J108"/>
  <c i="6" r="J86"/>
  <c i="2" r="BK222"/>
  <c r="J253"/>
  <c i="3" r="BK152"/>
  <c r="J171"/>
  <c i="2" r="J313"/>
  <c i="3" r="BK174"/>
  <c i="2" r="BK113"/>
  <c r="J199"/>
  <c i="3" r="BK171"/>
  <c r="J101"/>
  <c i="2" r="BK135"/>
  <c r="J121"/>
  <c i="3" r="J220"/>
  <c r="BK132"/>
  <c i="2" r="J128"/>
  <c r="BK174"/>
  <c i="3" r="J185"/>
  <c i="5" r="BK98"/>
  <c i="2" r="J294"/>
  <c r="J178"/>
  <c i="3" r="BK203"/>
  <c r="BK235"/>
  <c i="2" r="J272"/>
  <c r="BK121"/>
  <c i="3" r="BK96"/>
  <c i="4" r="BK90"/>
  <c i="2" r="J212"/>
  <c r="J96"/>
  <c i="3" r="BK307"/>
  <c r="J145"/>
  <c i="6" r="BK101"/>
  <c i="2" r="J135"/>
  <c i="3" r="BK251"/>
  <c r="BK216"/>
  <c i="2" r="BK108"/>
  <c r="J152"/>
  <c i="3" r="BK142"/>
  <c i="4" r="J86"/>
  <c i="2" r="J132"/>
  <c r="J205"/>
  <c i="3" r="BK271"/>
  <c r="BK200"/>
  <c i="2" r="J225"/>
  <c r="BK193"/>
  <c i="3" r="BK121"/>
  <c i="6" r="J101"/>
  <c i="2" r="BK308"/>
  <c i="3" r="BK193"/>
  <c r="J291"/>
  <c i="5" r="J92"/>
  <c i="2" r="J260"/>
  <c r="J279"/>
  <c i="3" r="BK113"/>
  <c r="BK145"/>
  <c i="6" r="BK86"/>
  <c i="2" r="BK178"/>
  <c i="3" r="J235"/>
  <c r="J113"/>
  <c i="2" r="BK298"/>
  <c r="BK265"/>
  <c i="3" r="J295"/>
  <c r="BK256"/>
  <c i="4" r="BK92"/>
  <c i="2" r="BK118"/>
  <c r="J190"/>
  <c i="3" r="J121"/>
  <c r="BK166"/>
  <c i="2" r="BK185"/>
  <c r="J196"/>
  <c i="3" r="BK229"/>
  <c r="BK243"/>
  <c i="2" r="BK239"/>
  <c r="BK142"/>
  <c i="3" r="BK108"/>
  <c r="J231"/>
  <c i="6" r="BK99"/>
  <c i="2" r="BK268"/>
  <c i="3" r="J178"/>
  <c r="J96"/>
  <c i="5" r="BK106"/>
  <c i="2" r="J182"/>
  <c i="3" r="BK314"/>
  <c r="BK226"/>
  <c i="2" r="J265"/>
  <c r="BK306"/>
  <c i="3" r="J288"/>
  <c r="J161"/>
  <c i="5" r="BK92"/>
  <c i="1" r="AS54"/>
  <c i="3" r="J248"/>
  <c i="6" r="BK104"/>
  <c i="2" r="J222"/>
  <c r="BK190"/>
  <c i="3" r="BK212"/>
  <c r="J226"/>
  <c i="2" r="J125"/>
  <c r="BK253"/>
  <c r="BK161"/>
  <c i="3" r="BK182"/>
  <c r="BK295"/>
  <c i="5" r="J113"/>
  <c i="2" r="J104"/>
  <c r="J145"/>
  <c i="3" r="BK125"/>
  <c i="2" r="BK236"/>
  <c r="BK212"/>
  <c r="J142"/>
  <c i="3" r="BK291"/>
  <c i="5" r="BK95"/>
  <c i="2" r="J118"/>
  <c r="J166"/>
  <c i="3" r="J229"/>
  <c i="4" r="BK84"/>
  <c i="2" r="BK247"/>
  <c r="J303"/>
  <c i="3" r="BK135"/>
  <c r="BK240"/>
  <c i="2" r="BK294"/>
  <c r="BK244"/>
  <c i="3" r="J299"/>
  <c i="4" r="BK88"/>
  <c i="2" r="BK279"/>
  <c r="BK287"/>
  <c i="3" r="BK231"/>
  <c r="BK268"/>
  <c i="6" r="J96"/>
  <c i="2" r="BK256"/>
  <c r="J268"/>
  <c i="3" r="BK158"/>
  <c r="J203"/>
  <c i="2" r="J219"/>
  <c r="BK219"/>
  <c i="3" r="BK161"/>
  <c r="J256"/>
  <c i="6" r="J104"/>
  <c i="2" l="1" r="R100"/>
  <c r="R94"/>
  <c r="BK177"/>
  <c r="J177"/>
  <c r="J66"/>
  <c r="BK230"/>
  <c r="J230"/>
  <c r="J68"/>
  <c r="P302"/>
  <c i="3" r="BK100"/>
  <c r="J100"/>
  <c r="J62"/>
  <c r="R177"/>
  <c r="T234"/>
  <c i="4" r="T83"/>
  <c r="T82"/>
  <c r="T81"/>
  <c i="2" r="P100"/>
  <c r="P94"/>
  <c r="P177"/>
  <c r="T230"/>
  <c i="3" r="P117"/>
  <c r="P215"/>
  <c r="R274"/>
  <c r="R303"/>
  <c i="5" r="BK91"/>
  <c r="J91"/>
  <c r="J62"/>
  <c i="2" r="T117"/>
  <c r="T211"/>
  <c r="P271"/>
  <c i="3" r="T100"/>
  <c r="T94"/>
  <c r="P177"/>
  <c r="P234"/>
  <c i="2" r="BK117"/>
  <c r="J117"/>
  <c r="J65"/>
  <c r="BK211"/>
  <c r="J211"/>
  <c r="J67"/>
  <c r="BK271"/>
  <c r="J271"/>
  <c r="J69"/>
  <c i="3" r="BK117"/>
  <c r="J117"/>
  <c r="J65"/>
  <c r="BK215"/>
  <c r="J215"/>
  <c r="J67"/>
  <c r="BK274"/>
  <c r="J274"/>
  <c r="J69"/>
  <c i="2" r="R117"/>
  <c r="R211"/>
  <c r="R271"/>
  <c r="R302"/>
  <c i="3" r="R117"/>
  <c r="BK234"/>
  <c r="J234"/>
  <c r="J68"/>
  <c r="BK303"/>
  <c r="J303"/>
  <c r="J71"/>
  <c i="4" r="R83"/>
  <c r="R82"/>
  <c r="R81"/>
  <c i="5" r="R91"/>
  <c r="R86"/>
  <c r="R85"/>
  <c i="6" r="P85"/>
  <c r="P84"/>
  <c i="2" r="BK100"/>
  <c r="J100"/>
  <c r="J62"/>
  <c r="R177"/>
  <c r="P230"/>
  <c r="BK302"/>
  <c r="J302"/>
  <c r="J71"/>
  <c i="3" r="P100"/>
  <c r="P94"/>
  <c r="BK177"/>
  <c r="J177"/>
  <c r="J66"/>
  <c r="T215"/>
  <c r="T274"/>
  <c r="T303"/>
  <c i="4" r="P83"/>
  <c r="P82"/>
  <c r="P81"/>
  <c i="1" r="AU57"/>
  <c i="6" r="P95"/>
  <c r="P94"/>
  <c i="2" r="T100"/>
  <c r="T94"/>
  <c r="T177"/>
  <c r="R230"/>
  <c i="3" r="T117"/>
  <c r="R215"/>
  <c r="P274"/>
  <c r="P303"/>
  <c i="4" r="BK83"/>
  <c r="BK82"/>
  <c r="BK81"/>
  <c r="J81"/>
  <c r="J59"/>
  <c i="5" r="P91"/>
  <c r="P86"/>
  <c r="P85"/>
  <c i="1" r="AU58"/>
  <c i="6" r="R85"/>
  <c r="R84"/>
  <c r="R95"/>
  <c r="R94"/>
  <c i="2" r="P117"/>
  <c r="P116"/>
  <c r="P211"/>
  <c r="T271"/>
  <c r="T302"/>
  <c i="3" r="R100"/>
  <c r="R94"/>
  <c r="T177"/>
  <c r="R234"/>
  <c i="5" r="T91"/>
  <c r="T86"/>
  <c r="T85"/>
  <c i="6" r="BK85"/>
  <c r="BK84"/>
  <c r="J84"/>
  <c r="J60"/>
  <c r="T85"/>
  <c r="T84"/>
  <c r="BK95"/>
  <c r="J95"/>
  <c r="J63"/>
  <c r="T95"/>
  <c r="T94"/>
  <c i="3" r="BK112"/>
  <c r="J112"/>
  <c r="J63"/>
  <c i="5" r="BK101"/>
  <c r="J101"/>
  <c r="J63"/>
  <c i="3" r="BK298"/>
  <c r="J298"/>
  <c r="J70"/>
  <c r="BK313"/>
  <c r="BK312"/>
  <c r="J312"/>
  <c r="J72"/>
  <c i="5" r="BK87"/>
  <c r="J87"/>
  <c r="J61"/>
  <c r="BK112"/>
  <c r="J112"/>
  <c r="J65"/>
  <c i="2" r="BK95"/>
  <c r="J95"/>
  <c r="J61"/>
  <c r="BK112"/>
  <c r="J112"/>
  <c r="J63"/>
  <c i="5" r="BK105"/>
  <c r="J105"/>
  <c r="J64"/>
  <c i="2" r="BK297"/>
  <c r="J297"/>
  <c r="J70"/>
  <c r="BK312"/>
  <c r="J312"/>
  <c r="J73"/>
  <c i="3" r="BK95"/>
  <c r="J95"/>
  <c r="J61"/>
  <c i="5" r="BK86"/>
  <c r="J86"/>
  <c r="J60"/>
  <c i="6" r="F55"/>
  <c r="E73"/>
  <c r="BE86"/>
  <c r="BE101"/>
  <c r="BE104"/>
  <c r="J52"/>
  <c r="BE96"/>
  <c r="BE99"/>
  <c r="BE92"/>
  <c i="5" r="E75"/>
  <c r="BE88"/>
  <c r="BE95"/>
  <c r="BE92"/>
  <c r="BE106"/>
  <c r="J79"/>
  <c i="4" r="J82"/>
  <c r="J60"/>
  <c i="5" r="BE102"/>
  <c i="4" r="J83"/>
  <c r="J61"/>
  <c i="5" r="F82"/>
  <c r="BE98"/>
  <c r="BE113"/>
  <c i="3" r="J313"/>
  <c r="J73"/>
  <c i="4" r="E48"/>
  <c r="F55"/>
  <c i="3" r="BK94"/>
  <c r="J94"/>
  <c r="J60"/>
  <c r="BK116"/>
  <c r="J116"/>
  <c r="J64"/>
  <c i="4" r="J75"/>
  <c r="BE92"/>
  <c r="BE90"/>
  <c r="BE88"/>
  <c r="BE84"/>
  <c r="BE86"/>
  <c i="2" r="BK94"/>
  <c i="3" r="BE152"/>
  <c r="BE193"/>
  <c r="BE209"/>
  <c r="BE212"/>
  <c r="BE216"/>
  <c r="BE223"/>
  <c r="BE240"/>
  <c i="2" r="BK116"/>
  <c r="J116"/>
  <c r="J64"/>
  <c i="3" r="E83"/>
  <c r="BE101"/>
  <c r="BE104"/>
  <c r="BE108"/>
  <c r="BE121"/>
  <c r="BE158"/>
  <c r="BE226"/>
  <c r="BE256"/>
  <c r="BE263"/>
  <c r="BE299"/>
  <c r="BE118"/>
  <c r="BE128"/>
  <c r="BE132"/>
  <c r="BE135"/>
  <c r="BE145"/>
  <c r="BE251"/>
  <c i="2" r="BK311"/>
  <c r="J311"/>
  <c r="J72"/>
  <c i="3" r="BE96"/>
  <c r="BE142"/>
  <c r="BE178"/>
  <c r="BE182"/>
  <c r="BE185"/>
  <c r="BE220"/>
  <c r="BE235"/>
  <c r="BE275"/>
  <c r="J52"/>
  <c r="BE125"/>
  <c r="BE161"/>
  <c r="BE166"/>
  <c r="BE200"/>
  <c r="BE295"/>
  <c r="BE309"/>
  <c r="F55"/>
  <c r="BE174"/>
  <c r="BE190"/>
  <c r="BE243"/>
  <c r="BE248"/>
  <c r="BE268"/>
  <c r="BE282"/>
  <c r="BE291"/>
  <c r="BE304"/>
  <c r="BE307"/>
  <c r="BE314"/>
  <c r="BE113"/>
  <c r="BE171"/>
  <c r="BE203"/>
  <c r="BE229"/>
  <c r="BE231"/>
  <c r="BE259"/>
  <c r="BE271"/>
  <c r="BE288"/>
  <c i="2" r="E83"/>
  <c r="BE118"/>
  <c r="BE128"/>
  <c r="BE161"/>
  <c r="BE219"/>
  <c r="BE247"/>
  <c r="BE174"/>
  <c r="BE231"/>
  <c r="BE236"/>
  <c r="BE268"/>
  <c r="BE272"/>
  <c r="BE121"/>
  <c r="BE145"/>
  <c r="BE193"/>
  <c r="BE253"/>
  <c r="BE279"/>
  <c r="F55"/>
  <c r="BE101"/>
  <c r="BE152"/>
  <c r="BE199"/>
  <c r="BE205"/>
  <c r="BE239"/>
  <c r="BE244"/>
  <c r="BE260"/>
  <c r="BE303"/>
  <c r="BE306"/>
  <c r="J52"/>
  <c r="BE96"/>
  <c r="BE125"/>
  <c r="BE132"/>
  <c r="BE158"/>
  <c r="BE208"/>
  <c r="BE227"/>
  <c r="BE265"/>
  <c r="BE287"/>
  <c r="BE313"/>
  <c r="BE104"/>
  <c r="BE216"/>
  <c r="BE290"/>
  <c r="BE294"/>
  <c r="BE298"/>
  <c r="BE108"/>
  <c r="BE113"/>
  <c r="BE135"/>
  <c r="BE142"/>
  <c r="BE166"/>
  <c r="BE171"/>
  <c r="BE178"/>
  <c r="BE185"/>
  <c r="BE212"/>
  <c r="BE222"/>
  <c r="BE256"/>
  <c r="BE182"/>
  <c r="BE190"/>
  <c r="BE196"/>
  <c r="BE225"/>
  <c r="BE308"/>
  <c i="5" r="J34"/>
  <c i="1" r="AW58"/>
  <c i="4" r="F36"/>
  <c i="1" r="BC57"/>
  <c i="5" r="F36"/>
  <c i="1" r="BC58"/>
  <c i="3" r="J34"/>
  <c i="1" r="AW56"/>
  <c i="4" r="J34"/>
  <c i="1" r="AW57"/>
  <c i="6" r="F35"/>
  <c i="1" r="BB59"/>
  <c i="2" r="J34"/>
  <c i="1" r="AW55"/>
  <c i="4" r="F35"/>
  <c i="1" r="BB57"/>
  <c i="6" r="F37"/>
  <c i="1" r="BD59"/>
  <c i="6" r="J34"/>
  <c i="1" r="AW59"/>
  <c i="3" r="F35"/>
  <c i="1" r="BB56"/>
  <c i="6" r="F36"/>
  <c i="1" r="BC59"/>
  <c i="2" r="F34"/>
  <c i="1" r="BA55"/>
  <c i="4" r="J30"/>
  <c i="2" r="F37"/>
  <c i="1" r="BD55"/>
  <c i="5" r="F35"/>
  <c i="1" r="BB58"/>
  <c i="3" r="F36"/>
  <c i="1" r="BC56"/>
  <c i="2" r="F35"/>
  <c i="1" r="BB55"/>
  <c i="4" r="F37"/>
  <c i="1" r="BD57"/>
  <c i="3" r="F34"/>
  <c i="1" r="BA56"/>
  <c i="5" r="F37"/>
  <c i="1" r="BD58"/>
  <c i="2" r="F36"/>
  <c i="1" r="BC55"/>
  <c i="6" r="F34"/>
  <c i="1" r="BA59"/>
  <c i="5" r="F34"/>
  <c i="1" r="BA58"/>
  <c i="4" r="F34"/>
  <c i="1" r="BA57"/>
  <c i="3" r="F37"/>
  <c i="1" r="BD56"/>
  <c i="3" l="1" r="T116"/>
  <c r="T93"/>
  <c r="R116"/>
  <c r="R93"/>
  <c r="P116"/>
  <c r="P93"/>
  <c i="1" r="AU56"/>
  <c i="2" r="P93"/>
  <c i="1" r="AU55"/>
  <c i="6" r="P83"/>
  <c i="1" r="AU59"/>
  <c i="2" r="T116"/>
  <c r="T93"/>
  <c i="6" r="T83"/>
  <c r="R83"/>
  <c i="2" r="R116"/>
  <c r="R93"/>
  <c i="6" r="J85"/>
  <c r="J61"/>
  <c r="BK94"/>
  <c r="J94"/>
  <c r="J62"/>
  <c i="5" r="BK85"/>
  <c r="J85"/>
  <c i="1" r="AG57"/>
  <c i="3" r="BK93"/>
  <c r="J93"/>
  <c r="J59"/>
  <c i="2" r="BK93"/>
  <c r="J93"/>
  <c r="J94"/>
  <c r="J60"/>
  <c i="3" r="J33"/>
  <c i="1" r="AV56"/>
  <c r="AT56"/>
  <c i="2" r="J30"/>
  <c i="1" r="AG55"/>
  <c i="5" r="J33"/>
  <c i="1" r="AV58"/>
  <c r="AT58"/>
  <c i="4" r="F33"/>
  <c i="1" r="AZ57"/>
  <c r="BD54"/>
  <c r="W33"/>
  <c i="2" r="F33"/>
  <c i="1" r="AZ55"/>
  <c i="3" r="F33"/>
  <c i="1" r="AZ56"/>
  <c i="4" r="J33"/>
  <c i="1" r="AV57"/>
  <c r="AT57"/>
  <c r="AN57"/>
  <c i="2" r="J33"/>
  <c i="1" r="AV55"/>
  <c r="AT55"/>
  <c i="6" r="F33"/>
  <c i="1" r="AZ59"/>
  <c i="5" r="J30"/>
  <c i="1" r="AG58"/>
  <c i="6" r="J33"/>
  <c i="1" r="AV59"/>
  <c r="AT59"/>
  <c r="BC54"/>
  <c r="AY54"/>
  <c r="BB54"/>
  <c r="AX54"/>
  <c r="BA54"/>
  <c r="W30"/>
  <c i="5" r="F33"/>
  <c i="1" r="AZ58"/>
  <c i="6" l="1" r="BK83"/>
  <c r="J83"/>
  <c r="J59"/>
  <c i="1" r="AN58"/>
  <c i="5" r="J59"/>
  <c r="J39"/>
  <c i="4" r="J39"/>
  <c i="1" r="AN55"/>
  <c i="2" r="J59"/>
  <c r="J39"/>
  <c i="3" r="J30"/>
  <c i="1" r="AG56"/>
  <c r="AN56"/>
  <c r="AZ54"/>
  <c r="AV54"/>
  <c r="AK29"/>
  <c r="AU54"/>
  <c r="W31"/>
  <c r="AW54"/>
  <c r="AK30"/>
  <c r="W32"/>
  <c i="3" l="1" r="J39"/>
  <c i="1" r="AT54"/>
  <c i="6" r="J30"/>
  <c i="1" r="AG59"/>
  <c r="AG54"/>
  <c r="AK26"/>
  <c r="AK35"/>
  <c r="W29"/>
  <c i="6" l="1" r="J39"/>
  <c i="1" r="AN54"/>
  <c r="AN5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<sst xmlns="http://schemas.openxmlformats.org/spreadsheetml/2006/main">
  <si>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</si>
  <si>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</si>
  <si>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</si>
  <si>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</si>
  <si>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</si>
  <si>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{1a9288bd-023b-4e41-b4d1-5d588010c962}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</si>
  <si>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</si>
  <si>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</si>
  <si>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</si>
  <si>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</si>
  <si>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</si>
  <si>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</si>
  <si>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</si>
  <si>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</si>
  <si>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20240829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</si>
  <si>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</si>
  <si>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</si>
  <si>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střešního pláště speciální školy - I. etapa</t>
  </si>
  <si>
    <t>KSO:</t>
  </si>
  <si>
    <t/>
  </si>
  <si>
    <t>CC-CZ:</t>
  </si>
  <si>
    <t>Místo:</t>
  </si>
  <si>
    <t xml:space="preserve">Hradecká  1231/11b, Hradec Králové</t>
  </si>
  <si>
    <t>Datum:</t>
  </si>
  <si>
    <t>29. 8. 2024</t>
  </si>
  <si>
    <t>Zadavatel:</t>
  </si>
  <si>
    <t>IČ:</t>
  </si>
  <si>
    <t>Speciální základní škola Hradec Králové</t>
  </si>
  <si>
    <t>DIČ:</t>
  </si>
  <si>
    <t>Účastník:</t>
  </si>
  <si>
    <t>Vyplň údaj</t>
  </si>
  <si>
    <t>Projektant:</t>
  </si>
  <si>
    <t>DEKPROJEKT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</si>
  <si>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</si>
  <si>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</si>
  <si>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</si>
  <si>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</si>
  <si>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</si>
  <si>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</si>
  <si>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</si>
  <si>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</si>
  <si>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</si>
  <si>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</si>
  <si>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</si>
  <si>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</si>
  <si>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</si>
  <si>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</si>
  <si>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</si>
  <si>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</si>
  <si>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</si>
  <si>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</si>
  <si>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</si>
  <si>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</si>
  <si>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</si>
  <si>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</si>
  <si>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</si>
  <si>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</si>
  <si>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</si>
  <si>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</si>
  <si>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</si>
  <si>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</si>
  <si>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</si>
  <si>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</si>
  <si>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</si>
  <si>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</si>
  <si>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</si>
  <si>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</si>
  <si>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</si>
  <si>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</si>
  <si>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</si>
  <si>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</si>
  <si>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</si>
  <si>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</si>
  <si>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</si>
  <si>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</si>
  <si>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</si>
  <si>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</si>
  <si>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 1</t>
  </si>
  <si>
    <t>STA</t>
  </si>
  <si>
    <t>1</t>
  </si>
  <si>
    <t>{2e52cdbe-3412-4913-aa6c-a0a39311b3ff}</t>
  </si>
  <si>
    <t>2</t>
  </si>
  <si>
    <t>02</t>
  </si>
  <si>
    <t>Střecha 2</t>
  </si>
  <si>
    <t>{2b54cb59-0e93-449a-b53d-04c033c85519}</t>
  </si>
  <si>
    <t>03</t>
  </si>
  <si>
    <t>Hromosvod</t>
  </si>
  <si>
    <t>{439c9dab-2220-46bf-8eaa-7845ef808672}</t>
  </si>
  <si>
    <t>04</t>
  </si>
  <si>
    <t>VRN</t>
  </si>
  <si>
    <t>{21240374-f9b5-41fb-b65c-3529f616e305}</t>
  </si>
  <si>
    <t>05</t>
  </si>
  <si>
    <t>Záchytný systém</t>
  </si>
  <si>
    <t>{4499f83e-5b56-411e-ab70-f26e6f489b29}</t>
  </si>
  <si>
    <t>VV0001</t>
  </si>
  <si>
    <t>délka atik 1</t>
  </si>
  <si>
    <t>60,517</t>
  </si>
  <si>
    <t>3</t>
  </si>
  <si>
    <t>VV0002</t>
  </si>
  <si>
    <t>plocha atik 1 a otvor pro montáž TI</t>
  </si>
  <si>
    <t>25,12</t>
  </si>
  <si>
    <t>KRYCÍ LIST SOUPISU PRACÍ</t>
  </si>
  <si>
    <t>VV0004</t>
  </si>
  <si>
    <t>spád klín 1</t>
  </si>
  <si>
    <t>14,96</t>
  </si>
  <si>
    <t>VV0007</t>
  </si>
  <si>
    <t>Výkaz (5)</t>
  </si>
  <si>
    <t>299,28</t>
  </si>
  <si>
    <t>Objekt:</t>
  </si>
  <si>
    <t>01 - Střecha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</si>
  <si>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</si>
  <si>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</si>
  <si>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</si>
  <si>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</si>
  <si>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</si>
  <si>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</si>
  <si>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</si>
  <si>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</si>
  <si>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</si>
  <si>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</si>
  <si>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</si>
  <si>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</si>
  <si>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</si>
  <si>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</si>
  <si>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</si>
  <si>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</si>
  <si>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</si>
  <si>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</si>
  <si>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</si>
  <si>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</si>
  <si>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</si>
  <si>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</si>
  <si>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</si>
  <si>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</si>
  <si>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</si>
  <si>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</si>
  <si>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</si>
  <si>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</si>
  <si>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</si>
  <si>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</si>
  <si>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</si>
  <si>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</si>
  <si>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</si>
  <si>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</si>
  <si>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</si>
  <si>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</si>
  <si>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</si>
  <si>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977151122</t>
  </si>
  <si>
    <t>Jádrové vrty diamantovými korunkami do stavebních materiálů D přes 120 do 130 mm</t>
  </si>
  <si>
    <t>m</t>
  </si>
  <si>
    <t>CS ÚRS 2024 02</t>
  </si>
  <si>
    <t>4</t>
  </si>
  <si>
    <t>55388738</t>
  </si>
  <si>
    <t>PP</t>
  </si>
  <si>
    <t>Jádrové vrty diamantovými korunkami do stavebních materiálů (železobetonu, betonu, cihel, obkladů, dlažeb, kamene) průměru přes 120 do 130 mm</t>
  </si>
  <si>
    <t>Online PSC</t>
  </si>
  <si>
    <t>https://podminky.urs.cz/item/CS_URS_2024_02/977151122</t>
  </si>
  <si>
    <t>VV</t>
  </si>
  <si>
    <t>0,325*18</t>
  </si>
  <si>
    <t>997</t>
  </si>
  <si>
    <t>Přesun sutě</t>
  </si>
  <si>
    <t>997013501</t>
  </si>
  <si>
    <t>Odvoz suti a vybouraných hmot na skládku nebo meziskládku do 1 km se složením</t>
  </si>
  <si>
    <t>t</t>
  </si>
  <si>
    <t>-1650937760</t>
  </si>
  <si>
    <t>Odvoz suti a vybouraných hmot na skládku nebo meziskládku se složením, na vzdálenost do 1 km</t>
  </si>
  <si>
    <t>https://podminky.urs.cz/item/CS_URS_2024_02/997013501</t>
  </si>
  <si>
    <t>997013511</t>
  </si>
  <si>
    <t>Odvoz suti a vybouraných hmot z meziskládky na skládku do 1 km s naložením a se složením</t>
  </si>
  <si>
    <t>-1459457729</t>
  </si>
  <si>
    <t>Odvoz suti a vybouraných hmot z meziskládky na skládku s naložením a se složením, na vzdálenost do 1 km</t>
  </si>
  <si>
    <t>https://podminky.urs.cz/item/CS_URS_2024_02/997013511</t>
  </si>
  <si>
    <t>1,681*50</t>
  </si>
  <si>
    <t>997013814</t>
  </si>
  <si>
    <t>Poplatek za uložení na skládce (skládkovné) stavebního odpadu izolací kód odpadu 17 06 04</t>
  </si>
  <si>
    <t>-783933106</t>
  </si>
  <si>
    <t>Poplatek za uložení stavebního odpadu na skládce (skládkovné) z izolačních materiálů zatříděného do Katalogu odpadů pod kódem 17 06 04</t>
  </si>
  <si>
    <t>https://podminky.urs.cz/item/CS_URS_2024_02/997013814</t>
  </si>
  <si>
    <t>1,681</t>
  </si>
  <si>
    <t>998</t>
  </si>
  <si>
    <t>Přesun hmot</t>
  </si>
  <si>
    <t>5</t>
  </si>
  <si>
    <t>998011002</t>
  </si>
  <si>
    <t>Přesun hmot pro budovy zděné v přes 6 do 12 m</t>
  </si>
  <si>
    <t>-1488608193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</si>
  <si>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</si>
  <si>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https://podminky.urs.cz/item/CS_URS_2024_02/998011002</t>
  </si>
  <si>
    <t>PSV</t>
  </si>
  <si>
    <t>Práce a dodávky PSV</t>
  </si>
  <si>
    <t>712</t>
  </si>
  <si>
    <t>Povlakové krytiny</t>
  </si>
  <si>
    <t>6</t>
  </si>
  <si>
    <t>712300921</t>
  </si>
  <si>
    <t>Příplatek k opravě povlakové krytiny do 10° za správkový kus NAIP přitavením</t>
  </si>
  <si>
    <t>kus</t>
  </si>
  <si>
    <t>16</t>
  </si>
  <si>
    <t>785639826</t>
  </si>
  <si>
    <t>Opravy povlakové krytiny střech plochých do 10° Příplatek k ceně za správkový kus NAIP přitavením</t>
  </si>
  <si>
    <t>https://podminky.urs.cz/item/CS_URS_2024_02/712300921</t>
  </si>
  <si>
    <t>7</t>
  </si>
  <si>
    <t>712311101</t>
  </si>
  <si>
    <t>Provedení povlakové krytiny střech do 10° za studena lakem penetračním nebo asfaltovým</t>
  </si>
  <si>
    <t>m2</t>
  </si>
  <si>
    <t>1793803066</t>
  </si>
  <si>
    <t>Provedení povlakové krytiny střech plochých do 10° natěradly a tmely za studena nátěrem lakem penetračním nebo asfaltovým</t>
  </si>
  <si>
    <t>https://podminky.urs.cz/item/CS_URS_2024_02/712311101</t>
  </si>
  <si>
    <t>8</t>
  </si>
  <si>
    <t>M</t>
  </si>
  <si>
    <t>11163150</t>
  </si>
  <si>
    <t>lak penetrační asfaltový</t>
  </si>
  <si>
    <t>32</t>
  </si>
  <si>
    <t>-328155776</t>
  </si>
  <si>
    <t>299,28*0,00032 'Přepočtené koeficientem množství</t>
  </si>
  <si>
    <t>712331101</t>
  </si>
  <si>
    <t>Provedení povlakové krytiny střech do 10° podkladní vrstvy pásy na sucho AIP nebo NAIP</t>
  </si>
  <si>
    <t>976475361</t>
  </si>
  <si>
    <t>Provedení povlakové krytiny střech plochých do 10° pásy na sucho AIP nebo NAIP</t>
  </si>
  <si>
    <t>https://podminky.urs.cz/item/CS_URS_2024_02/712331101</t>
  </si>
  <si>
    <t>8*0,5*0,5*2"dvě vrstvy AIP, oprava po větracích komíncích</t>
  </si>
  <si>
    <t>10</t>
  </si>
  <si>
    <t>62853004</t>
  </si>
  <si>
    <t>pás asfaltový natavitelný modifikovaný SBS s vložkou ze skleněné tkaniny a spalitelnou PE fólií nebo jemnozrnným minerálním posypem na horním povrchu tl 4,0mm</t>
  </si>
  <si>
    <t>-17567216</t>
  </si>
  <si>
    <t>4*1,1655 'Přepočtené koeficientem množství</t>
  </si>
  <si>
    <t>11</t>
  </si>
  <si>
    <t>712331111</t>
  </si>
  <si>
    <t>Provedení povlakové krytiny střech do 10° podkladní vrstvy pásy na sucho samolepící</t>
  </si>
  <si>
    <t>800160135</t>
  </si>
  <si>
    <t>Provedení povlakové krytiny střech plochých do 10° pásy na sucho podkladní samolepící asfaltový pás</t>
  </si>
  <si>
    <t>https://podminky.urs.cz/item/CS_URS_2024_02/712331111</t>
  </si>
  <si>
    <t>(11,109*2+37,651)*0,7"vytažení nad úroveň střechy detail 1 a 3</t>
  </si>
  <si>
    <t>5*0,6*0,6"bednění technologického prostupu</t>
  </si>
  <si>
    <t>14,96*1,1"spádové klíny</t>
  </si>
  <si>
    <t>Součet</t>
  </si>
  <si>
    <t>62866281</t>
  </si>
  <si>
    <t>pás asfaltový samolepicí modifikovaný SBS s vložkou ze skleněné tkaniny se spalitelnou fólií nebo jemnozrnným minerálním posypem nebo textilií na horním povrchu tl 3,0mm</t>
  </si>
  <si>
    <t>-530051086</t>
  </si>
  <si>
    <t>60,164*1,1655 'Přepočtené koeficientem množství</t>
  </si>
  <si>
    <t>13</t>
  </si>
  <si>
    <t>712340832</t>
  </si>
  <si>
    <t>Odstranění povlakové krytiny střech do 10° z pásů NAIP přitavených v plné ploše dvouvrstvé</t>
  </si>
  <si>
    <t>-571297023</t>
  </si>
  <si>
    <t>Odstranění povlakové krytiny střech plochých do 10° z přitavených pásů NAIP v plné ploše dvouvrstvé</t>
  </si>
  <si>
    <t>https://podminky.urs.cz/item/CS_URS_2024_02/712340832</t>
  </si>
  <si>
    <t>"Množství určené pomocí aplikace Výměry.</t>
  </si>
  <si>
    <t>"15,460+3,930+3,930"plocha atik</t>
  </si>
  <si>
    <t>"5*0,6*0,6"viz. pozn Střecha 1 NS</t>
  </si>
  <si>
    <t>14</t>
  </si>
  <si>
    <t>712341559</t>
  </si>
  <si>
    <t>Provedení povlakové krytiny střech do 10° pásy NAIP přitavením v plné ploše</t>
  </si>
  <si>
    <t>1601215248</t>
  </si>
  <si>
    <t>Provedení povlakové krytiny střech plochých do 10° pásy přitavením NAIP v plné ploše</t>
  </si>
  <si>
    <t>https://podminky.urs.cz/item/CS_URS_2024_02/712341559</t>
  </si>
  <si>
    <t>"299,280</t>
  </si>
  <si>
    <t>15</t>
  </si>
  <si>
    <t>62857003</t>
  </si>
  <si>
    <t>pás asfaltový natavitelný modifikovaný SBS s vložkou kombinovanou z různých materiálů a hrubozrnným břidličným posypem na horním povrchu tl 4,5mm</t>
  </si>
  <si>
    <t>2064226079</t>
  </si>
  <si>
    <t>299,28*1,1655 'Přepočtené koeficientem množství</t>
  </si>
  <si>
    <t>71240R002</t>
  </si>
  <si>
    <t>Příplatek k opravě povlakové krytiny přes 10° do 30° za správkový kus NAIP přitavením</t>
  </si>
  <si>
    <t>-2014060029</t>
  </si>
  <si>
    <t>Úprava povlakové krytiny - odstranění posypu ze stávajících asfaltových pásů</t>
  </si>
  <si>
    <t>17,961</t>
  </si>
  <si>
    <t>17</t>
  </si>
  <si>
    <t>712841559</t>
  </si>
  <si>
    <t>Provedení povlakové krytiny vytažením na konstrukce pásy přitavením NAIP</t>
  </si>
  <si>
    <t>62285840</t>
  </si>
  <si>
    <t>Provedení povlakové krytiny střech samostatným vytažením izolačního povlaku pásy přitavením na konstrukce převyšující úroveň střechy, NAIP</t>
  </si>
  <si>
    <t>https://podminky.urs.cz/item/CS_URS_2024_02/712841559</t>
  </si>
  <si>
    <t>(11,109*2+37,651)*0,3</t>
  </si>
  <si>
    <t>"vytažení AP nad úroveň střechy det. 1 a 3</t>
  </si>
  <si>
    <t>18</t>
  </si>
  <si>
    <t>-1313120162</t>
  </si>
  <si>
    <t>17,961*1,2 'Přepočtené koeficientem množství</t>
  </si>
  <si>
    <t>19</t>
  </si>
  <si>
    <t>998712103</t>
  </si>
  <si>
    <t>Přesun hmot tonážní pro krytiny povlakové v objektech v přes 12 do 24 m</t>
  </si>
  <si>
    <t>-187090277</t>
  </si>
  <si>
    <t>Přesun hmot pro povlakové krytiny stanovený z hmotnosti přesunovaného materiálu vodorovná dopravní vzdálenost do 50 m základní v objektech výšky přes 12 do 24 m</t>
  </si>
  <si>
    <t>https://podminky.urs.cz/item/CS_URS_2024_02/998712103</t>
  </si>
  <si>
    <t>713</t>
  </si>
  <si>
    <t>Izolace tepelné</t>
  </si>
  <si>
    <t>20</t>
  </si>
  <si>
    <t>713111111</t>
  </si>
  <si>
    <t>Montáž izolace tepelné vrchem stropů volně kladenými rohožemi, pásy, dílci, deskami</t>
  </si>
  <si>
    <t>-1998127073</t>
  </si>
  <si>
    <t>Montáž tepelné izolace stropů rohožemi, pásy, dílci, deskami, bloky (izolační materiál ve specifikaci) vrchem bez překrytí lepenkou kladenými volně</t>
  </si>
  <si>
    <t>https://podminky.urs.cz/item/CS_URS_2024_02/713111111</t>
  </si>
  <si>
    <t>207,533*0,2"doplnění stávající TI 20%</t>
  </si>
  <si>
    <t>63148157</t>
  </si>
  <si>
    <t>deska tepelně izolační minerální univerzální λ=0,035 tl 160mm</t>
  </si>
  <si>
    <t>-466292401</t>
  </si>
  <si>
    <t>41,507*1,05 'Přepočtené koeficientem množství</t>
  </si>
  <si>
    <t>22</t>
  </si>
  <si>
    <t>713141136</t>
  </si>
  <si>
    <t>Montáž izolace tepelné střech plochých lepené za studena nízkoexpanzní (PUR) pěnou 1 vrstva rohoží, pásů, dílců, desek</t>
  </si>
  <si>
    <t>1714126282</t>
  </si>
  <si>
    <t>Montáž tepelné izolace střech plochých rohožemi, pásy, deskami, dílci, bloky (izolační materiál ve specifikaci) přilepenými za studena jednovrstvá nízkoexpanzní (PUR) pěnou</t>
  </si>
  <si>
    <t>https://podminky.urs.cz/item/CS_URS_2024_02/713141136</t>
  </si>
  <si>
    <t>37,651*0,2</t>
  </si>
  <si>
    <t>"doplnění TI XPS v atice det. 3</t>
  </si>
  <si>
    <t>23</t>
  </si>
  <si>
    <t>28376418</t>
  </si>
  <si>
    <t>deska XPS hrana polodrážková a hladký povrch 300kPA λ=0,035 tl 60mm</t>
  </si>
  <si>
    <t>2064472882</t>
  </si>
  <si>
    <t>7,53*0,35 'Přepočtené koeficientem množství</t>
  </si>
  <si>
    <t>24</t>
  </si>
  <si>
    <t>713141151</t>
  </si>
  <si>
    <t>Montáž izolace tepelné střech plochých kladené volně 1 vrstva rohoží, pásů, dílců, desek</t>
  </si>
  <si>
    <t>-279635163</t>
  </si>
  <si>
    <t>Montáž tepelné izolace střech plochých rohožemi, pásy, deskami, dílci, bloky (izolační materiál ve specifikaci) kladenými volně jednovrstvá</t>
  </si>
  <si>
    <t>https://podminky.urs.cz/item/CS_URS_2024_02/713141151</t>
  </si>
  <si>
    <t>25</t>
  </si>
  <si>
    <t>63152102</t>
  </si>
  <si>
    <t>pás tepelně izolační univerzální λ=0,032-0,033 tl 140mm</t>
  </si>
  <si>
    <t>632929472</t>
  </si>
  <si>
    <t>207,533*1,05 'Přepočtené koeficientem množství</t>
  </si>
  <si>
    <t>26</t>
  </si>
  <si>
    <t>713141338</t>
  </si>
  <si>
    <t>Montáž izolace tepelné střech plochých lepené za studena nízkoexpanzní (PUR) pěnou, spádová vrstva z dvouspádových klínů</t>
  </si>
  <si>
    <t>-1630259337</t>
  </si>
  <si>
    <t>Montáž tepelné izolace střech plochých dvouspádovými klíny (úžlabními) přilepenými za studena nízkoexpanzní (PUR) pěnou</t>
  </si>
  <si>
    <t>https://podminky.urs.cz/item/CS_URS_2024_02/713141338</t>
  </si>
  <si>
    <t>"14,960</t>
  </si>
  <si>
    <t>27</t>
  </si>
  <si>
    <t>28376142</t>
  </si>
  <si>
    <t>klín izolační spád do 5% EPS 150</t>
  </si>
  <si>
    <t>m3</t>
  </si>
  <si>
    <t>1973073645</t>
  </si>
  <si>
    <t>0,748*1,25 'Přepočtené koeficientem množství</t>
  </si>
  <si>
    <t>28</t>
  </si>
  <si>
    <t>998713103</t>
  </si>
  <si>
    <t>Přesun hmot tonážní pro izolace tepelné v objektech v přes 12 do 24 m</t>
  </si>
  <si>
    <t>413336971</t>
  </si>
  <si>
    <t>Přesun hmot pro izolace tepelné stanovený z hmotnosti přesunovaného materiálu vodorovná dopravní vzdálenost do 50 m s užitím mechanizace v objektech výšky přes 12 m do 24 m</t>
  </si>
  <si>
    <t>https://podminky.urs.cz/item/CS_URS_2024_02/998713103</t>
  </si>
  <si>
    <t>721</t>
  </si>
  <si>
    <t>Zdravotechnika - vnitřní kanalizace</t>
  </si>
  <si>
    <t>29</t>
  </si>
  <si>
    <t>721173402</t>
  </si>
  <si>
    <t>Potrubí kanalizační z PVC SN 4 svodné DN 125</t>
  </si>
  <si>
    <t>-2060526989</t>
  </si>
  <si>
    <t>Potrubí z trub PVC SN4 svodné (ležaté) DN 125</t>
  </si>
  <si>
    <t>https://podminky.urs.cz/item/CS_URS_2024_02/721173402</t>
  </si>
  <si>
    <t>30</t>
  </si>
  <si>
    <t>721210823</t>
  </si>
  <si>
    <t>Demontáž vpustí střešních DN 125</t>
  </si>
  <si>
    <t>-1847877217</t>
  </si>
  <si>
    <t>Demontáž kanalizačního příslušenství střešních vtoků DN 125</t>
  </si>
  <si>
    <t>https://podminky.urs.cz/item/CS_URS_2024_02/721210823</t>
  </si>
  <si>
    <t>31</t>
  </si>
  <si>
    <t>721220802</t>
  </si>
  <si>
    <t>Demontáž uzávěrek zápachových DN 100</t>
  </si>
  <si>
    <t>-1329646787</t>
  </si>
  <si>
    <t>Demontáž zápachových uzávěrek DN 100</t>
  </si>
  <si>
    <t>https://podminky.urs.cz/item/CS_URS_2024_02/721220802</t>
  </si>
  <si>
    <t>721239114</t>
  </si>
  <si>
    <t>Montáž střešního vtoku svislý odtok do DN 160 ostatní typ</t>
  </si>
  <si>
    <t>809510410</t>
  </si>
  <si>
    <t>Střešní vtoky (vpusti) montáž střešních vtoků ostatních typů se svislým odtokem do DN 160</t>
  </si>
  <si>
    <t>https://podminky.urs.cz/item/CS_URS_2024_02/721239114</t>
  </si>
  <si>
    <t>33</t>
  </si>
  <si>
    <t>56231114</t>
  </si>
  <si>
    <t>vtok střešní svislý s manžetou pro asfaltovou hydroizolaci pochozích střech DN 75, DN 110, DN 125, svislý odtok</t>
  </si>
  <si>
    <t>-887839322</t>
  </si>
  <si>
    <t>34</t>
  </si>
  <si>
    <t>998721103</t>
  </si>
  <si>
    <t>Přesun hmot tonážní pro vnitřní kanalizaci v objektech v přes 12 do 24 m</t>
  </si>
  <si>
    <t>2087256755</t>
  </si>
  <si>
    <t>Přesun hmot pro vnitřní kanalizaci stanovený z hmotnosti přesunovaného materiálu vodorovná dopravní vzdálenost do 50 m základní v objektech výšky přes 12 do 24 m</t>
  </si>
  <si>
    <t>https://podminky.urs.cz/item/CS_URS_2024_02/998721103</t>
  </si>
  <si>
    <t>762</t>
  </si>
  <si>
    <t>Konstrukce tesařské</t>
  </si>
  <si>
    <t>35</t>
  </si>
  <si>
    <t>762131124</t>
  </si>
  <si>
    <t>Montáž bednění stěn z hrubých prken tl do 32 mm na sraz</t>
  </si>
  <si>
    <t>2127379889</t>
  </si>
  <si>
    <t>Montáž bednění stěn z hrubých prken tl. do 32 mm na sraz</t>
  </si>
  <si>
    <t>https://podminky.urs.cz/item/CS_URS_2024_02/762131124</t>
  </si>
  <si>
    <t>(11,109*2+37,651)*0,25</t>
  </si>
  <si>
    <t>"doplnění bednění nad úroveň střechy det. 1 a 3</t>
  </si>
  <si>
    <t>36</t>
  </si>
  <si>
    <t>60515111</t>
  </si>
  <si>
    <t>řezivo jehličnaté boční prkno 20-30mm</t>
  </si>
  <si>
    <t>-14867905</t>
  </si>
  <si>
    <t>14,967*0,035 'Přepočtené koeficientem množství</t>
  </si>
  <si>
    <t>37</t>
  </si>
  <si>
    <t>762132135</t>
  </si>
  <si>
    <t>Montáž bednění stěn z hoblovaných prken tl do 32 mm na sraz</t>
  </si>
  <si>
    <t>56360433</t>
  </si>
  <si>
    <t>Montáž bednění stěn z hoblovaných prken tl. do 32 mm na sraz</t>
  </si>
  <si>
    <t>https://podminky.urs.cz/item/CS_URS_2024_02/762132135</t>
  </si>
  <si>
    <t>(11,109*2+37,651)*0,45</t>
  </si>
  <si>
    <t>" det. 1 a 3, zatřít řezné hrany</t>
  </si>
  <si>
    <t>38</t>
  </si>
  <si>
    <t>60621149</t>
  </si>
  <si>
    <t>překližka vodovzdorná hladká/hladká bříza tl 21mm</t>
  </si>
  <si>
    <t>-752451016</t>
  </si>
  <si>
    <t>26,941*1,05 'Přepočtené koeficientem množství</t>
  </si>
  <si>
    <t>39</t>
  </si>
  <si>
    <t>762341250</t>
  </si>
  <si>
    <t>Montáž bednění střech rovných a šikmých sklonu do 60° z hoblovaných prken</t>
  </si>
  <si>
    <t>863726299</t>
  </si>
  <si>
    <t>Montáž bednění střech rovných a šikmých sklonu do 60° s vyřezáním otvorů z prken hoblovaných</t>
  </si>
  <si>
    <t>https://podminky.urs.cz/item/CS_URS_2024_02/762341250</t>
  </si>
  <si>
    <t>8*0,5*0,5"doplnění bednění po větr. kom</t>
  </si>
  <si>
    <t>40</t>
  </si>
  <si>
    <t>1595693374</t>
  </si>
  <si>
    <t>3,8*0,025 'Přepočtené koeficientem množství</t>
  </si>
  <si>
    <t>41</t>
  </si>
  <si>
    <t>762341811</t>
  </si>
  <si>
    <t>Demontáž bednění střech z prken</t>
  </si>
  <si>
    <t>780249761</t>
  </si>
  <si>
    <t>Demontáž bednění a laťování bednění střech rovných, obloukových, sklonu do 60° se všemi nadstřešními konstrukcemi z prken hrubých, hoblovaných tl. do 32 mm</t>
  </si>
  <si>
    <t>https://podminky.urs.cz/item/CS_URS_2024_02/762341811</t>
  </si>
  <si>
    <t>5*0,6*0,6"viz. pozn Střecha 1 NS</t>
  </si>
  <si>
    <t>42</t>
  </si>
  <si>
    <t>762342214</t>
  </si>
  <si>
    <t>Montáž laťování na střechách jednoduchých sklonu do 60° osové vzdálenosti přes 150 do 360 mm</t>
  </si>
  <si>
    <t>-1575261359</t>
  </si>
  <si>
    <t>Montáž laťování střech jednoduchých sklonu do 60° při osové vzdálenosti latí přes 150 do 360 mm</t>
  </si>
  <si>
    <t>https://podminky.urs.cz/item/CS_URS_2024_02/762342214</t>
  </si>
  <si>
    <t>"laťování atiky střechy det. 1 a 3</t>
  </si>
  <si>
    <t>43</t>
  </si>
  <si>
    <t>60514106</t>
  </si>
  <si>
    <t>řezivo jehličnaté lať pevnostní třída S10-13 průřez 40x60mm</t>
  </si>
  <si>
    <t>1688077842</t>
  </si>
  <si>
    <t>26,941*0,003 'Přepočtené koeficientem množství</t>
  </si>
  <si>
    <t>44</t>
  </si>
  <si>
    <t>998762103</t>
  </si>
  <si>
    <t>Přesun hmot tonážní pro kce tesařské v objektech v přes 12 do 24 m</t>
  </si>
  <si>
    <t>1487627190</t>
  </si>
  <si>
    <t>Přesun hmot pro konstrukce tesařské stanovený z hmotnosti přesunovaného materiálu vodorovná dopravní vzdálenost do 50 m základní v objektech výšky přes 12 do 24 m</t>
  </si>
  <si>
    <t>https://podminky.urs.cz/item/CS_URS_2024_02/998762103</t>
  </si>
  <si>
    <t>764</t>
  </si>
  <si>
    <t>Konstrukce klempířské</t>
  </si>
  <si>
    <t>45</t>
  </si>
  <si>
    <t>764002841</t>
  </si>
  <si>
    <t>Demontáž oplechování horních ploch zdí a nadezdívek do suti</t>
  </si>
  <si>
    <t>1607028049</t>
  </si>
  <si>
    <t>Demontáž klempířských konstrukcí oplechování horních ploch zdí a nadezdívek do suti, koeficient 1,5 slouží pro demontáž všech stávajících lišt</t>
  </si>
  <si>
    <t>https://podminky.urs.cz/item/CS_URS_2024_02/764002841</t>
  </si>
  <si>
    <t>"11,292+11,293+37,932</t>
  </si>
  <si>
    <t>60,517*1,5 'Přepočtené koeficientem množství</t>
  </si>
  <si>
    <t>46</t>
  </si>
  <si>
    <t>764204105</t>
  </si>
  <si>
    <t>Montáž oplechování horních ploch a atik bez rohů rš do 400 mm</t>
  </si>
  <si>
    <t>-1405838873</t>
  </si>
  <si>
    <t>Montáž oplechování horních ploch zdí a nadezdívek (atik) rozvinuté šířky do 400 mm</t>
  </si>
  <si>
    <t>https://podminky.urs.cz/item/CS_URS_2024_02/764204105</t>
  </si>
  <si>
    <t>58"K.01 okapnice r.š.300</t>
  </si>
  <si>
    <t xml:space="preserve">17"K.03  stěnová krycí lišta r.š. 200mm</t>
  </si>
  <si>
    <t>2,5"K.04 stěnová krycí lišta r.š.350mm</t>
  </si>
  <si>
    <t>5,5"K.05 koutová lišta r.š. 400mm</t>
  </si>
  <si>
    <t>47</t>
  </si>
  <si>
    <t>55350263</t>
  </si>
  <si>
    <t>tabule plechová tvrdá tl 0,6mm s povrchovou úpravou</t>
  </si>
  <si>
    <t>850754242</t>
  </si>
  <si>
    <t>20,6776932515337*1,15 'Přepočtené koeficientem množství</t>
  </si>
  <si>
    <t>48</t>
  </si>
  <si>
    <t>764212662</t>
  </si>
  <si>
    <t>Oplechování rovné okapové hrany z Pz s povrchovou úpravou rš 200 mm</t>
  </si>
  <si>
    <t>359197992</t>
  </si>
  <si>
    <t>Oplechování střešních prvků z pozinkovaného plechu s povrchovou úpravou okapu střechy rovné okapovým plechem rš 200 mm</t>
  </si>
  <si>
    <t>https://podminky.urs.cz/item/CS_URS_2024_02/764212662</t>
  </si>
  <si>
    <t>58" K.02 ochranný pás proti ptákům r.š. 200mm</t>
  </si>
  <si>
    <t>49</t>
  </si>
  <si>
    <t>998764103</t>
  </si>
  <si>
    <t>Přesun hmot tonážní pro konstrukce klempířské v objektech v přes 12 do 24 m</t>
  </si>
  <si>
    <t>1802714137</t>
  </si>
  <si>
    <t>Přesun hmot pro konstrukce klempířské stanovený z hmotnosti přesunovaného materiálu vodorovná dopravní vzdálenost do 50 m základní v objektech výšky přes 12 do 24 m</t>
  </si>
  <si>
    <t>https://podminky.urs.cz/item/CS_URS_2024_02/998764103</t>
  </si>
  <si>
    <t>765</t>
  </si>
  <si>
    <t>Krytina skládaná</t>
  </si>
  <si>
    <t>50</t>
  </si>
  <si>
    <t>765192001</t>
  </si>
  <si>
    <t>Nouzové (provizorní) zakrytí střechy plachtou</t>
  </si>
  <si>
    <t>-1496212666</t>
  </si>
  <si>
    <t>Nouzové zakrytí střechy plachtou</t>
  </si>
  <si>
    <t>https://podminky.urs.cz/item/CS_URS_2024_02/765192001</t>
  </si>
  <si>
    <t>5*0,6*0,6*1,5"zakrytí technolog. prostupu</t>
  </si>
  <si>
    <t>767</t>
  </si>
  <si>
    <t>Konstrukce zámečnické</t>
  </si>
  <si>
    <t>51</t>
  </si>
  <si>
    <t>767810122</t>
  </si>
  <si>
    <t>Montáž mřížek větracích kruhových D přes 100 do 200 mm</t>
  </si>
  <si>
    <t>307085437</t>
  </si>
  <si>
    <t>Montáž větracích mřížek ocelových kruhových, průměru přes 100 do 200 mm</t>
  </si>
  <si>
    <t>https://podminky.urs.cz/item/CS_URS_2024_02/767810122</t>
  </si>
  <si>
    <t>52</t>
  </si>
  <si>
    <t>55341429</t>
  </si>
  <si>
    <t>mřížka větrací nerezová kruhová se síťovinou 125mm</t>
  </si>
  <si>
    <t>-1119806299</t>
  </si>
  <si>
    <t>53</t>
  </si>
  <si>
    <t>998767103</t>
  </si>
  <si>
    <t>Přesun hmot tonážní pro zámečnické konstrukce v objektech v přes 12 do 24 m</t>
  </si>
  <si>
    <t>1360572269</t>
  </si>
  <si>
    <t>Přesun hmot pro zámečnické konstrukce stanovený z hmotnosti přesunovaného materiálu vodorovná dopravní vzdálenost do 50 m základní v objektech výšky přes 12 do 24 m</t>
  </si>
  <si>
    <t>https://podminky.urs.cz/item/CS_URS_2024_02/998767103</t>
  </si>
  <si>
    <t>Vedlejší rozpočtové náklady</t>
  </si>
  <si>
    <t>VRN4</t>
  </si>
  <si>
    <t>Inženýrská činnost</t>
  </si>
  <si>
    <t>54</t>
  </si>
  <si>
    <t>041403000</t>
  </si>
  <si>
    <t>Bezpečnost a ochrana zdraví při práci na staveništi</t>
  </si>
  <si>
    <t>kptl</t>
  </si>
  <si>
    <t>1024</t>
  </si>
  <si>
    <t>1323222168</t>
  </si>
  <si>
    <t>Bezpečnost a ochrana zdraví při práci na staveništi - kolektivní ochrana pracovníků</t>
  </si>
  <si>
    <t>https://podminky.urs.cz/item/CS_URS_2024_02/041403000</t>
  </si>
  <si>
    <t>Výkaz (1)</t>
  </si>
  <si>
    <t>83,888</t>
  </si>
  <si>
    <t>plocha atik 2 a otvor pro mont. TI</t>
  </si>
  <si>
    <t>34,37</t>
  </si>
  <si>
    <t>VV0003</t>
  </si>
  <si>
    <t>TI střecha 2</t>
  </si>
  <si>
    <t>439,397</t>
  </si>
  <si>
    <t>spád klín 2</t>
  </si>
  <si>
    <t>43,06</t>
  </si>
  <si>
    <t>VV0006</t>
  </si>
  <si>
    <t>plocha 2</t>
  </si>
  <si>
    <t>526,64</t>
  </si>
  <si>
    <t>02 - Střecha 2</t>
  </si>
  <si>
    <t>-1702487382</t>
  </si>
  <si>
    <t>0,325*13</t>
  </si>
  <si>
    <t>1502882651</t>
  </si>
  <si>
    <t>997013509</t>
  </si>
  <si>
    <t>Příplatek k odvozu suti a vybouraných hmot na skládku ZKD 1 km přes 1 km</t>
  </si>
  <si>
    <t>-1932121987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</si>
  <si>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</si>
  <si>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</si>
  <si>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1,500*50</t>
  </si>
  <si>
    <t>1972264428</t>
  </si>
  <si>
    <t>1,500</t>
  </si>
  <si>
    <t>1958719600</t>
  </si>
  <si>
    <t>-1409221497</t>
  </si>
  <si>
    <t>-1318574682</t>
  </si>
  <si>
    <t>-56769817</t>
  </si>
  <si>
    <t>526,64*0,00032 'Přepočtené koeficientem množství</t>
  </si>
  <si>
    <t>784658981</t>
  </si>
  <si>
    <t>10*0,5*0,5*2"dvě vrstvy AIP, oprava po větracích komíncích</t>
  </si>
  <si>
    <t>-558761991</t>
  </si>
  <si>
    <t>5*1,1655 'Přepočtené koeficientem množství</t>
  </si>
  <si>
    <t>-258911491</t>
  </si>
  <si>
    <t>6*0,6*0,6"doplnění bednění technolog. prostupu</t>
  </si>
  <si>
    <t xml:space="preserve">83,818*0,7"vytažení AP nad úroveň střechy  detail 1 a 3</t>
  </si>
  <si>
    <t>43,06*1,1" spádové klíny</t>
  </si>
  <si>
    <t>800583846</t>
  </si>
  <si>
    <t>108,199*1,1655 'Přepočtené koeficientem množství</t>
  </si>
  <si>
    <t>-1703789697</t>
  </si>
  <si>
    <t>"32,210"plocha atik</t>
  </si>
  <si>
    <t>"6*0,6*0,6"viz. pozn Střecha 2 NS</t>
  </si>
  <si>
    <t>-1100438973</t>
  </si>
  <si>
    <t>"526,640</t>
  </si>
  <si>
    <t>1757437014</t>
  </si>
  <si>
    <t>526,64*1,1655 'Přepočtené koeficientem množství</t>
  </si>
  <si>
    <t>-1257392066</t>
  </si>
  <si>
    <t>83,818</t>
  </si>
  <si>
    <t>879980952</t>
  </si>
  <si>
    <t>83,818*(0,7+0,3)</t>
  </si>
  <si>
    <t>-1902247016</t>
  </si>
  <si>
    <t>83,818*1,2 'Přepočtené koeficientem množství</t>
  </si>
  <si>
    <t>998712102</t>
  </si>
  <si>
    <t>Přesun hmot tonážní pro krytiny povlakové v objektech v přes 6 do 12 m</t>
  </si>
  <si>
    <t>-93684435</t>
  </si>
  <si>
    <t>Přesun hmot pro povlakové krytiny stanovený z hmotnosti přesunovaného materiálu vodorovná dopravní vzdálenost do 50 m základní v objektech výšky přes 6 do 12 m</t>
  </si>
  <si>
    <t>https://podminky.urs.cz/item/CS_URS_2024_02/998712102</t>
  </si>
  <si>
    <t>-1094787977</t>
  </si>
  <si>
    <t>439,397*0,2"doplnění stávající TI 20%</t>
  </si>
  <si>
    <t>175410679</t>
  </si>
  <si>
    <t>87,879*1,05 'Přepočtené koeficientem množství</t>
  </si>
  <si>
    <t>-238681218</t>
  </si>
  <si>
    <t>27,762*0,2</t>
  </si>
  <si>
    <t>-1756914927</t>
  </si>
  <si>
    <t>5,552*0,35 'Přepočtené koeficientem množství</t>
  </si>
  <si>
    <t>-1514259130</t>
  </si>
  <si>
    <t>"526,640-29,081*3</t>
  </si>
  <si>
    <t>"montáž TI, plocha střechy bez plochy, kde z nelze TI z výškových důvodů položit</t>
  </si>
  <si>
    <t>54112873</t>
  </si>
  <si>
    <t>439,397*1,05 'Přepočtené koeficientem množství</t>
  </si>
  <si>
    <t>-1921064943</t>
  </si>
  <si>
    <t>"43,060</t>
  </si>
  <si>
    <t>270671331</t>
  </si>
  <si>
    <t>2,153*1,25 'Přepočtené koeficientem množství</t>
  </si>
  <si>
    <t>998713102</t>
  </si>
  <si>
    <t>Přesun hmot tonážní pro izolace tepelné v objektech v přes 6 do 12 m</t>
  </si>
  <si>
    <t>1502768700</t>
  </si>
  <si>
    <t>Přesun hmot pro izolace tepelné stanovený z hmotnosti přesunovaného materiálu vodorovná dopravní vzdálenost do 50 m s užitím mechanizace v objektech výšky přes 6 m do 12 m</t>
  </si>
  <si>
    <t>https://podminky.urs.cz/item/CS_URS_2024_02/998713102</t>
  </si>
  <si>
    <t>1953085473</t>
  </si>
  <si>
    <t>-1267414645</t>
  </si>
  <si>
    <t>-1749859783</t>
  </si>
  <si>
    <t>-1174525073</t>
  </si>
  <si>
    <t>1382199091</t>
  </si>
  <si>
    <t>998721102</t>
  </si>
  <si>
    <t>Přesun hmot tonážní pro vnitřní kanalizaci v objektech v přes 6 do 12 m</t>
  </si>
  <si>
    <t>-423021779</t>
  </si>
  <si>
    <t>Přesun hmot pro vnitřní kanalizaci stanovený z hmotnosti přesunovaného materiálu vodorovná dopravní vzdálenost do 50 m základní v objektech výšky přes 6 do 12 m</t>
  </si>
  <si>
    <t>https://podminky.urs.cz/item/CS_URS_2024_02/998721102</t>
  </si>
  <si>
    <t>-840492469</t>
  </si>
  <si>
    <t>83,818*0,25</t>
  </si>
  <si>
    <t>887155994</t>
  </si>
  <si>
    <t>20,955*0,035 'Přepočtené koeficientem množství</t>
  </si>
  <si>
    <t>773865843</t>
  </si>
  <si>
    <t>83,818*0,45</t>
  </si>
  <si>
    <t>1604370553</t>
  </si>
  <si>
    <t>37,718*1,05 'Přepočtené koeficientem množství</t>
  </si>
  <si>
    <t>788601119</t>
  </si>
  <si>
    <t>10*0,5*0,5"doplnění bednění po větr. kom</t>
  </si>
  <si>
    <t>-2107797776</t>
  </si>
  <si>
    <t>2,5*0,025 'Přepočtené koeficientem množství</t>
  </si>
  <si>
    <t>625406538</t>
  </si>
  <si>
    <t>6*0,6*0,6"viz. pozn Střecha 2 NS</t>
  </si>
  <si>
    <t>239983037</t>
  </si>
  <si>
    <t>-728589392</t>
  </si>
  <si>
    <t>37,718*0,003 'Přepočtené koeficientem množství</t>
  </si>
  <si>
    <t>998762102</t>
  </si>
  <si>
    <t>Přesun hmot tonážní pro kce tesařské v objektech v přes 6 do 12 m</t>
  </si>
  <si>
    <t>-2048402687</t>
  </si>
  <si>
    <t>Přesun hmot pro konstrukce tesařské stanovený z hmotnosti přesunovaného materiálu vodorovná dopravní vzdálenost do 50 m základní v objektech výšky přes 6 do 12 m</t>
  </si>
  <si>
    <t>https://podminky.urs.cz/item/CS_URS_2024_02/998762102</t>
  </si>
  <si>
    <t>-1778075716</t>
  </si>
  <si>
    <t>"83,888</t>
  </si>
  <si>
    <t>83,888*1,5 'Přepočtené koeficientem množství</t>
  </si>
  <si>
    <t>1868681754</t>
  </si>
  <si>
    <t>84"K.01 okapnice r.š. 300mm</t>
  </si>
  <si>
    <t>17"K.06 stěnová krycí lišta r.š. 280mm</t>
  </si>
  <si>
    <t>-1315081646</t>
  </si>
  <si>
    <t>177,997647058824*1,15 'Přepočtené koeficientem množství</t>
  </si>
  <si>
    <t>-584592190</t>
  </si>
  <si>
    <t>84"K.02 ochranný pás proti ptákům r.š.200mm</t>
  </si>
  <si>
    <t>998764102</t>
  </si>
  <si>
    <t>Přesun hmot tonážní pro konstrukce klempířské v objektech v přes 6 do 12 m</t>
  </si>
  <si>
    <t>1057958335</t>
  </si>
  <si>
    <t>Přesun hmot pro konstrukce klempířské stanovený z hmotnosti přesunovaného materiálu vodorovná dopravní vzdálenost do 50 m základní v objektech výšky přes 6 do 12 m</t>
  </si>
  <si>
    <t>https://podminky.urs.cz/item/CS_URS_2024_02/998764102</t>
  </si>
  <si>
    <t>1407074795</t>
  </si>
  <si>
    <t>6*0,6*0,6*1,5"zakrytí technolog. prostupu</t>
  </si>
  <si>
    <t>-1620376528</t>
  </si>
  <si>
    <t>-1560582383</t>
  </si>
  <si>
    <t>998767102</t>
  </si>
  <si>
    <t>Přesun hmot tonážní pro zámečnické konstrukce v objektech v přes 6 do 12 m</t>
  </si>
  <si>
    <t>650886275</t>
  </si>
  <si>
    <t>Přesun hmot pro zámečnické konstrukce stanovený z hmotnosti přesunovaného materiálu vodorovná dopravní vzdálenost do 50 m základní v objektech výšky přes 6 do 12 m</t>
  </si>
  <si>
    <t>https://podminky.urs.cz/item/CS_URS_2024_02/998767102</t>
  </si>
  <si>
    <t>-1567410851</t>
  </si>
  <si>
    <t>03 - Hromosvod</t>
  </si>
  <si>
    <t>M - Práce a dodávky M</t>
  </si>
  <si>
    <t xml:space="preserve">    21-M - Elektromontáže</t>
  </si>
  <si>
    <t>Práce a dodávky M</t>
  </si>
  <si>
    <t>21-M</t>
  </si>
  <si>
    <t>Elektromontáže</t>
  </si>
  <si>
    <t>21022R004</t>
  </si>
  <si>
    <t>Montáž hromosvodného vedení svodových vodičů s podpěrami průměru přes 10 mm</t>
  </si>
  <si>
    <t>64</t>
  </si>
  <si>
    <t>-364078059</t>
  </si>
  <si>
    <t>Opětovná montáž hromosvodného vedení včetně doplnění nových svěrek a spojovacích prvků</t>
  </si>
  <si>
    <t>100014R005</t>
  </si>
  <si>
    <t>Kostka betonová kompletní (bet. kostka/plast/zámek-2x)</t>
  </si>
  <si>
    <t>256</t>
  </si>
  <si>
    <t>-300837483</t>
  </si>
  <si>
    <t>100030R006</t>
  </si>
  <si>
    <t>Podpěra vedení na ploché střechy - b</t>
  </si>
  <si>
    <t>1772658886</t>
  </si>
  <si>
    <t>21029R001</t>
  </si>
  <si>
    <t>Zajištění kladné revize hromosvodové soustavy</t>
  </si>
  <si>
    <t>433322687</t>
  </si>
  <si>
    <t>218220R003</t>
  </si>
  <si>
    <t>Demontáž hromosvodného vedení svodových vodičů s podpěrami průměru do 10 mm</t>
  </si>
  <si>
    <t>-498338920</t>
  </si>
  <si>
    <t>Dočasná demontáž hromosvodného vedení svodových vodičů s podpěrami, průměru do 10 mm</t>
  </si>
  <si>
    <t>04 - VRN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</si>
  <si>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</si>
  <si>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</si>
  <si>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</si>
  <si>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VRN9 - Ostatní náklady</t>
  </si>
  <si>
    <t>VRN2</t>
  </si>
  <si>
    <t>Příprava staveniště</t>
  </si>
  <si>
    <t>020001000</t>
  </si>
  <si>
    <t>…</t>
  </si>
  <si>
    <t>1016770460</t>
  </si>
  <si>
    <t>https://podminky.urs.cz/item/CS_URS_2024_02/020001000</t>
  </si>
  <si>
    <t>VRN3</t>
  </si>
  <si>
    <t>Zařízení staveniště</t>
  </si>
  <si>
    <t>030001000</t>
  </si>
  <si>
    <t>-585859221</t>
  </si>
  <si>
    <t>https://podminky.urs.cz/item/CS_URS_2024_02/030001000</t>
  </si>
  <si>
    <t>032103000</t>
  </si>
  <si>
    <t>Náklady na stavební buňky, úpravu stávajících objektů (buňky, sklad, oplocení, soc. zařízení)</t>
  </si>
  <si>
    <t>1294444655</t>
  </si>
  <si>
    <t>Náklady na stavební buňky, úpravu stávajících objektů</t>
  </si>
  <si>
    <t>https://podminky.urs.cz/item/CS_URS_2024_02/032103000</t>
  </si>
  <si>
    <t>039002000</t>
  </si>
  <si>
    <t>Zrušení zařízení staveniště</t>
  </si>
  <si>
    <t>255290382</t>
  </si>
  <si>
    <t>https://podminky.urs.cz/item/CS_URS_2024_02/039002000</t>
  </si>
  <si>
    <t>043224000</t>
  </si>
  <si>
    <t>Monitoring celkem</t>
  </si>
  <si>
    <t>1308597395</t>
  </si>
  <si>
    <t>Monitoring celkem - vizuální kontrola dřevěnných konstrukcí střechy</t>
  </si>
  <si>
    <t>https://podminky.urs.cz/item/CS_URS_2024_02/043224000</t>
  </si>
  <si>
    <t>VRN6</t>
  </si>
  <si>
    <t>Územní vlivy</t>
  </si>
  <si>
    <t>063503000</t>
  </si>
  <si>
    <t>Práce ve stísněném prostoru</t>
  </si>
  <si>
    <t>2082251932</t>
  </si>
  <si>
    <t>Práce ve stísněném prostoru - snížené prostory, vetně ochranných pomůcek</t>
  </si>
  <si>
    <t>https://podminky.urs.cz/item/CS_URS_2024_02/063503000</t>
  </si>
  <si>
    <t>207,533"střecha 1</t>
  </si>
  <si>
    <t>439,397"střecha 2</t>
  </si>
  <si>
    <t>VRN9</t>
  </si>
  <si>
    <t>Ostatní náklady</t>
  </si>
  <si>
    <t>090001000</t>
  </si>
  <si>
    <t>Ostatní náklady - pronájem plošiny na provedení větracích otvorů</t>
  </si>
  <si>
    <t>-731959622</t>
  </si>
  <si>
    <t>https://podminky.urs.cz/item/CS_URS_2024_02/090001000</t>
  </si>
  <si>
    <t>05 - Záchytný systém</t>
  </si>
  <si>
    <t xml:space="preserve">    VRN1 - Průzkumné, geodetické a projektové práce</t>
  </si>
  <si>
    <t>767881112</t>
  </si>
  <si>
    <t>Montáž bodů záchytného systému do tenké dřevěnné konstrukce</t>
  </si>
  <si>
    <t>-164699780</t>
  </si>
  <si>
    <t>Nerezový kotvicí bod pro tenké dřevěné konstrukce. Kotvicí bod má základnu 200x200 mm a sloupek průměru 16 mm. Instalace probíhá pomocí 16-ti nerezových samořezných šroubů připevněných do dřevěného bednění/OSB desky. Určeno pro bednění min. tloušťky 24 mm a OSB desky min. tloušťky 18 mm</t>
  </si>
  <si>
    <t>https://podminky.urs.cz/item/CS_URS_2024_02/767881112</t>
  </si>
  <si>
    <t>8"střecha 1</t>
  </si>
  <si>
    <t>6"střecha 2</t>
  </si>
  <si>
    <t>TWT.TSL300H1016</t>
  </si>
  <si>
    <t>Kotvicí bod</t>
  </si>
  <si>
    <t>1973894878</t>
  </si>
  <si>
    <t>VRN1</t>
  </si>
  <si>
    <t>Průzkumné, geodetické a projektové práce</t>
  </si>
  <si>
    <t>013294000</t>
  </si>
  <si>
    <t>Ostatní dokumentace stavby</t>
  </si>
  <si>
    <t>soubor</t>
  </si>
  <si>
    <t>1005278232</t>
  </si>
  <si>
    <t>Ostatní dokumentace stavby - revize a předání do úžívání</t>
  </si>
  <si>
    <t>https://podminky.urs.cz/item/CS_URS_2024_02/013294000</t>
  </si>
  <si>
    <t>TWT.TSMLDL23M</t>
  </si>
  <si>
    <t xml:space="preserve">Montážní lano  (dl. 23 m.)</t>
  </si>
  <si>
    <t>537734426</t>
  </si>
  <si>
    <t>Montážní lano (dl. 23 m.)</t>
  </si>
  <si>
    <t>TS-SET10</t>
  </si>
  <si>
    <t>Set lano + sedačka</t>
  </si>
  <si>
    <t>ks</t>
  </si>
  <si>
    <t>-725994782</t>
  </si>
  <si>
    <t>1*2 'Přepočtené koeficientem množství</t>
  </si>
  <si>
    <t>TS safecare</t>
  </si>
  <si>
    <t>skříňka k uložení OOPP</t>
  </si>
  <si>
    <t>1527433909</t>
  </si>
  <si>
    <t>SEZNAM FIGUR</t>
  </si>
  <si>
    <t>Výměra</t>
  </si>
  <si>
    <t>11,292+11,293+37,932</t>
  </si>
  <si>
    <t>Použití figury:</t>
  </si>
  <si>
    <t>15,460+3,930+3,930"plocha atik</t>
  </si>
  <si>
    <t>TI střecha 1</t>
  </si>
  <si>
    <t>276,290-22,919*3</t>
  </si>
  <si>
    <t>"výměra TI plocha střechy bez plochy, kde TI nelze z výškových</t>
  </si>
  <si>
    <t>14,960</t>
  </si>
  <si>
    <t>VV0005</t>
  </si>
  <si>
    <t>plocha 1</t>
  </si>
  <si>
    <t>299,280</t>
  </si>
  <si>
    <t>276,29</t>
  </si>
  <si>
    <t>VV0008</t>
  </si>
  <si>
    <t>Výkaz (7)</t>
  </si>
  <si>
    <t>https://wordwall.net/play/78090/329/219</t>
  </si>
  <si>
    <t>32,210"plocha atik</t>
  </si>
  <si>
    <t>526,640-29,081*3</t>
  </si>
  <si>
    <t>43,060</t>
  </si>
  <si>
    <t>spád klín 3</t>
  </si>
  <si>
    <t>7,840</t>
  </si>
  <si>
    <t>526,640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</si>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</sst>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8"/>
      <color theme="10"/>
      <name val="Arial CE"/>
    </font>
    <font>
      <u/>
      <sz val="9"/>
      <color theme="1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1" applyFont="1" applyBorder="1" applyAlignment="1">
      <alignment vertical="center" wrapText="1"/>
    </xf>
    <xf numFmtId="0" fontId="43" fillId="0" borderId="23" xfId="0" applyFont="1" applyBorder="1" applyAlignment="1">
      <alignment horizontal="left" vertical="center" wrapText="1"/>
    </xf>
    <xf numFmtId="167" fontId="43" fillId="0" borderId="19" xfId="0" applyNumberFormat="1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7151122" TargetMode="External" /><Relationship Id="rId2" Type="http://schemas.openxmlformats.org/officeDocument/2006/relationships/hyperlink" Target="https://podminky.urs.cz/item/CS_URS_2024_02/997013501" TargetMode="External" /><Relationship Id="rId3" Type="http://schemas.openxmlformats.org/officeDocument/2006/relationships/hyperlink" Target="https://podminky.urs.cz/item/CS_URS_2024_02/997013511" TargetMode="External" /><Relationship Id="rId4" Type="http://schemas.openxmlformats.org/officeDocument/2006/relationships/hyperlink" Target="https://podminky.urs.cz/item/CS_URS_2024_02/997013814" TargetMode="External" /><Relationship Id="rId5" Type="http://schemas.openxmlformats.org/officeDocument/2006/relationships/hyperlink" Target="https://podminky.urs.cz/item/CS_URS_2024_02/998011002" TargetMode="External" /><Relationship Id="rId6" Type="http://schemas.openxmlformats.org/officeDocument/2006/relationships/hyperlink" Target="https://podminky.urs.cz/item/CS_URS_2024_02/712300921" TargetMode="External" /><Relationship Id="rId7" Type="http://schemas.openxmlformats.org/officeDocument/2006/relationships/hyperlink" Target="https://podminky.urs.cz/item/CS_URS_2024_02/712311101" TargetMode="External" /><Relationship Id="rId8" Type="http://schemas.openxmlformats.org/officeDocument/2006/relationships/hyperlink" Target="https://podminky.urs.cz/item/CS_URS_2024_02/712331101" TargetMode="External" /><Relationship Id="rId9" Type="http://schemas.openxmlformats.org/officeDocument/2006/relationships/hyperlink" Target="https://podminky.urs.cz/item/CS_URS_2024_02/712331111" TargetMode="External" /><Relationship Id="rId10" Type="http://schemas.openxmlformats.org/officeDocument/2006/relationships/hyperlink" Target="https://podminky.urs.cz/item/CS_URS_2024_02/712340832" TargetMode="External" /><Relationship Id="rId11" Type="http://schemas.openxmlformats.org/officeDocument/2006/relationships/hyperlink" Target="https://vymery.bimplatforma.cz/version/120504_iUR6M3f579xy2P3LcwaVP_NV7hVmwW7L65XvOD3bFedhrHksA1UTXVQzP8RGqWF1veW4v8lE4ZMmuHfo9eFjlA" TargetMode="External" /><Relationship Id="rId12" Type="http://schemas.openxmlformats.org/officeDocument/2006/relationships/hyperlink" Target="https://podminky.urs.cz/item/CS_URS_2024_02/712341559" TargetMode="External" /><Relationship Id="rId13" Type="http://schemas.openxmlformats.org/officeDocument/2006/relationships/hyperlink" Target="https://vymery.bimplatforma.cz/version/120504_F5q_aX1mW2fGgoQr0GGQhn0IaNxeBHR0eigZ8WsidVEuM-_l8N-RVRK6qJDKtJ8cTPYMrPFkhpHDnrSKPskn0w" TargetMode="External" /><Relationship Id="rId14" Type="http://schemas.openxmlformats.org/officeDocument/2006/relationships/hyperlink" Target="https://podminky.urs.cz/item/CS_URS_2024_02/712841559" TargetMode="External" /><Relationship Id="rId15" Type="http://schemas.openxmlformats.org/officeDocument/2006/relationships/hyperlink" Target="https://podminky.urs.cz/item/CS_URS_2024_02/998712103" TargetMode="External" /><Relationship Id="rId16" Type="http://schemas.openxmlformats.org/officeDocument/2006/relationships/hyperlink" Target="https://podminky.urs.cz/item/CS_URS_2024_02/713111111" TargetMode="External" /><Relationship Id="rId17" Type="http://schemas.openxmlformats.org/officeDocument/2006/relationships/hyperlink" Target="https://podminky.urs.cz/item/CS_URS_2024_02/713141136" TargetMode="External" /><Relationship Id="rId18" Type="http://schemas.openxmlformats.org/officeDocument/2006/relationships/hyperlink" Target="https://podminky.urs.cz/item/CS_URS_2024_02/713141151" TargetMode="External" /><Relationship Id="rId19" Type="http://schemas.openxmlformats.org/officeDocument/2006/relationships/hyperlink" Target="https://podminky.urs.cz/item/CS_URS_2024_02/713141338" TargetMode="External" /><Relationship Id="rId20" Type="http://schemas.openxmlformats.org/officeDocument/2006/relationships/hyperlink" Target="https://vymery.bimplatforma.cz/version/120504_iW6P2AUIXV_MM2RtQog8to6vNfvRtpB-X9vOfg-htBAad3nhfBWaa6yMn7U1jXoWduLoX0t6sJ6mPriUICLLEw" TargetMode="External" /><Relationship Id="rId21" Type="http://schemas.openxmlformats.org/officeDocument/2006/relationships/hyperlink" Target="https://podminky.urs.cz/item/CS_URS_2024_02/998713103" TargetMode="External" /><Relationship Id="rId22" Type="http://schemas.openxmlformats.org/officeDocument/2006/relationships/hyperlink" Target="https://podminky.urs.cz/item/CS_URS_2024_02/721173402" TargetMode="External" /><Relationship Id="rId23" Type="http://schemas.openxmlformats.org/officeDocument/2006/relationships/hyperlink" Target="https://podminky.urs.cz/item/CS_URS_2024_02/721210823" TargetMode="External" /><Relationship Id="rId24" Type="http://schemas.openxmlformats.org/officeDocument/2006/relationships/hyperlink" Target="https://podminky.urs.cz/item/CS_URS_2024_02/721220802" TargetMode="External" /><Relationship Id="rId25" Type="http://schemas.openxmlformats.org/officeDocument/2006/relationships/hyperlink" Target="https://podminky.urs.cz/item/CS_URS_2024_02/721239114" TargetMode="External" /><Relationship Id="rId26" Type="http://schemas.openxmlformats.org/officeDocument/2006/relationships/hyperlink" Target="https://podminky.urs.cz/item/CS_URS_2024_02/998721103" TargetMode="External" /><Relationship Id="rId27" Type="http://schemas.openxmlformats.org/officeDocument/2006/relationships/hyperlink" Target="https://podminky.urs.cz/item/CS_URS_2024_02/762131124" TargetMode="External" /><Relationship Id="rId28" Type="http://schemas.openxmlformats.org/officeDocument/2006/relationships/hyperlink" Target="https://podminky.urs.cz/item/CS_URS_2024_02/762132135" TargetMode="External" /><Relationship Id="rId29" Type="http://schemas.openxmlformats.org/officeDocument/2006/relationships/hyperlink" Target="https://podminky.urs.cz/item/CS_URS_2024_02/762341250" TargetMode="External" /><Relationship Id="rId30" Type="http://schemas.openxmlformats.org/officeDocument/2006/relationships/hyperlink" Target="https://podminky.urs.cz/item/CS_URS_2024_02/762341811" TargetMode="External" /><Relationship Id="rId31" Type="http://schemas.openxmlformats.org/officeDocument/2006/relationships/hyperlink" Target="https://podminky.urs.cz/item/CS_URS_2024_02/762342214" TargetMode="External" /><Relationship Id="rId32" Type="http://schemas.openxmlformats.org/officeDocument/2006/relationships/hyperlink" Target="https://podminky.urs.cz/item/CS_URS_2024_02/998762103" TargetMode="External" /><Relationship Id="rId33" Type="http://schemas.openxmlformats.org/officeDocument/2006/relationships/hyperlink" Target="https://podminky.urs.cz/item/CS_URS_2024_02/764002841" TargetMode="External" /><Relationship Id="rId34" Type="http://schemas.openxmlformats.org/officeDocument/2006/relationships/hyperlink" Target="https://vymery.bimplatforma.cz/version/120504_VDQjeAYIOT2GZPA6xBwye_NDcYVAlkOhCyrY-VdOf4OsJhHbAH9NMHR-5isuAb9yxT525LYZqV2YDex1_fy0mA" TargetMode="External" /><Relationship Id="rId35" Type="http://schemas.openxmlformats.org/officeDocument/2006/relationships/hyperlink" Target="https://podminky.urs.cz/item/CS_URS_2024_02/764204105" TargetMode="External" /><Relationship Id="rId36" Type="http://schemas.openxmlformats.org/officeDocument/2006/relationships/hyperlink" Target="https://podminky.urs.cz/item/CS_URS_2024_02/764212662" TargetMode="External" /><Relationship Id="rId37" Type="http://schemas.openxmlformats.org/officeDocument/2006/relationships/hyperlink" Target="https://podminky.urs.cz/item/CS_URS_2024_02/998764103" TargetMode="External" /><Relationship Id="rId38" Type="http://schemas.openxmlformats.org/officeDocument/2006/relationships/hyperlink" Target="https://podminky.urs.cz/item/CS_URS_2024_02/765192001" TargetMode="External" /><Relationship Id="rId39" Type="http://schemas.openxmlformats.org/officeDocument/2006/relationships/hyperlink" Target="https://podminky.urs.cz/item/CS_URS_2024_02/767810122" TargetMode="External" /><Relationship Id="rId40" Type="http://schemas.openxmlformats.org/officeDocument/2006/relationships/hyperlink" Target="https://podminky.urs.cz/item/CS_URS_2024_02/998767103" TargetMode="External" /><Relationship Id="rId41" Type="http://schemas.openxmlformats.org/officeDocument/2006/relationships/hyperlink" Target="https://podminky.urs.cz/item/CS_URS_2024_02/041403000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7151122" TargetMode="External" /><Relationship Id="rId2" Type="http://schemas.openxmlformats.org/officeDocument/2006/relationships/hyperlink" Target="https://podminky.urs.cz/item/CS_URS_2024_02/997013501" TargetMode="External" /><Relationship Id="rId3" Type="http://schemas.openxmlformats.org/officeDocument/2006/relationships/hyperlink" Target="https://podminky.urs.cz/item/CS_URS_2024_02/997013509" TargetMode="External" /><Relationship Id="rId4" Type="http://schemas.openxmlformats.org/officeDocument/2006/relationships/hyperlink" Target="https://podminky.urs.cz/item/CS_URS_2024_02/997013814" TargetMode="External" /><Relationship Id="rId5" Type="http://schemas.openxmlformats.org/officeDocument/2006/relationships/hyperlink" Target="https://podminky.urs.cz/item/CS_URS_2024_02/998011002" TargetMode="External" /><Relationship Id="rId6" Type="http://schemas.openxmlformats.org/officeDocument/2006/relationships/hyperlink" Target="https://podminky.urs.cz/item/CS_URS_2024_02/712300921" TargetMode="External" /><Relationship Id="rId7" Type="http://schemas.openxmlformats.org/officeDocument/2006/relationships/hyperlink" Target="https://podminky.urs.cz/item/CS_URS_2024_02/712311101" TargetMode="External" /><Relationship Id="rId8" Type="http://schemas.openxmlformats.org/officeDocument/2006/relationships/hyperlink" Target="https://podminky.urs.cz/item/CS_URS_2024_02/712331101" TargetMode="External" /><Relationship Id="rId9" Type="http://schemas.openxmlformats.org/officeDocument/2006/relationships/hyperlink" Target="https://podminky.urs.cz/item/CS_URS_2024_02/712331111" TargetMode="External" /><Relationship Id="rId10" Type="http://schemas.openxmlformats.org/officeDocument/2006/relationships/hyperlink" Target="https://podminky.urs.cz/item/CS_URS_2024_02/712340832" TargetMode="External" /><Relationship Id="rId11" Type="http://schemas.openxmlformats.org/officeDocument/2006/relationships/hyperlink" Target="https://vymery.bimplatforma.cz/version/120504_aLhpgYehyJY1n1V0saEnMGQl7AxEOjiZgcHD98XkfjAPpxakN76reu59f3KE633MJftGP2ct4_mj5Tvt7rUs_A" TargetMode="External" /><Relationship Id="rId12" Type="http://schemas.openxmlformats.org/officeDocument/2006/relationships/hyperlink" Target="https://podminky.urs.cz/item/CS_URS_2024_02/712341559" TargetMode="External" /><Relationship Id="rId13" Type="http://schemas.openxmlformats.org/officeDocument/2006/relationships/hyperlink" Target="https://vymery.bimplatforma.cz/version/120504_UzyFNeXOU9QUlKVnPgS04Vfu5OWKqYgWrJNbi1KY-_o8IZYCzI0bz3obEw3qdFn1fDEE4-04GmWuso1M_wfQDQ" TargetMode="External" /><Relationship Id="rId14" Type="http://schemas.openxmlformats.org/officeDocument/2006/relationships/hyperlink" Target="https://podminky.urs.cz/item/CS_URS_2024_02/712841559" TargetMode="External" /><Relationship Id="rId15" Type="http://schemas.openxmlformats.org/officeDocument/2006/relationships/hyperlink" Target="https://podminky.urs.cz/item/CS_URS_2024_02/998712102" TargetMode="External" /><Relationship Id="rId16" Type="http://schemas.openxmlformats.org/officeDocument/2006/relationships/hyperlink" Target="https://podminky.urs.cz/item/CS_URS_2024_02/713111111" TargetMode="External" /><Relationship Id="rId17" Type="http://schemas.openxmlformats.org/officeDocument/2006/relationships/hyperlink" Target="https://podminky.urs.cz/item/CS_URS_2024_02/713141136" TargetMode="External" /><Relationship Id="rId18" Type="http://schemas.openxmlformats.org/officeDocument/2006/relationships/hyperlink" Target="https://podminky.urs.cz/item/CS_URS_2024_02/713141151" TargetMode="External" /><Relationship Id="rId19" Type="http://schemas.openxmlformats.org/officeDocument/2006/relationships/hyperlink" Target="https://vymery.bimplatforma.cz/version/120504_yxvVtlojyCWDtgwhmSAZCF6C67wJo-AOUkuGWCmjS-fEMciba66Xmkqnvop4o5-7_QdQjSqPH0HBFtXqzSaFLg" TargetMode="External" /><Relationship Id="rId20" Type="http://schemas.openxmlformats.org/officeDocument/2006/relationships/hyperlink" Target="https://podminky.urs.cz/item/CS_URS_2024_02/713141338" TargetMode="External" /><Relationship Id="rId21" Type="http://schemas.openxmlformats.org/officeDocument/2006/relationships/hyperlink" Target="https://vymery.bimplatforma.cz/version/120504_cZDP_rhFF_YAt4fNRj4cZWTDrpzRAMHf70Imt2hfSGRaBAlI7OwYMBYU2Pk_JXaxWv2g_hALLPJ2mhQQDsk8YA" TargetMode="External" /><Relationship Id="rId22" Type="http://schemas.openxmlformats.org/officeDocument/2006/relationships/hyperlink" Target="https://podminky.urs.cz/item/CS_URS_2024_02/998713102" TargetMode="External" /><Relationship Id="rId23" Type="http://schemas.openxmlformats.org/officeDocument/2006/relationships/hyperlink" Target="https://podminky.urs.cz/item/CS_URS_2024_02/721173402" TargetMode="External" /><Relationship Id="rId24" Type="http://schemas.openxmlformats.org/officeDocument/2006/relationships/hyperlink" Target="https://podminky.urs.cz/item/CS_URS_2024_02/721210823" TargetMode="External" /><Relationship Id="rId25" Type="http://schemas.openxmlformats.org/officeDocument/2006/relationships/hyperlink" Target="https://podminky.urs.cz/item/CS_URS_2024_02/721220802" TargetMode="External" /><Relationship Id="rId26" Type="http://schemas.openxmlformats.org/officeDocument/2006/relationships/hyperlink" Target="https://podminky.urs.cz/item/CS_URS_2024_02/721239114" TargetMode="External" /><Relationship Id="rId27" Type="http://schemas.openxmlformats.org/officeDocument/2006/relationships/hyperlink" Target="https://podminky.urs.cz/item/CS_URS_2024_02/998721102" TargetMode="External" /><Relationship Id="rId28" Type="http://schemas.openxmlformats.org/officeDocument/2006/relationships/hyperlink" Target="https://podminky.urs.cz/item/CS_URS_2024_02/762131124" TargetMode="External" /><Relationship Id="rId29" Type="http://schemas.openxmlformats.org/officeDocument/2006/relationships/hyperlink" Target="https://podminky.urs.cz/item/CS_URS_2024_02/762132135" TargetMode="External" /><Relationship Id="rId30" Type="http://schemas.openxmlformats.org/officeDocument/2006/relationships/hyperlink" Target="https://podminky.urs.cz/item/CS_URS_2024_02/762341250" TargetMode="External" /><Relationship Id="rId31" Type="http://schemas.openxmlformats.org/officeDocument/2006/relationships/hyperlink" Target="https://podminky.urs.cz/item/CS_URS_2024_02/762341811" TargetMode="External" /><Relationship Id="rId32" Type="http://schemas.openxmlformats.org/officeDocument/2006/relationships/hyperlink" Target="https://podminky.urs.cz/item/CS_URS_2024_02/762342214" TargetMode="External" /><Relationship Id="rId33" Type="http://schemas.openxmlformats.org/officeDocument/2006/relationships/hyperlink" Target="https://podminky.urs.cz/item/CS_URS_2024_02/998762102" TargetMode="External" /><Relationship Id="rId34" Type="http://schemas.openxmlformats.org/officeDocument/2006/relationships/hyperlink" Target="https://podminky.urs.cz/item/CS_URS_2024_02/764002841" TargetMode="External" /><Relationship Id="rId35" Type="http://schemas.openxmlformats.org/officeDocument/2006/relationships/hyperlink" Target="https://vymery.bimplatforma.cz/version/120504_XAVZmGt8kWjzRVn_NFpE8Zel1HD7HhWXpwwb3oNIH87ToUcdOxaN39KSOGZpp6XjKrFbW70XAQ8wpmg1lG12mA" TargetMode="External" /><Relationship Id="rId36" Type="http://schemas.openxmlformats.org/officeDocument/2006/relationships/hyperlink" Target="https://podminky.urs.cz/item/CS_URS_2024_02/764204105" TargetMode="External" /><Relationship Id="rId37" Type="http://schemas.openxmlformats.org/officeDocument/2006/relationships/hyperlink" Target="https://podminky.urs.cz/item/CS_URS_2024_02/764212662" TargetMode="External" /><Relationship Id="rId38" Type="http://schemas.openxmlformats.org/officeDocument/2006/relationships/hyperlink" Target="https://podminky.urs.cz/item/CS_URS_2024_02/998764102" TargetMode="External" /><Relationship Id="rId39" Type="http://schemas.openxmlformats.org/officeDocument/2006/relationships/hyperlink" Target="https://podminky.urs.cz/item/CS_URS_2024_02/765192001" TargetMode="External" /><Relationship Id="rId40" Type="http://schemas.openxmlformats.org/officeDocument/2006/relationships/hyperlink" Target="https://podminky.urs.cz/item/CS_URS_2024_02/767810122" TargetMode="External" /><Relationship Id="rId41" Type="http://schemas.openxmlformats.org/officeDocument/2006/relationships/hyperlink" Target="https://podminky.urs.cz/item/CS_URS_2024_02/998767102" TargetMode="External" /><Relationship Id="rId42" Type="http://schemas.openxmlformats.org/officeDocument/2006/relationships/hyperlink" Target="https://podminky.urs.cz/item/CS_URS_2024_02/041403000" TargetMode="External" /><Relationship Id="rId4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20001000" TargetMode="External" /><Relationship Id="rId2" Type="http://schemas.openxmlformats.org/officeDocument/2006/relationships/hyperlink" Target="https://podminky.urs.cz/item/CS_URS_2024_02/030001000" TargetMode="External" /><Relationship Id="rId3" Type="http://schemas.openxmlformats.org/officeDocument/2006/relationships/hyperlink" Target="https://podminky.urs.cz/item/CS_URS_2024_02/032103000" TargetMode="External" /><Relationship Id="rId4" Type="http://schemas.openxmlformats.org/officeDocument/2006/relationships/hyperlink" Target="https://podminky.urs.cz/item/CS_URS_2024_02/039002000" TargetMode="External" /><Relationship Id="rId5" Type="http://schemas.openxmlformats.org/officeDocument/2006/relationships/hyperlink" Target="https://podminky.urs.cz/item/CS_URS_2024_02/043224000" TargetMode="External" /><Relationship Id="rId6" Type="http://schemas.openxmlformats.org/officeDocument/2006/relationships/hyperlink" Target="https://podminky.urs.cz/item/CS_URS_2024_02/063503000" TargetMode="External" /><Relationship Id="rId7" Type="http://schemas.openxmlformats.org/officeDocument/2006/relationships/hyperlink" Target="https://podminky.urs.cz/item/CS_URS_2024_02/090001000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67881112" TargetMode="External" /><Relationship Id="rId2" Type="http://schemas.openxmlformats.org/officeDocument/2006/relationships/hyperlink" Target="https://podminky.urs.cz/item/CS_URS_2024_02/013294000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vymery.bimplatforma.cz/version/120504_VDQjeAYIOT2GZPA6xBwye_NDcYVAlkOhCyrY-VdOf4OsJhHbAH9NMHR-5isuAb9yxT525LYZqV2YDex1_fy0mA" TargetMode="External" /><Relationship Id="rId2" Type="http://schemas.openxmlformats.org/officeDocument/2006/relationships/hyperlink" Target="https://vymery.bimplatforma.cz/version/120504_iUR6M3f579xy2P3LcwaVP_NV7hVmwW7L65XvOD3bFedhrHksA1UTXVQzP8RGqWF1veW4v8lE4ZMmuHfo9eFjlA" TargetMode="External" /><Relationship Id="rId3" Type="http://schemas.openxmlformats.org/officeDocument/2006/relationships/hyperlink" Target="https://vymery.bimplatforma.cz/version/120504_USya9mI2DknagEln47WYwgVmWFiP4K-GM5ew6UZDdRennrlCGWNIOy3bb1xDn0GBHH9nRKG1UoSHMqFhvrtEew" TargetMode="External" /><Relationship Id="rId4" Type="http://schemas.openxmlformats.org/officeDocument/2006/relationships/hyperlink" Target="https://vymery.bimplatforma.cz/version/120504_iW6P2AUIXV_MM2RtQog8to6vNfvRtpB-X9vOfg-htBAad3nhfBWaa6yMn7U1jXoWduLoX0t6sJ6mPriUICLLEw" TargetMode="External" /><Relationship Id="rId5" Type="http://schemas.openxmlformats.org/officeDocument/2006/relationships/hyperlink" Target="https://vymery.bimplatforma.cz/version/120504_7nUy48puQqMk0YW0rMRt2iBV1XL5EsnoENyPsEekRLNldzQFZz1dguSnFaM07Vv7koQm1DhwOz4kwERoHd6kTw" TargetMode="External" /><Relationship Id="rId6" Type="http://schemas.openxmlformats.org/officeDocument/2006/relationships/hyperlink" Target="https://vymery.bimplatforma.cz/version/120504_F5q_aX1mW2fGgoQr0GGQhn0IaNxeBHR0eigZ8WsidVEuM-_l8N-RVRK6qJDKtJ8cTPYMrPFkhpHDnrSKPskn0w" TargetMode="External" /><Relationship Id="rId7" Type="http://schemas.openxmlformats.org/officeDocument/2006/relationships/hyperlink" Target="https://vymery.bimplatforma.cz/version/120504_ResPs0TSDvh6bKN857Q6GMpnWyHjBzU3ECYUhxvVsnG2XdTUDF2M34-ablClA_chAxRsPC7mmwpmzzs-elQWFQ" TargetMode="External" /><Relationship Id="rId8" Type="http://schemas.openxmlformats.org/officeDocument/2006/relationships/hyperlink" Target="https://vymery.bimplatforma.cz/version/120504_XAVZmGt8kWjzRVn_NFpE8Zel1HD7HhWXpwwb3oNIH87ToUcdOxaN39KSOGZpp6XjKrFbW70XAQ8wpmg1lG12mA" TargetMode="External" /><Relationship Id="rId9" Type="http://schemas.openxmlformats.org/officeDocument/2006/relationships/hyperlink" Target="https://vymery.bimplatforma.cz/version/120504_aLhpgYehyJY1n1V0saEnMGQl7AxEOjiZgcHD98XkfjAPpxakN76reu59f3KE633MJftGP2ct4_mj5Tvt7rUs_A" TargetMode="External" /><Relationship Id="rId10" Type="http://schemas.openxmlformats.org/officeDocument/2006/relationships/hyperlink" Target="https://vymery.bimplatforma.cz/version/120504_yxvVtlojyCWDtgwhmSAZCF6C67wJo-AOUkuGWCmjS-fEMciba66Xmkqnvop4o5-7_QdQjSqPH0HBFtXqzSaFLg" TargetMode="External" /><Relationship Id="rId11" Type="http://schemas.openxmlformats.org/officeDocument/2006/relationships/hyperlink" Target="https://vymery.bimplatforma.cz/version/120504_cZDP_rhFF_YAt4fNRj4cZWTDrpzRAMHf70Imt2hfSGRaBAlI7OwYMBYU2Pk_JXaxWv2g_hALLPJ2mhQQDsk8YA" TargetMode="External" /><Relationship Id="rId12" Type="http://schemas.openxmlformats.org/officeDocument/2006/relationships/hyperlink" Target="https://vymery.bimplatforma.cz/version/120504_0Qn-_y2nQ43sDM3vygAoHPAbiUNjNJCrmjlAknhcZEInlghmRulBE2Fh75e5B2XL_jc4ao8M0Vy1uuakovXdbA" TargetMode="External" /><Relationship Id="rId13" Type="http://schemas.openxmlformats.org/officeDocument/2006/relationships/hyperlink" Target="https://vymery.bimplatforma.cz/version/120504_UzyFNeXOU9QUlKVnPgS04Vfu5OWKqYgWrJNbi1KY-_o8IZYCzI0bz3obEw3qdFn1fDEE4-04GmWuso1M_wfQDQ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20240829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střešního pláště speciální školy - 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Hradecká  1231/11b, Hradec Králové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Speciální základní škola Hradec Králové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DEKPROJEKT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DEKPROJEKT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Střecha 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Střecha 1'!P93</f>
        <v>0</v>
      </c>
      <c r="AV55" s="122">
        <f>'01 - Střecha 1'!J33</f>
        <v>0</v>
      </c>
      <c r="AW55" s="122">
        <f>'01 - Střecha 1'!J34</f>
        <v>0</v>
      </c>
      <c r="AX55" s="122">
        <f>'01 - Střecha 1'!J35</f>
        <v>0</v>
      </c>
      <c r="AY55" s="122">
        <f>'01 - Střecha 1'!J36</f>
        <v>0</v>
      </c>
      <c r="AZ55" s="122">
        <f>'01 - Střecha 1'!F33</f>
        <v>0</v>
      </c>
      <c r="BA55" s="122">
        <f>'01 - Střecha 1'!F34</f>
        <v>0</v>
      </c>
      <c r="BB55" s="122">
        <f>'01 - Střecha 1'!F35</f>
        <v>0</v>
      </c>
      <c r="BC55" s="122">
        <f>'01 - Střecha 1'!F36</f>
        <v>0</v>
      </c>
      <c r="BD55" s="124">
        <f>'01 - Střecha 1'!F37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Střecha 2'!J30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Střecha 2'!P93</f>
        <v>0</v>
      </c>
      <c r="AV56" s="122">
        <f>'02 - Střecha 2'!J33</f>
        <v>0</v>
      </c>
      <c r="AW56" s="122">
        <f>'02 - Střecha 2'!J34</f>
        <v>0</v>
      </c>
      <c r="AX56" s="122">
        <f>'02 - Střecha 2'!J35</f>
        <v>0</v>
      </c>
      <c r="AY56" s="122">
        <f>'02 - Střecha 2'!J36</f>
        <v>0</v>
      </c>
      <c r="AZ56" s="122">
        <f>'02 - Střecha 2'!F33</f>
        <v>0</v>
      </c>
      <c r="BA56" s="122">
        <f>'02 - Střecha 2'!F34</f>
        <v>0</v>
      </c>
      <c r="BB56" s="122">
        <f>'02 - Střecha 2'!F35</f>
        <v>0</v>
      </c>
      <c r="BC56" s="122">
        <f>'02 - Střecha 2'!F36</f>
        <v>0</v>
      </c>
      <c r="BD56" s="124">
        <f>'02 - Střecha 2'!F37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Hromosvod'!J30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'03 - Hromosvod'!P81</f>
        <v>0</v>
      </c>
      <c r="AV57" s="122">
        <f>'03 - Hromosvod'!J33</f>
        <v>0</v>
      </c>
      <c r="AW57" s="122">
        <f>'03 - Hromosvod'!J34</f>
        <v>0</v>
      </c>
      <c r="AX57" s="122">
        <f>'03 - Hromosvod'!J35</f>
        <v>0</v>
      </c>
      <c r="AY57" s="122">
        <f>'03 - Hromosvod'!J36</f>
        <v>0</v>
      </c>
      <c r="AZ57" s="122">
        <f>'03 - Hromosvod'!F33</f>
        <v>0</v>
      </c>
      <c r="BA57" s="122">
        <f>'03 - Hromosvod'!F34</f>
        <v>0</v>
      </c>
      <c r="BB57" s="122">
        <f>'03 - Hromosvod'!F35</f>
        <v>0</v>
      </c>
      <c r="BC57" s="122">
        <f>'03 - Hromosvod'!F36</f>
        <v>0</v>
      </c>
      <c r="BD57" s="124">
        <f>'03 - Hromosvod'!F37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16.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VRN'!J30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'04 - VRN'!P85</f>
        <v>0</v>
      </c>
      <c r="AV58" s="122">
        <f>'04 - VRN'!J33</f>
        <v>0</v>
      </c>
      <c r="AW58" s="122">
        <f>'04 - VRN'!J34</f>
        <v>0</v>
      </c>
      <c r="AX58" s="122">
        <f>'04 - VRN'!J35</f>
        <v>0</v>
      </c>
      <c r="AY58" s="122">
        <f>'04 - VRN'!J36</f>
        <v>0</v>
      </c>
      <c r="AZ58" s="122">
        <f>'04 - VRN'!F33</f>
        <v>0</v>
      </c>
      <c r="BA58" s="122">
        <f>'04 - VRN'!F34</f>
        <v>0</v>
      </c>
      <c r="BB58" s="122">
        <f>'04 - VRN'!F35</f>
        <v>0</v>
      </c>
      <c r="BC58" s="122">
        <f>'04 - VRN'!F36</f>
        <v>0</v>
      </c>
      <c r="BD58" s="124">
        <f>'04 - VRN'!F37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16.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Záchytný systém'!J30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6">
        <v>0</v>
      </c>
      <c r="AT59" s="127">
        <f>ROUND(SUM(AV59:AW59),2)</f>
        <v>0</v>
      </c>
      <c r="AU59" s="128">
        <f>'05 - Záchytný systém'!P83</f>
        <v>0</v>
      </c>
      <c r="AV59" s="127">
        <f>'05 - Záchytný systém'!J33</f>
        <v>0</v>
      </c>
      <c r="AW59" s="127">
        <f>'05 - Záchytný systém'!J34</f>
        <v>0</v>
      </c>
      <c r="AX59" s="127">
        <f>'05 - Záchytný systém'!J35</f>
        <v>0</v>
      </c>
      <c r="AY59" s="127">
        <f>'05 - Záchytný systém'!J36</f>
        <v>0</v>
      </c>
      <c r="AZ59" s="127">
        <f>'05 - Záchytný systém'!F33</f>
        <v>0</v>
      </c>
      <c r="BA59" s="127">
        <f>'05 - Záchytný systém'!F34</f>
        <v>0</v>
      </c>
      <c r="BB59" s="127">
        <f>'05 - Záchytný systém'!F35</f>
        <v>0</v>
      </c>
      <c r="BC59" s="127">
        <f>'05 - Záchytný systém'!F36</f>
        <v>0</v>
      </c>
      <c r="BD59" s="129">
        <f>'05 - Záchytný systém'!F37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yCnZP7xATrv9kMOSP6SV8Z6QAryYWkZE0JM/84iqCHwJJLqk5t7eQUYHNd1KhlJk0raShmmkZeer+jDTDbhulg==" hashValue="fOos2RCPfWrxerPeJ70j8ehqlFITAs7xL9L3MZag4SZTGiMJ/xugLX3KtSbTToXdL8S6a+Vu5wLk35tV0xe6t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řecha 1'!C2" display="/"/>
    <hyperlink ref="A56" location="'02 - Střecha 2'!C2" display="/"/>
    <hyperlink ref="A57" location="'03 - Hromosvod'!C2" display="/"/>
    <hyperlink ref="A58" location="'04 - VRN'!C2" display="/"/>
    <hyperlink ref="A59" location="'05 - Záchytný systé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  <c r="AZ2" s="130" t="s">
        <v>94</v>
      </c>
      <c r="BA2" s="130" t="s">
        <v>95</v>
      </c>
      <c r="BB2" s="130" t="s">
        <v>19</v>
      </c>
      <c r="BC2" s="130" t="s">
        <v>96</v>
      </c>
      <c r="BD2" s="13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  <c r="AZ3" s="130" t="s">
        <v>98</v>
      </c>
      <c r="BA3" s="130" t="s">
        <v>99</v>
      </c>
      <c r="BB3" s="130" t="s">
        <v>19</v>
      </c>
      <c r="BC3" s="130" t="s">
        <v>100</v>
      </c>
      <c r="BD3" s="130" t="s">
        <v>97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102</v>
      </c>
      <c r="BA4" s="130" t="s">
        <v>103</v>
      </c>
      <c r="BB4" s="130" t="s">
        <v>19</v>
      </c>
      <c r="BC4" s="130" t="s">
        <v>104</v>
      </c>
      <c r="BD4" s="130" t="s">
        <v>97</v>
      </c>
    </row>
    <row r="5" s="1" customFormat="1" ht="6.96" customHeight="1">
      <c r="B5" s="22"/>
      <c r="L5" s="22"/>
      <c r="AZ5" s="130" t="s">
        <v>105</v>
      </c>
      <c r="BA5" s="130" t="s">
        <v>106</v>
      </c>
      <c r="BB5" s="130" t="s">
        <v>19</v>
      </c>
      <c r="BC5" s="130" t="s">
        <v>107</v>
      </c>
      <c r="BD5" s="130" t="s">
        <v>97</v>
      </c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109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ROUND(J93,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ROUND((SUM(BE93:BE315)),  2)</f>
        <v>0</v>
      </c>
      <c r="G33" s="40"/>
      <c r="H33" s="40"/>
      <c r="I33" s="151">
        <v>0.20999999999999999</v>
      </c>
      <c r="J33" s="150">
        <f>ROUND(((SUM(BE93:BE315))*I33),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ROUND((SUM(BF93:BF315)),  2)</f>
        <v>0</v>
      </c>
      <c r="G34" s="40"/>
      <c r="H34" s="40"/>
      <c r="I34" s="151">
        <v>0.12</v>
      </c>
      <c r="J34" s="150">
        <f>ROUND(((SUM(BF93:BF315))*I34),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ROUND((SUM(BG93:BG315)),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ROUND((SUM(BH93:BH315)),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ROUND((SUM(BI93:BI315)),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Střecha 1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114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115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116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117</v>
      </c>
      <c r="E63" s="177"/>
      <c r="F63" s="177"/>
      <c r="G63" s="177"/>
      <c r="H63" s="177"/>
      <c r="I63" s="177"/>
      <c r="J63" s="178">
        <f>J112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118</v>
      </c>
      <c r="E64" s="171"/>
      <c r="F64" s="171"/>
      <c r="G64" s="171"/>
      <c r="H64" s="171"/>
      <c r="I64" s="171"/>
      <c r="J64" s="172">
        <f>J116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119</v>
      </c>
      <c r="E65" s="177"/>
      <c r="F65" s="177"/>
      <c r="G65" s="177"/>
      <c r="H65" s="177"/>
      <c r="I65" s="177"/>
      <c r="J65" s="178">
        <f>J117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120</v>
      </c>
      <c r="E66" s="177"/>
      <c r="F66" s="177"/>
      <c r="G66" s="177"/>
      <c r="H66" s="177"/>
      <c r="I66" s="177"/>
      <c r="J66" s="178">
        <f>J177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121</v>
      </c>
      <c r="E67" s="177"/>
      <c r="F67" s="177"/>
      <c r="G67" s="177"/>
      <c r="H67" s="177"/>
      <c r="I67" s="177"/>
      <c r="J67" s="178">
        <f>J211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122</v>
      </c>
      <c r="E68" s="177"/>
      <c r="F68" s="177"/>
      <c r="G68" s="177"/>
      <c r="H68" s="177"/>
      <c r="I68" s="177"/>
      <c r="J68" s="178">
        <f>J230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123</v>
      </c>
      <c r="E69" s="177"/>
      <c r="F69" s="177"/>
      <c r="G69" s="177"/>
      <c r="H69" s="177"/>
      <c r="I69" s="177"/>
      <c r="J69" s="178">
        <f>J271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124</v>
      </c>
      <c r="E70" s="177"/>
      <c r="F70" s="177"/>
      <c r="G70" s="177"/>
      <c r="H70" s="177"/>
      <c r="I70" s="177"/>
      <c r="J70" s="178">
        <f>J297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125</v>
      </c>
      <c r="E71" s="177"/>
      <c r="F71" s="177"/>
      <c r="G71" s="177"/>
      <c r="H71" s="177"/>
      <c r="I71" s="177"/>
      <c r="J71" s="178">
        <f>J302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126</v>
      </c>
      <c r="E72" s="171"/>
      <c r="F72" s="171"/>
      <c r="G72" s="171"/>
      <c r="H72" s="171"/>
      <c r="I72" s="171"/>
      <c r="J72" s="172">
        <f>J311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127</v>
      </c>
      <c r="E73" s="177"/>
      <c r="F73" s="177"/>
      <c r="G73" s="177"/>
      <c r="H73" s="177"/>
      <c r="I73" s="177"/>
      <c r="J73" s="178">
        <f>J312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128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3" t="str">
        <f>E7</f>
        <v>Oprava střešního pláště speciální školy - I. etapa</v>
      </c>
      <c r="F83" s="34"/>
      <c r="G83" s="34"/>
      <c r="H83" s="34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108</v>
      </c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01 - Střecha 1</v>
      </c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Hradecká  1231/11b, Hradec Králové</v>
      </c>
      <c r="G87" s="42"/>
      <c r="H87" s="42"/>
      <c r="I87" s="34" t="s">
        <v>23</v>
      </c>
      <c r="J87" s="74" t="str">
        <f>IF(J12="","",J12)</f>
        <v>29. 8. 2024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Speciální základní škola Hradec Králové</v>
      </c>
      <c r="G89" s="42"/>
      <c r="H89" s="42"/>
      <c r="I89" s="34" t="s">
        <v>31</v>
      </c>
      <c r="J89" s="38" t="str">
        <f>E21</f>
        <v>DEKPROJEKT s.r.o.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DEKPROJEKT s.r.o.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0"/>
      <c r="B92" s="181"/>
      <c r="C92" s="182" t="s">
        <v>129</v>
      </c>
      <c r="D92" s="183" t="s">
        <v>56</v>
      </c>
      <c r="E92" s="183" t="s">
        <v>52</v>
      </c>
      <c r="F92" s="183" t="s">
        <v>53</v>
      </c>
      <c r="G92" s="183" t="s">
        <v>130</v>
      </c>
      <c r="H92" s="183" t="s">
        <v>131</v>
      </c>
      <c r="I92" s="183" t="s">
        <v>132</v>
      </c>
      <c r="J92" s="183" t="s">
        <v>112</v>
      </c>
      <c r="K92" s="184" t="s">
        <v>133</v>
      </c>
      <c r="L92" s="185"/>
      <c r="M92" s="94" t="s">
        <v>19</v>
      </c>
      <c r="N92" s="95" t="s">
        <v>41</v>
      </c>
      <c r="O92" s="95" t="s">
        <v>134</v>
      </c>
      <c r="P92" s="95" t="s">
        <v>135</v>
      </c>
      <c r="Q92" s="95" t="s">
        <v>136</v>
      </c>
      <c r="R92" s="95" t="s">
        <v>137</v>
      </c>
      <c r="S92" s="95" t="s">
        <v>138</v>
      </c>
      <c r="T92" s="96" t="s">
        <v>139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0"/>
      <c r="B93" s="41"/>
      <c r="C93" s="101" t="s">
        <v>140</v>
      </c>
      <c r="D93" s="42"/>
      <c r="E93" s="42"/>
      <c r="F93" s="42"/>
      <c r="G93" s="42"/>
      <c r="H93" s="42"/>
      <c r="I93" s="42"/>
      <c r="J93" s="186">
        <f>BK93</f>
        <v>0</v>
      </c>
      <c r="K93" s="42"/>
      <c r="L93" s="46"/>
      <c r="M93" s="97"/>
      <c r="N93" s="187"/>
      <c r="O93" s="98"/>
      <c r="P93" s="188">
        <f>P94+P116+P311</f>
        <v>0</v>
      </c>
      <c r="Q93" s="98"/>
      <c r="R93" s="188">
        <f>R94+R116+R311</f>
        <v>5.1906132300000012</v>
      </c>
      <c r="S93" s="98"/>
      <c r="T93" s="189">
        <f>T94+T116+T311</f>
        <v>0.72087416000000004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113</v>
      </c>
      <c r="BK93" s="190">
        <f>BK94+BK116+BK311</f>
        <v>0</v>
      </c>
    </row>
    <row r="94" s="12" customFormat="1" ht="25.92" customHeight="1">
      <c r="A94" s="12"/>
      <c r="B94" s="191"/>
      <c r="C94" s="192"/>
      <c r="D94" s="193" t="s">
        <v>70</v>
      </c>
      <c r="E94" s="194" t="s">
        <v>141</v>
      </c>
      <c r="F94" s="194" t="s">
        <v>142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P95+P100+P112</f>
        <v>0</v>
      </c>
      <c r="Q94" s="199"/>
      <c r="R94" s="200">
        <f>R95+R100+R112</f>
        <v>0.0083070000000000001</v>
      </c>
      <c r="S94" s="199"/>
      <c r="T94" s="201">
        <f>T95+T100+T112</f>
        <v>0.16965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79</v>
      </c>
      <c r="AT94" s="203" t="s">
        <v>70</v>
      </c>
      <c r="AU94" s="203" t="s">
        <v>71</v>
      </c>
      <c r="AY94" s="202" t="s">
        <v>143</v>
      </c>
      <c r="BK94" s="204">
        <f>BK95+BK100+BK112</f>
        <v>0</v>
      </c>
    </row>
    <row r="95" s="12" customFormat="1" ht="22.8" customHeight="1">
      <c r="A95" s="12"/>
      <c r="B95" s="191"/>
      <c r="C95" s="192"/>
      <c r="D95" s="193" t="s">
        <v>70</v>
      </c>
      <c r="E95" s="205" t="s">
        <v>144</v>
      </c>
      <c r="F95" s="205" t="s">
        <v>145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SUM(P96:P99)</f>
        <v>0</v>
      </c>
      <c r="Q95" s="199"/>
      <c r="R95" s="200">
        <f>SUM(R96:R99)</f>
        <v>0.0083070000000000001</v>
      </c>
      <c r="S95" s="199"/>
      <c r="T95" s="201">
        <f>SUM(T96:T99)</f>
        <v>0.16965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79</v>
      </c>
      <c r="AT95" s="203" t="s">
        <v>70</v>
      </c>
      <c r="AU95" s="203" t="s">
        <v>79</v>
      </c>
      <c r="AY95" s="202" t="s">
        <v>143</v>
      </c>
      <c r="BK95" s="204">
        <f>SUM(BK96:BK99)</f>
        <v>0</v>
      </c>
    </row>
    <row r="96" s="2" customFormat="1" ht="24.15" customHeight="1">
      <c r="A96" s="40"/>
      <c r="B96" s="41"/>
      <c r="C96" s="207" t="s">
        <v>79</v>
      </c>
      <c r="D96" s="207" t="s">
        <v>146</v>
      </c>
      <c r="E96" s="208" t="s">
        <v>147</v>
      </c>
      <c r="F96" s="209" t="s">
        <v>148</v>
      </c>
      <c r="G96" s="210" t="s">
        <v>149</v>
      </c>
      <c r="H96" s="211">
        <v>5.8499999999999996</v>
      </c>
      <c r="I96" s="212"/>
      <c r="J96" s="213">
        <f>ROUND(I96*H96,2)</f>
        <v>0</v>
      </c>
      <c r="K96" s="209" t="s">
        <v>150</v>
      </c>
      <c r="L96" s="46"/>
      <c r="M96" s="214" t="s">
        <v>19</v>
      </c>
      <c r="N96" s="215" t="s">
        <v>42</v>
      </c>
      <c r="O96" s="86"/>
      <c r="P96" s="216">
        <f>O96*H96</f>
        <v>0</v>
      </c>
      <c r="Q96" s="216">
        <v>0.00142</v>
      </c>
      <c r="R96" s="216">
        <f>Q96*H96</f>
        <v>0.0083070000000000001</v>
      </c>
      <c r="S96" s="216">
        <v>0.029000000000000001</v>
      </c>
      <c r="T96" s="217">
        <f>S96*H96</f>
        <v>0.16965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151</v>
      </c>
      <c r="AT96" s="218" t="s">
        <v>146</v>
      </c>
      <c r="AU96" s="218" t="s">
        <v>81</v>
      </c>
      <c r="AY96" s="19" t="s">
        <v>143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79</v>
      </c>
      <c r="BK96" s="219">
        <f>ROUND(I96*H96,2)</f>
        <v>0</v>
      </c>
      <c r="BL96" s="19" t="s">
        <v>151</v>
      </c>
      <c r="BM96" s="218" t="s">
        <v>152</v>
      </c>
    </row>
    <row r="97" s="2" customFormat="1">
      <c r="A97" s="40"/>
      <c r="B97" s="41"/>
      <c r="C97" s="42"/>
      <c r="D97" s="220" t="s">
        <v>153</v>
      </c>
      <c r="E97" s="42"/>
      <c r="F97" s="221" t="s">
        <v>154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153</v>
      </c>
      <c r="AU97" s="19" t="s">
        <v>81</v>
      </c>
    </row>
    <row r="98" s="2" customFormat="1">
      <c r="A98" s="40"/>
      <c r="B98" s="41"/>
      <c r="C98" s="42"/>
      <c r="D98" s="225" t="s">
        <v>155</v>
      </c>
      <c r="E98" s="42"/>
      <c r="F98" s="226" t="s">
        <v>156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155</v>
      </c>
      <c r="AU98" s="19" t="s">
        <v>81</v>
      </c>
    </row>
    <row r="99" s="13" customFormat="1">
      <c r="A99" s="13"/>
      <c r="B99" s="227"/>
      <c r="C99" s="228"/>
      <c r="D99" s="220" t="s">
        <v>157</v>
      </c>
      <c r="E99" s="229" t="s">
        <v>19</v>
      </c>
      <c r="F99" s="230" t="s">
        <v>158</v>
      </c>
      <c r="G99" s="228"/>
      <c r="H99" s="231">
        <v>5.8499999999999996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157</v>
      </c>
      <c r="AU99" s="237" t="s">
        <v>81</v>
      </c>
      <c r="AV99" s="13" t="s">
        <v>81</v>
      </c>
      <c r="AW99" s="13" t="s">
        <v>33</v>
      </c>
      <c r="AX99" s="13" t="s">
        <v>79</v>
      </c>
      <c r="AY99" s="237" t="s">
        <v>143</v>
      </c>
    </row>
    <row r="100" s="12" customFormat="1" ht="22.8" customHeight="1">
      <c r="A100" s="12"/>
      <c r="B100" s="191"/>
      <c r="C100" s="192"/>
      <c r="D100" s="193" t="s">
        <v>70</v>
      </c>
      <c r="E100" s="205" t="s">
        <v>159</v>
      </c>
      <c r="F100" s="205" t="s">
        <v>160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SUM(P101:P111)</f>
        <v>0</v>
      </c>
      <c r="Q100" s="199"/>
      <c r="R100" s="200">
        <f>SUM(R101:R111)</f>
        <v>0</v>
      </c>
      <c r="S100" s="199"/>
      <c r="T100" s="201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79</v>
      </c>
      <c r="AT100" s="203" t="s">
        <v>70</v>
      </c>
      <c r="AU100" s="203" t="s">
        <v>79</v>
      </c>
      <c r="AY100" s="202" t="s">
        <v>143</v>
      </c>
      <c r="BK100" s="204">
        <f>SUM(BK101:BK111)</f>
        <v>0</v>
      </c>
    </row>
    <row r="101" s="2" customFormat="1" ht="24.15" customHeight="1">
      <c r="A101" s="40"/>
      <c r="B101" s="41"/>
      <c r="C101" s="207" t="s">
        <v>81</v>
      </c>
      <c r="D101" s="207" t="s">
        <v>146</v>
      </c>
      <c r="E101" s="208" t="s">
        <v>161</v>
      </c>
      <c r="F101" s="209" t="s">
        <v>162</v>
      </c>
      <c r="G101" s="210" t="s">
        <v>163</v>
      </c>
      <c r="H101" s="211">
        <v>0.72099999999999997</v>
      </c>
      <c r="I101" s="212"/>
      <c r="J101" s="213">
        <f>ROUND(I101*H101,2)</f>
        <v>0</v>
      </c>
      <c r="K101" s="209" t="s">
        <v>150</v>
      </c>
      <c r="L101" s="46"/>
      <c r="M101" s="214" t="s">
        <v>19</v>
      </c>
      <c r="N101" s="215" t="s">
        <v>42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151</v>
      </c>
      <c r="AT101" s="218" t="s">
        <v>146</v>
      </c>
      <c r="AU101" s="218" t="s">
        <v>81</v>
      </c>
      <c r="AY101" s="19" t="s">
        <v>143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79</v>
      </c>
      <c r="BK101" s="219">
        <f>ROUND(I101*H101,2)</f>
        <v>0</v>
      </c>
      <c r="BL101" s="19" t="s">
        <v>151</v>
      </c>
      <c r="BM101" s="218" t="s">
        <v>164</v>
      </c>
    </row>
    <row r="102" s="2" customFormat="1">
      <c r="A102" s="40"/>
      <c r="B102" s="41"/>
      <c r="C102" s="42"/>
      <c r="D102" s="220" t="s">
        <v>153</v>
      </c>
      <c r="E102" s="42"/>
      <c r="F102" s="221" t="s">
        <v>165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153</v>
      </c>
      <c r="AU102" s="19" t="s">
        <v>81</v>
      </c>
    </row>
    <row r="103" s="2" customFormat="1">
      <c r="A103" s="40"/>
      <c r="B103" s="41"/>
      <c r="C103" s="42"/>
      <c r="D103" s="225" t="s">
        <v>155</v>
      </c>
      <c r="E103" s="42"/>
      <c r="F103" s="226" t="s">
        <v>166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155</v>
      </c>
      <c r="AU103" s="19" t="s">
        <v>81</v>
      </c>
    </row>
    <row r="104" s="2" customFormat="1" ht="33" customHeight="1">
      <c r="A104" s="40"/>
      <c r="B104" s="41"/>
      <c r="C104" s="207" t="s">
        <v>97</v>
      </c>
      <c r="D104" s="207" t="s">
        <v>146</v>
      </c>
      <c r="E104" s="208" t="s">
        <v>167</v>
      </c>
      <c r="F104" s="209" t="s">
        <v>168</v>
      </c>
      <c r="G104" s="210" t="s">
        <v>163</v>
      </c>
      <c r="H104" s="211">
        <v>84.049999999999997</v>
      </c>
      <c r="I104" s="212"/>
      <c r="J104" s="213">
        <f>ROUND(I104*H104,2)</f>
        <v>0</v>
      </c>
      <c r="K104" s="209" t="s">
        <v>150</v>
      </c>
      <c r="L104" s="46"/>
      <c r="M104" s="214" t="s">
        <v>19</v>
      </c>
      <c r="N104" s="215" t="s">
        <v>42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151</v>
      </c>
      <c r="AT104" s="218" t="s">
        <v>146</v>
      </c>
      <c r="AU104" s="218" t="s">
        <v>81</v>
      </c>
      <c r="AY104" s="19" t="s">
        <v>143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79</v>
      </c>
      <c r="BK104" s="219">
        <f>ROUND(I104*H104,2)</f>
        <v>0</v>
      </c>
      <c r="BL104" s="19" t="s">
        <v>151</v>
      </c>
      <c r="BM104" s="218" t="s">
        <v>169</v>
      </c>
    </row>
    <row r="105" s="2" customFormat="1">
      <c r="A105" s="40"/>
      <c r="B105" s="41"/>
      <c r="C105" s="42"/>
      <c r="D105" s="220" t="s">
        <v>153</v>
      </c>
      <c r="E105" s="42"/>
      <c r="F105" s="221" t="s">
        <v>170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81</v>
      </c>
    </row>
    <row r="106" s="2" customFormat="1">
      <c r="A106" s="40"/>
      <c r="B106" s="41"/>
      <c r="C106" s="42"/>
      <c r="D106" s="225" t="s">
        <v>155</v>
      </c>
      <c r="E106" s="42"/>
      <c r="F106" s="226" t="s">
        <v>171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155</v>
      </c>
      <c r="AU106" s="19" t="s">
        <v>81</v>
      </c>
    </row>
    <row r="107" s="13" customFormat="1">
      <c r="A107" s="13"/>
      <c r="B107" s="227"/>
      <c r="C107" s="228"/>
      <c r="D107" s="220" t="s">
        <v>157</v>
      </c>
      <c r="E107" s="229" t="s">
        <v>19</v>
      </c>
      <c r="F107" s="230" t="s">
        <v>172</v>
      </c>
      <c r="G107" s="228"/>
      <c r="H107" s="231">
        <v>84.049999999999997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157</v>
      </c>
      <c r="AU107" s="237" t="s">
        <v>81</v>
      </c>
      <c r="AV107" s="13" t="s">
        <v>81</v>
      </c>
      <c r="AW107" s="13" t="s">
        <v>33</v>
      </c>
      <c r="AX107" s="13" t="s">
        <v>79</v>
      </c>
      <c r="AY107" s="237" t="s">
        <v>143</v>
      </c>
    </row>
    <row r="108" s="2" customFormat="1" ht="33" customHeight="1">
      <c r="A108" s="40"/>
      <c r="B108" s="41"/>
      <c r="C108" s="207" t="s">
        <v>151</v>
      </c>
      <c r="D108" s="207" t="s">
        <v>146</v>
      </c>
      <c r="E108" s="208" t="s">
        <v>173</v>
      </c>
      <c r="F108" s="209" t="s">
        <v>174</v>
      </c>
      <c r="G108" s="210" t="s">
        <v>163</v>
      </c>
      <c r="H108" s="211">
        <v>1.6810000000000001</v>
      </c>
      <c r="I108" s="212"/>
      <c r="J108" s="213">
        <f>ROUND(I108*H108,2)</f>
        <v>0</v>
      </c>
      <c r="K108" s="209" t="s">
        <v>150</v>
      </c>
      <c r="L108" s="46"/>
      <c r="M108" s="214" t="s">
        <v>19</v>
      </c>
      <c r="N108" s="215" t="s">
        <v>42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151</v>
      </c>
      <c r="AT108" s="218" t="s">
        <v>146</v>
      </c>
      <c r="AU108" s="218" t="s">
        <v>81</v>
      </c>
      <c r="AY108" s="19" t="s">
        <v>143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79</v>
      </c>
      <c r="BK108" s="219">
        <f>ROUND(I108*H108,2)</f>
        <v>0</v>
      </c>
      <c r="BL108" s="19" t="s">
        <v>151</v>
      </c>
      <c r="BM108" s="218" t="s">
        <v>175</v>
      </c>
    </row>
    <row r="109" s="2" customFormat="1">
      <c r="A109" s="40"/>
      <c r="B109" s="41"/>
      <c r="C109" s="42"/>
      <c r="D109" s="220" t="s">
        <v>153</v>
      </c>
      <c r="E109" s="42"/>
      <c r="F109" s="221" t="s">
        <v>176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153</v>
      </c>
      <c r="AU109" s="19" t="s">
        <v>81</v>
      </c>
    </row>
    <row r="110" s="2" customFormat="1">
      <c r="A110" s="40"/>
      <c r="B110" s="41"/>
      <c r="C110" s="42"/>
      <c r="D110" s="225" t="s">
        <v>155</v>
      </c>
      <c r="E110" s="42"/>
      <c r="F110" s="226" t="s">
        <v>177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155</v>
      </c>
      <c r="AU110" s="19" t="s">
        <v>81</v>
      </c>
    </row>
    <row r="111" s="13" customFormat="1">
      <c r="A111" s="13"/>
      <c r="B111" s="227"/>
      <c r="C111" s="228"/>
      <c r="D111" s="220" t="s">
        <v>157</v>
      </c>
      <c r="E111" s="229" t="s">
        <v>19</v>
      </c>
      <c r="F111" s="230" t="s">
        <v>178</v>
      </c>
      <c r="G111" s="228"/>
      <c r="H111" s="231">
        <v>1.6810000000000001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157</v>
      </c>
      <c r="AU111" s="237" t="s">
        <v>81</v>
      </c>
      <c r="AV111" s="13" t="s">
        <v>81</v>
      </c>
      <c r="AW111" s="13" t="s">
        <v>33</v>
      </c>
      <c r="AX111" s="13" t="s">
        <v>79</v>
      </c>
      <c r="AY111" s="237" t="s">
        <v>143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179</v>
      </c>
      <c r="F112" s="205" t="s">
        <v>180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SUM(P113:P115)</f>
        <v>0</v>
      </c>
      <c r="Q112" s="199"/>
      <c r="R112" s="200">
        <f>SUM(R113:R115)</f>
        <v>0</v>
      </c>
      <c r="S112" s="199"/>
      <c r="T112" s="20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79</v>
      </c>
      <c r="AT112" s="203" t="s">
        <v>70</v>
      </c>
      <c r="AU112" s="203" t="s">
        <v>79</v>
      </c>
      <c r="AY112" s="202" t="s">
        <v>143</v>
      </c>
      <c r="BK112" s="204">
        <f>SUM(BK113:BK115)</f>
        <v>0</v>
      </c>
    </row>
    <row r="113" s="2" customFormat="1" ht="21.75" customHeight="1">
      <c r="A113" s="40"/>
      <c r="B113" s="41"/>
      <c r="C113" s="207" t="s">
        <v>181</v>
      </c>
      <c r="D113" s="207" t="s">
        <v>146</v>
      </c>
      <c r="E113" s="208" t="s">
        <v>182</v>
      </c>
      <c r="F113" s="209" t="s">
        <v>183</v>
      </c>
      <c r="G113" s="210" t="s">
        <v>163</v>
      </c>
      <c r="H113" s="211">
        <v>0.0080000000000000002</v>
      </c>
      <c r="I113" s="212"/>
      <c r="J113" s="213">
        <f>ROUND(I113*H113,2)</f>
        <v>0</v>
      </c>
      <c r="K113" s="209" t="s">
        <v>150</v>
      </c>
      <c r="L113" s="46"/>
      <c r="M113" s="214" t="s">
        <v>19</v>
      </c>
      <c r="N113" s="215" t="s">
        <v>42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151</v>
      </c>
      <c r="AT113" s="218" t="s">
        <v>146</v>
      </c>
      <c r="AU113" s="218" t="s">
        <v>81</v>
      </c>
      <c r="AY113" s="19" t="s">
        <v>143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79</v>
      </c>
      <c r="BK113" s="219">
        <f>ROUND(I113*H113,2)</f>
        <v>0</v>
      </c>
      <c r="BL113" s="19" t="s">
        <v>151</v>
      </c>
      <c r="BM113" s="218" t="s">
        <v>184</v>
      </c>
    </row>
    <row r="114" s="2" customFormat="1">
      <c r="A114" s="40"/>
      <c r="B114" s="41"/>
      <c r="C114" s="42"/>
      <c r="D114" s="220" t="s">
        <v>153</v>
      </c>
      <c r="E114" s="42"/>
      <c r="F114" s="221" t="s">
        <v>185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153</v>
      </c>
      <c r="AU114" s="19" t="s">
        <v>81</v>
      </c>
    </row>
    <row r="115" s="2" customFormat="1">
      <c r="A115" s="40"/>
      <c r="B115" s="41"/>
      <c r="C115" s="42"/>
      <c r="D115" s="225" t="s">
        <v>155</v>
      </c>
      <c r="E115" s="42"/>
      <c r="F115" s="226" t="s">
        <v>186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155</v>
      </c>
      <c r="AU115" s="19" t="s">
        <v>81</v>
      </c>
    </row>
    <row r="116" s="12" customFormat="1" ht="25.92" customHeight="1">
      <c r="A116" s="12"/>
      <c r="B116" s="191"/>
      <c r="C116" s="192"/>
      <c r="D116" s="193" t="s">
        <v>70</v>
      </c>
      <c r="E116" s="194" t="s">
        <v>187</v>
      </c>
      <c r="F116" s="194" t="s">
        <v>188</v>
      </c>
      <c r="G116" s="192"/>
      <c r="H116" s="192"/>
      <c r="I116" s="195"/>
      <c r="J116" s="196">
        <f>BK116</f>
        <v>0</v>
      </c>
      <c r="K116" s="192"/>
      <c r="L116" s="197"/>
      <c r="M116" s="198"/>
      <c r="N116" s="199"/>
      <c r="O116" s="199"/>
      <c r="P116" s="200">
        <f>P117+P177+P211+P230+P271+P297+P302</f>
        <v>0</v>
      </c>
      <c r="Q116" s="199"/>
      <c r="R116" s="200">
        <f>R117+R177+R211+R230+R271+R297+R302</f>
        <v>5.1823062300000009</v>
      </c>
      <c r="S116" s="199"/>
      <c r="T116" s="201">
        <f>T117+T177+T211+T230+T271+T297+T302</f>
        <v>0.55122416000000007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81</v>
      </c>
      <c r="AT116" s="203" t="s">
        <v>70</v>
      </c>
      <c r="AU116" s="203" t="s">
        <v>71</v>
      </c>
      <c r="AY116" s="202" t="s">
        <v>143</v>
      </c>
      <c r="BK116" s="204">
        <f>BK117+BK177+BK211+BK230+BK271+BK297+BK302</f>
        <v>0</v>
      </c>
    </row>
    <row r="117" s="12" customFormat="1" ht="22.8" customHeight="1">
      <c r="A117" s="12"/>
      <c r="B117" s="191"/>
      <c r="C117" s="192"/>
      <c r="D117" s="193" t="s">
        <v>70</v>
      </c>
      <c r="E117" s="205" t="s">
        <v>189</v>
      </c>
      <c r="F117" s="205" t="s">
        <v>190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SUM(P118:P176)</f>
        <v>0</v>
      </c>
      <c r="Q117" s="199"/>
      <c r="R117" s="200">
        <f>SUM(R118:R176)</f>
        <v>2.7668494299999997</v>
      </c>
      <c r="S117" s="199"/>
      <c r="T117" s="201">
        <f>SUM(T118:T176)</f>
        <v>0.27632000000000001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81</v>
      </c>
      <c r="AT117" s="203" t="s">
        <v>70</v>
      </c>
      <c r="AU117" s="203" t="s">
        <v>79</v>
      </c>
      <c r="AY117" s="202" t="s">
        <v>143</v>
      </c>
      <c r="BK117" s="204">
        <f>SUM(BK118:BK176)</f>
        <v>0</v>
      </c>
    </row>
    <row r="118" s="2" customFormat="1" ht="24.15" customHeight="1">
      <c r="A118" s="40"/>
      <c r="B118" s="41"/>
      <c r="C118" s="207" t="s">
        <v>191</v>
      </c>
      <c r="D118" s="207" t="s">
        <v>146</v>
      </c>
      <c r="E118" s="208" t="s">
        <v>192</v>
      </c>
      <c r="F118" s="209" t="s">
        <v>193</v>
      </c>
      <c r="G118" s="210" t="s">
        <v>194</v>
      </c>
      <c r="H118" s="211">
        <v>8</v>
      </c>
      <c r="I118" s="212"/>
      <c r="J118" s="213">
        <f>ROUND(I118*H118,2)</f>
        <v>0</v>
      </c>
      <c r="K118" s="209" t="s">
        <v>150</v>
      </c>
      <c r="L118" s="46"/>
      <c r="M118" s="214" t="s">
        <v>19</v>
      </c>
      <c r="N118" s="215" t="s">
        <v>42</v>
      </c>
      <c r="O118" s="86"/>
      <c r="P118" s="216">
        <f>O118*H118</f>
        <v>0</v>
      </c>
      <c r="Q118" s="216">
        <v>0.00044999999999999999</v>
      </c>
      <c r="R118" s="216">
        <f>Q118*H118</f>
        <v>0.0035999999999999999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195</v>
      </c>
      <c r="AT118" s="218" t="s">
        <v>146</v>
      </c>
      <c r="AU118" s="218" t="s">
        <v>81</v>
      </c>
      <c r="AY118" s="19" t="s">
        <v>143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79</v>
      </c>
      <c r="BK118" s="219">
        <f>ROUND(I118*H118,2)</f>
        <v>0</v>
      </c>
      <c r="BL118" s="19" t="s">
        <v>195</v>
      </c>
      <c r="BM118" s="218" t="s">
        <v>196</v>
      </c>
    </row>
    <row r="119" s="2" customFormat="1">
      <c r="A119" s="40"/>
      <c r="B119" s="41"/>
      <c r="C119" s="42"/>
      <c r="D119" s="220" t="s">
        <v>153</v>
      </c>
      <c r="E119" s="42"/>
      <c r="F119" s="221" t="s">
        <v>197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81</v>
      </c>
    </row>
    <row r="120" s="2" customFormat="1">
      <c r="A120" s="40"/>
      <c r="B120" s="41"/>
      <c r="C120" s="42"/>
      <c r="D120" s="225" t="s">
        <v>155</v>
      </c>
      <c r="E120" s="42"/>
      <c r="F120" s="226" t="s">
        <v>198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155</v>
      </c>
      <c r="AU120" s="19" t="s">
        <v>81</v>
      </c>
    </row>
    <row r="121" s="2" customFormat="1" ht="24.15" customHeight="1">
      <c r="A121" s="40"/>
      <c r="B121" s="41"/>
      <c r="C121" s="207" t="s">
        <v>199</v>
      </c>
      <c r="D121" s="207" t="s">
        <v>146</v>
      </c>
      <c r="E121" s="208" t="s">
        <v>200</v>
      </c>
      <c r="F121" s="209" t="s">
        <v>201</v>
      </c>
      <c r="G121" s="210" t="s">
        <v>202</v>
      </c>
      <c r="H121" s="211">
        <v>299.27999999999997</v>
      </c>
      <c r="I121" s="212"/>
      <c r="J121" s="213">
        <f>ROUND(I121*H121,2)</f>
        <v>0</v>
      </c>
      <c r="K121" s="209" t="s">
        <v>150</v>
      </c>
      <c r="L121" s="46"/>
      <c r="M121" s="214" t="s">
        <v>19</v>
      </c>
      <c r="N121" s="215" t="s">
        <v>42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195</v>
      </c>
      <c r="AT121" s="218" t="s">
        <v>146</v>
      </c>
      <c r="AU121" s="218" t="s">
        <v>81</v>
      </c>
      <c r="AY121" s="19" t="s">
        <v>143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79</v>
      </c>
      <c r="BK121" s="219">
        <f>ROUND(I121*H121,2)</f>
        <v>0</v>
      </c>
      <c r="BL121" s="19" t="s">
        <v>195</v>
      </c>
      <c r="BM121" s="218" t="s">
        <v>203</v>
      </c>
    </row>
    <row r="122" s="2" customFormat="1">
      <c r="A122" s="40"/>
      <c r="B122" s="41"/>
      <c r="C122" s="42"/>
      <c r="D122" s="220" t="s">
        <v>153</v>
      </c>
      <c r="E122" s="42"/>
      <c r="F122" s="221" t="s">
        <v>204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153</v>
      </c>
      <c r="AU122" s="19" t="s">
        <v>81</v>
      </c>
    </row>
    <row r="123" s="2" customFormat="1">
      <c r="A123" s="40"/>
      <c r="B123" s="41"/>
      <c r="C123" s="42"/>
      <c r="D123" s="225" t="s">
        <v>155</v>
      </c>
      <c r="E123" s="42"/>
      <c r="F123" s="226" t="s">
        <v>205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155</v>
      </c>
      <c r="AU123" s="19" t="s">
        <v>81</v>
      </c>
    </row>
    <row r="124" s="13" customFormat="1">
      <c r="A124" s="13"/>
      <c r="B124" s="227"/>
      <c r="C124" s="228"/>
      <c r="D124" s="220" t="s">
        <v>157</v>
      </c>
      <c r="E124" s="229" t="s">
        <v>19</v>
      </c>
      <c r="F124" s="230" t="s">
        <v>107</v>
      </c>
      <c r="G124" s="228"/>
      <c r="H124" s="231">
        <v>299.27999999999997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157</v>
      </c>
      <c r="AU124" s="237" t="s">
        <v>81</v>
      </c>
      <c r="AV124" s="13" t="s">
        <v>81</v>
      </c>
      <c r="AW124" s="13" t="s">
        <v>33</v>
      </c>
      <c r="AX124" s="13" t="s">
        <v>79</v>
      </c>
      <c r="AY124" s="237" t="s">
        <v>143</v>
      </c>
    </row>
    <row r="125" s="2" customFormat="1" ht="16.5" customHeight="1">
      <c r="A125" s="40"/>
      <c r="B125" s="41"/>
      <c r="C125" s="238" t="s">
        <v>206</v>
      </c>
      <c r="D125" s="238" t="s">
        <v>207</v>
      </c>
      <c r="E125" s="239" t="s">
        <v>208</v>
      </c>
      <c r="F125" s="240" t="s">
        <v>209</v>
      </c>
      <c r="G125" s="241" t="s">
        <v>163</v>
      </c>
      <c r="H125" s="242">
        <v>0.096000000000000002</v>
      </c>
      <c r="I125" s="243"/>
      <c r="J125" s="244">
        <f>ROUND(I125*H125,2)</f>
        <v>0</v>
      </c>
      <c r="K125" s="240" t="s">
        <v>150</v>
      </c>
      <c r="L125" s="245"/>
      <c r="M125" s="246" t="s">
        <v>19</v>
      </c>
      <c r="N125" s="247" t="s">
        <v>42</v>
      </c>
      <c r="O125" s="86"/>
      <c r="P125" s="216">
        <f>O125*H125</f>
        <v>0</v>
      </c>
      <c r="Q125" s="216">
        <v>1</v>
      </c>
      <c r="R125" s="216">
        <f>Q125*H125</f>
        <v>0.096000000000000002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210</v>
      </c>
      <c r="AT125" s="218" t="s">
        <v>207</v>
      </c>
      <c r="AU125" s="218" t="s">
        <v>81</v>
      </c>
      <c r="AY125" s="19" t="s">
        <v>143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79</v>
      </c>
      <c r="BK125" s="219">
        <f>ROUND(I125*H125,2)</f>
        <v>0</v>
      </c>
      <c r="BL125" s="19" t="s">
        <v>195</v>
      </c>
      <c r="BM125" s="218" t="s">
        <v>211</v>
      </c>
    </row>
    <row r="126" s="2" customFormat="1">
      <c r="A126" s="40"/>
      <c r="B126" s="41"/>
      <c r="C126" s="42"/>
      <c r="D126" s="220" t="s">
        <v>153</v>
      </c>
      <c r="E126" s="42"/>
      <c r="F126" s="221" t="s">
        <v>209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153</v>
      </c>
      <c r="AU126" s="19" t="s">
        <v>81</v>
      </c>
    </row>
    <row r="127" s="13" customFormat="1">
      <c r="A127" s="13"/>
      <c r="B127" s="227"/>
      <c r="C127" s="228"/>
      <c r="D127" s="220" t="s">
        <v>157</v>
      </c>
      <c r="E127" s="228"/>
      <c r="F127" s="230" t="s">
        <v>212</v>
      </c>
      <c r="G127" s="228"/>
      <c r="H127" s="231">
        <v>0.096000000000000002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157</v>
      </c>
      <c r="AU127" s="237" t="s">
        <v>81</v>
      </c>
      <c r="AV127" s="13" t="s">
        <v>81</v>
      </c>
      <c r="AW127" s="13" t="s">
        <v>4</v>
      </c>
      <c r="AX127" s="13" t="s">
        <v>79</v>
      </c>
      <c r="AY127" s="237" t="s">
        <v>143</v>
      </c>
    </row>
    <row r="128" s="2" customFormat="1" ht="24.15" customHeight="1">
      <c r="A128" s="40"/>
      <c r="B128" s="41"/>
      <c r="C128" s="207" t="s">
        <v>144</v>
      </c>
      <c r="D128" s="207" t="s">
        <v>146</v>
      </c>
      <c r="E128" s="208" t="s">
        <v>213</v>
      </c>
      <c r="F128" s="209" t="s">
        <v>214</v>
      </c>
      <c r="G128" s="210" t="s">
        <v>202</v>
      </c>
      <c r="H128" s="211">
        <v>4</v>
      </c>
      <c r="I128" s="212"/>
      <c r="J128" s="213">
        <f>ROUND(I128*H128,2)</f>
        <v>0</v>
      </c>
      <c r="K128" s="209" t="s">
        <v>150</v>
      </c>
      <c r="L128" s="46"/>
      <c r="M128" s="214" t="s">
        <v>19</v>
      </c>
      <c r="N128" s="215" t="s">
        <v>42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195</v>
      </c>
      <c r="AT128" s="218" t="s">
        <v>146</v>
      </c>
      <c r="AU128" s="218" t="s">
        <v>81</v>
      </c>
      <c r="AY128" s="19" t="s">
        <v>143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79</v>
      </c>
      <c r="BK128" s="219">
        <f>ROUND(I128*H128,2)</f>
        <v>0</v>
      </c>
      <c r="BL128" s="19" t="s">
        <v>195</v>
      </c>
      <c r="BM128" s="218" t="s">
        <v>215</v>
      </c>
    </row>
    <row r="129" s="2" customFormat="1">
      <c r="A129" s="40"/>
      <c r="B129" s="41"/>
      <c r="C129" s="42"/>
      <c r="D129" s="220" t="s">
        <v>153</v>
      </c>
      <c r="E129" s="42"/>
      <c r="F129" s="221" t="s">
        <v>216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153</v>
      </c>
      <c r="AU129" s="19" t="s">
        <v>81</v>
      </c>
    </row>
    <row r="130" s="2" customFormat="1">
      <c r="A130" s="40"/>
      <c r="B130" s="41"/>
      <c r="C130" s="42"/>
      <c r="D130" s="225" t="s">
        <v>155</v>
      </c>
      <c r="E130" s="42"/>
      <c r="F130" s="226" t="s">
        <v>217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155</v>
      </c>
      <c r="AU130" s="19" t="s">
        <v>81</v>
      </c>
    </row>
    <row r="131" s="13" customFormat="1">
      <c r="A131" s="13"/>
      <c r="B131" s="227"/>
      <c r="C131" s="228"/>
      <c r="D131" s="220" t="s">
        <v>157</v>
      </c>
      <c r="E131" s="229" t="s">
        <v>19</v>
      </c>
      <c r="F131" s="230" t="s">
        <v>218</v>
      </c>
      <c r="G131" s="228"/>
      <c r="H131" s="231">
        <v>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157</v>
      </c>
      <c r="AU131" s="237" t="s">
        <v>81</v>
      </c>
      <c r="AV131" s="13" t="s">
        <v>81</v>
      </c>
      <c r="AW131" s="13" t="s">
        <v>33</v>
      </c>
      <c r="AX131" s="13" t="s">
        <v>79</v>
      </c>
      <c r="AY131" s="237" t="s">
        <v>143</v>
      </c>
    </row>
    <row r="132" s="2" customFormat="1" ht="49.05" customHeight="1">
      <c r="A132" s="40"/>
      <c r="B132" s="41"/>
      <c r="C132" s="238" t="s">
        <v>219</v>
      </c>
      <c r="D132" s="238" t="s">
        <v>207</v>
      </c>
      <c r="E132" s="239" t="s">
        <v>220</v>
      </c>
      <c r="F132" s="240" t="s">
        <v>221</v>
      </c>
      <c r="G132" s="241" t="s">
        <v>202</v>
      </c>
      <c r="H132" s="242">
        <v>4.6619999999999999</v>
      </c>
      <c r="I132" s="243"/>
      <c r="J132" s="244">
        <f>ROUND(I132*H132,2)</f>
        <v>0</v>
      </c>
      <c r="K132" s="240" t="s">
        <v>150</v>
      </c>
      <c r="L132" s="245"/>
      <c r="M132" s="246" t="s">
        <v>19</v>
      </c>
      <c r="N132" s="247" t="s">
        <v>42</v>
      </c>
      <c r="O132" s="86"/>
      <c r="P132" s="216">
        <f>O132*H132</f>
        <v>0</v>
      </c>
      <c r="Q132" s="216">
        <v>0.0054000000000000003</v>
      </c>
      <c r="R132" s="216">
        <f>Q132*H132</f>
        <v>0.025174800000000001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210</v>
      </c>
      <c r="AT132" s="218" t="s">
        <v>207</v>
      </c>
      <c r="AU132" s="218" t="s">
        <v>81</v>
      </c>
      <c r="AY132" s="19" t="s">
        <v>143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79</v>
      </c>
      <c r="BK132" s="219">
        <f>ROUND(I132*H132,2)</f>
        <v>0</v>
      </c>
      <c r="BL132" s="19" t="s">
        <v>195</v>
      </c>
      <c r="BM132" s="218" t="s">
        <v>222</v>
      </c>
    </row>
    <row r="133" s="2" customFormat="1">
      <c r="A133" s="40"/>
      <c r="B133" s="41"/>
      <c r="C133" s="42"/>
      <c r="D133" s="220" t="s">
        <v>153</v>
      </c>
      <c r="E133" s="42"/>
      <c r="F133" s="221" t="s">
        <v>221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153</v>
      </c>
      <c r="AU133" s="19" t="s">
        <v>81</v>
      </c>
    </row>
    <row r="134" s="13" customFormat="1">
      <c r="A134" s="13"/>
      <c r="B134" s="227"/>
      <c r="C134" s="228"/>
      <c r="D134" s="220" t="s">
        <v>157</v>
      </c>
      <c r="E134" s="228"/>
      <c r="F134" s="230" t="s">
        <v>223</v>
      </c>
      <c r="G134" s="228"/>
      <c r="H134" s="231">
        <v>4.6619999999999999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157</v>
      </c>
      <c r="AU134" s="237" t="s">
        <v>81</v>
      </c>
      <c r="AV134" s="13" t="s">
        <v>81</v>
      </c>
      <c r="AW134" s="13" t="s">
        <v>4</v>
      </c>
      <c r="AX134" s="13" t="s">
        <v>79</v>
      </c>
      <c r="AY134" s="237" t="s">
        <v>143</v>
      </c>
    </row>
    <row r="135" s="2" customFormat="1" ht="24.15" customHeight="1">
      <c r="A135" s="40"/>
      <c r="B135" s="41"/>
      <c r="C135" s="207" t="s">
        <v>224</v>
      </c>
      <c r="D135" s="207" t="s">
        <v>146</v>
      </c>
      <c r="E135" s="208" t="s">
        <v>225</v>
      </c>
      <c r="F135" s="209" t="s">
        <v>226</v>
      </c>
      <c r="G135" s="210" t="s">
        <v>202</v>
      </c>
      <c r="H135" s="211">
        <v>60.164000000000001</v>
      </c>
      <c r="I135" s="212"/>
      <c r="J135" s="213">
        <f>ROUND(I135*H135,2)</f>
        <v>0</v>
      </c>
      <c r="K135" s="209" t="s">
        <v>150</v>
      </c>
      <c r="L135" s="46"/>
      <c r="M135" s="214" t="s">
        <v>19</v>
      </c>
      <c r="N135" s="215" t="s">
        <v>42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195</v>
      </c>
      <c r="AT135" s="218" t="s">
        <v>146</v>
      </c>
      <c r="AU135" s="218" t="s">
        <v>81</v>
      </c>
      <c r="AY135" s="19" t="s">
        <v>143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79</v>
      </c>
      <c r="BK135" s="219">
        <f>ROUND(I135*H135,2)</f>
        <v>0</v>
      </c>
      <c r="BL135" s="19" t="s">
        <v>195</v>
      </c>
      <c r="BM135" s="218" t="s">
        <v>227</v>
      </c>
    </row>
    <row r="136" s="2" customFormat="1">
      <c r="A136" s="40"/>
      <c r="B136" s="41"/>
      <c r="C136" s="42"/>
      <c r="D136" s="220" t="s">
        <v>153</v>
      </c>
      <c r="E136" s="42"/>
      <c r="F136" s="221" t="s">
        <v>228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153</v>
      </c>
      <c r="AU136" s="19" t="s">
        <v>81</v>
      </c>
    </row>
    <row r="137" s="2" customFormat="1">
      <c r="A137" s="40"/>
      <c r="B137" s="41"/>
      <c r="C137" s="42"/>
      <c r="D137" s="225" t="s">
        <v>155</v>
      </c>
      <c r="E137" s="42"/>
      <c r="F137" s="226" t="s">
        <v>229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155</v>
      </c>
      <c r="AU137" s="19" t="s">
        <v>81</v>
      </c>
    </row>
    <row r="138" s="13" customFormat="1">
      <c r="A138" s="13"/>
      <c r="B138" s="227"/>
      <c r="C138" s="228"/>
      <c r="D138" s="220" t="s">
        <v>157</v>
      </c>
      <c r="E138" s="229" t="s">
        <v>19</v>
      </c>
      <c r="F138" s="230" t="s">
        <v>230</v>
      </c>
      <c r="G138" s="228"/>
      <c r="H138" s="231">
        <v>41.908000000000001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157</v>
      </c>
      <c r="AU138" s="237" t="s">
        <v>81</v>
      </c>
      <c r="AV138" s="13" t="s">
        <v>81</v>
      </c>
      <c r="AW138" s="13" t="s">
        <v>33</v>
      </c>
      <c r="AX138" s="13" t="s">
        <v>71</v>
      </c>
      <c r="AY138" s="237" t="s">
        <v>143</v>
      </c>
    </row>
    <row r="139" s="13" customFormat="1">
      <c r="A139" s="13"/>
      <c r="B139" s="227"/>
      <c r="C139" s="228"/>
      <c r="D139" s="220" t="s">
        <v>157</v>
      </c>
      <c r="E139" s="229" t="s">
        <v>19</v>
      </c>
      <c r="F139" s="230" t="s">
        <v>231</v>
      </c>
      <c r="G139" s="228"/>
      <c r="H139" s="231">
        <v>1.8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157</v>
      </c>
      <c r="AU139" s="237" t="s">
        <v>81</v>
      </c>
      <c r="AV139" s="13" t="s">
        <v>81</v>
      </c>
      <c r="AW139" s="13" t="s">
        <v>33</v>
      </c>
      <c r="AX139" s="13" t="s">
        <v>71</v>
      </c>
      <c r="AY139" s="237" t="s">
        <v>143</v>
      </c>
    </row>
    <row r="140" s="13" customFormat="1">
      <c r="A140" s="13"/>
      <c r="B140" s="227"/>
      <c r="C140" s="228"/>
      <c r="D140" s="220" t="s">
        <v>157</v>
      </c>
      <c r="E140" s="229" t="s">
        <v>19</v>
      </c>
      <c r="F140" s="230" t="s">
        <v>232</v>
      </c>
      <c r="G140" s="228"/>
      <c r="H140" s="231">
        <v>16.456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157</v>
      </c>
      <c r="AU140" s="237" t="s">
        <v>81</v>
      </c>
      <c r="AV140" s="13" t="s">
        <v>81</v>
      </c>
      <c r="AW140" s="13" t="s">
        <v>33</v>
      </c>
      <c r="AX140" s="13" t="s">
        <v>71</v>
      </c>
      <c r="AY140" s="237" t="s">
        <v>143</v>
      </c>
    </row>
    <row r="141" s="14" customFormat="1">
      <c r="A141" s="14"/>
      <c r="B141" s="248"/>
      <c r="C141" s="249"/>
      <c r="D141" s="220" t="s">
        <v>157</v>
      </c>
      <c r="E141" s="250" t="s">
        <v>19</v>
      </c>
      <c r="F141" s="251" t="s">
        <v>233</v>
      </c>
      <c r="G141" s="249"/>
      <c r="H141" s="252">
        <v>60.164000000000001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157</v>
      </c>
      <c r="AU141" s="258" t="s">
        <v>81</v>
      </c>
      <c r="AV141" s="14" t="s">
        <v>151</v>
      </c>
      <c r="AW141" s="14" t="s">
        <v>33</v>
      </c>
      <c r="AX141" s="14" t="s">
        <v>79</v>
      </c>
      <c r="AY141" s="258" t="s">
        <v>143</v>
      </c>
    </row>
    <row r="142" s="2" customFormat="1" ht="49.05" customHeight="1">
      <c r="A142" s="40"/>
      <c r="B142" s="41"/>
      <c r="C142" s="238" t="s">
        <v>8</v>
      </c>
      <c r="D142" s="238" t="s">
        <v>207</v>
      </c>
      <c r="E142" s="239" t="s">
        <v>234</v>
      </c>
      <c r="F142" s="240" t="s">
        <v>235</v>
      </c>
      <c r="G142" s="241" t="s">
        <v>202</v>
      </c>
      <c r="H142" s="242">
        <v>70.120999999999995</v>
      </c>
      <c r="I142" s="243"/>
      <c r="J142" s="244">
        <f>ROUND(I142*H142,2)</f>
        <v>0</v>
      </c>
      <c r="K142" s="240" t="s">
        <v>150</v>
      </c>
      <c r="L142" s="245"/>
      <c r="M142" s="246" t="s">
        <v>19</v>
      </c>
      <c r="N142" s="247" t="s">
        <v>42</v>
      </c>
      <c r="O142" s="86"/>
      <c r="P142" s="216">
        <f>O142*H142</f>
        <v>0</v>
      </c>
      <c r="Q142" s="216">
        <v>0.0040000000000000001</v>
      </c>
      <c r="R142" s="216">
        <f>Q142*H142</f>
        <v>0.28048400000000001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210</v>
      </c>
      <c r="AT142" s="218" t="s">
        <v>207</v>
      </c>
      <c r="AU142" s="218" t="s">
        <v>81</v>
      </c>
      <c r="AY142" s="19" t="s">
        <v>143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79</v>
      </c>
      <c r="BK142" s="219">
        <f>ROUND(I142*H142,2)</f>
        <v>0</v>
      </c>
      <c r="BL142" s="19" t="s">
        <v>195</v>
      </c>
      <c r="BM142" s="218" t="s">
        <v>236</v>
      </c>
    </row>
    <row r="143" s="2" customFormat="1">
      <c r="A143" s="40"/>
      <c r="B143" s="41"/>
      <c r="C143" s="42"/>
      <c r="D143" s="220" t="s">
        <v>153</v>
      </c>
      <c r="E143" s="42"/>
      <c r="F143" s="221" t="s">
        <v>235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153</v>
      </c>
      <c r="AU143" s="19" t="s">
        <v>81</v>
      </c>
    </row>
    <row r="144" s="13" customFormat="1">
      <c r="A144" s="13"/>
      <c r="B144" s="227"/>
      <c r="C144" s="228"/>
      <c r="D144" s="220" t="s">
        <v>157</v>
      </c>
      <c r="E144" s="228"/>
      <c r="F144" s="230" t="s">
        <v>237</v>
      </c>
      <c r="G144" s="228"/>
      <c r="H144" s="231">
        <v>70.120999999999995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157</v>
      </c>
      <c r="AU144" s="237" t="s">
        <v>81</v>
      </c>
      <c r="AV144" s="13" t="s">
        <v>81</v>
      </c>
      <c r="AW144" s="13" t="s">
        <v>4</v>
      </c>
      <c r="AX144" s="13" t="s">
        <v>79</v>
      </c>
      <c r="AY144" s="237" t="s">
        <v>143</v>
      </c>
    </row>
    <row r="145" s="2" customFormat="1" ht="24.15" customHeight="1">
      <c r="A145" s="40"/>
      <c r="B145" s="41"/>
      <c r="C145" s="207" t="s">
        <v>238</v>
      </c>
      <c r="D145" s="207" t="s">
        <v>146</v>
      </c>
      <c r="E145" s="208" t="s">
        <v>239</v>
      </c>
      <c r="F145" s="209" t="s">
        <v>240</v>
      </c>
      <c r="G145" s="210" t="s">
        <v>202</v>
      </c>
      <c r="H145" s="211">
        <v>25.120000000000001</v>
      </c>
      <c r="I145" s="212"/>
      <c r="J145" s="213">
        <f>ROUND(I145*H145,2)</f>
        <v>0</v>
      </c>
      <c r="K145" s="209" t="s">
        <v>150</v>
      </c>
      <c r="L145" s="46"/>
      <c r="M145" s="214" t="s">
        <v>19</v>
      </c>
      <c r="N145" s="215" t="s">
        <v>42</v>
      </c>
      <c r="O145" s="86"/>
      <c r="P145" s="216">
        <f>O145*H145</f>
        <v>0</v>
      </c>
      <c r="Q145" s="216">
        <v>0</v>
      </c>
      <c r="R145" s="216">
        <f>Q145*H145</f>
        <v>0</v>
      </c>
      <c r="S145" s="216">
        <v>0.010999999999999999</v>
      </c>
      <c r="T145" s="217">
        <f>S145*H145</f>
        <v>0.27632000000000001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195</v>
      </c>
      <c r="AT145" s="218" t="s">
        <v>146</v>
      </c>
      <c r="AU145" s="218" t="s">
        <v>81</v>
      </c>
      <c r="AY145" s="19" t="s">
        <v>143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79</v>
      </c>
      <c r="BK145" s="219">
        <f>ROUND(I145*H145,2)</f>
        <v>0</v>
      </c>
      <c r="BL145" s="19" t="s">
        <v>195</v>
      </c>
      <c r="BM145" s="218" t="s">
        <v>241</v>
      </c>
    </row>
    <row r="146" s="2" customFormat="1">
      <c r="A146" s="40"/>
      <c r="B146" s="41"/>
      <c r="C146" s="42"/>
      <c r="D146" s="220" t="s">
        <v>153</v>
      </c>
      <c r="E146" s="42"/>
      <c r="F146" s="221" t="s">
        <v>242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153</v>
      </c>
      <c r="AU146" s="19" t="s">
        <v>81</v>
      </c>
    </row>
    <row r="147" s="2" customFormat="1">
      <c r="A147" s="40"/>
      <c r="B147" s="41"/>
      <c r="C147" s="42"/>
      <c r="D147" s="225" t="s">
        <v>155</v>
      </c>
      <c r="E147" s="42"/>
      <c r="F147" s="226" t="s">
        <v>243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155</v>
      </c>
      <c r="AU147" s="19" t="s">
        <v>81</v>
      </c>
    </row>
    <row r="148" s="15" customFormat="1">
      <c r="A148" s="15"/>
      <c r="B148" s="259"/>
      <c r="C148" s="260"/>
      <c r="D148" s="220" t="s">
        <v>157</v>
      </c>
      <c r="E148" s="261" t="s">
        <v>19</v>
      </c>
      <c r="F148" s="262" t="s">
        <v>244</v>
      </c>
      <c r="G148" s="260"/>
      <c r="H148" s="261" t="s">
        <v>19</v>
      </c>
      <c r="I148" s="263"/>
      <c r="J148" s="260"/>
      <c r="K148" s="260"/>
      <c r="L148" s="264"/>
      <c r="M148" s="265"/>
      <c r="N148" s="266"/>
      <c r="O148" s="266"/>
      <c r="P148" s="266"/>
      <c r="Q148" s="266"/>
      <c r="R148" s="266"/>
      <c r="S148" s="266"/>
      <c r="T148" s="26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8" t="s">
        <v>157</v>
      </c>
      <c r="AU148" s="268" t="s">
        <v>81</v>
      </c>
      <c r="AV148" s="15" t="s">
        <v>79</v>
      </c>
      <c r="AW148" s="15" t="s">
        <v>33</v>
      </c>
      <c r="AX148" s="15" t="s">
        <v>71</v>
      </c>
      <c r="AY148" s="268" t="s">
        <v>143</v>
      </c>
    </row>
    <row r="149" s="15" customFormat="1">
      <c r="A149" s="15"/>
      <c r="B149" s="259"/>
      <c r="C149" s="260"/>
      <c r="D149" s="220" t="s">
        <v>157</v>
      </c>
      <c r="E149" s="261" t="s">
        <v>19</v>
      </c>
      <c r="F149" s="262" t="s">
        <v>245</v>
      </c>
      <c r="G149" s="260"/>
      <c r="H149" s="261" t="s">
        <v>19</v>
      </c>
      <c r="I149" s="263"/>
      <c r="J149" s="260"/>
      <c r="K149" s="260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157</v>
      </c>
      <c r="AU149" s="268" t="s">
        <v>81</v>
      </c>
      <c r="AV149" s="15" t="s">
        <v>79</v>
      </c>
      <c r="AW149" s="15" t="s">
        <v>33</v>
      </c>
      <c r="AX149" s="15" t="s">
        <v>71</v>
      </c>
      <c r="AY149" s="268" t="s">
        <v>143</v>
      </c>
    </row>
    <row r="150" s="15" customFormat="1">
      <c r="A150" s="15"/>
      <c r="B150" s="259"/>
      <c r="C150" s="260"/>
      <c r="D150" s="220" t="s">
        <v>157</v>
      </c>
      <c r="E150" s="261" t="s">
        <v>19</v>
      </c>
      <c r="F150" s="262" t="s">
        <v>246</v>
      </c>
      <c r="G150" s="260"/>
      <c r="H150" s="261" t="s">
        <v>19</v>
      </c>
      <c r="I150" s="263"/>
      <c r="J150" s="260"/>
      <c r="K150" s="260"/>
      <c r="L150" s="264"/>
      <c r="M150" s="265"/>
      <c r="N150" s="266"/>
      <c r="O150" s="266"/>
      <c r="P150" s="266"/>
      <c r="Q150" s="266"/>
      <c r="R150" s="266"/>
      <c r="S150" s="266"/>
      <c r="T150" s="26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8" t="s">
        <v>157</v>
      </c>
      <c r="AU150" s="268" t="s">
        <v>81</v>
      </c>
      <c r="AV150" s="15" t="s">
        <v>79</v>
      </c>
      <c r="AW150" s="15" t="s">
        <v>33</v>
      </c>
      <c r="AX150" s="15" t="s">
        <v>71</v>
      </c>
      <c r="AY150" s="268" t="s">
        <v>143</v>
      </c>
    </row>
    <row r="151" s="13" customFormat="1">
      <c r="A151" s="13"/>
      <c r="B151" s="227"/>
      <c r="C151" s="228"/>
      <c r="D151" s="220" t="s">
        <v>157</v>
      </c>
      <c r="E151" s="230" t="s">
        <v>19</v>
      </c>
      <c r="F151" s="269" t="s">
        <v>98</v>
      </c>
      <c r="G151" s="228"/>
      <c r="H151" s="231">
        <v>25.120000000000001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157</v>
      </c>
      <c r="AU151" s="237" t="s">
        <v>81</v>
      </c>
      <c r="AV151" s="13" t="s">
        <v>81</v>
      </c>
      <c r="AW151" s="13" t="s">
        <v>33</v>
      </c>
      <c r="AX151" s="13" t="s">
        <v>79</v>
      </c>
      <c r="AY151" s="237" t="s">
        <v>143</v>
      </c>
    </row>
    <row r="152" s="2" customFormat="1" ht="24.15" customHeight="1">
      <c r="A152" s="40"/>
      <c r="B152" s="41"/>
      <c r="C152" s="207" t="s">
        <v>247</v>
      </c>
      <c r="D152" s="207" t="s">
        <v>146</v>
      </c>
      <c r="E152" s="208" t="s">
        <v>248</v>
      </c>
      <c r="F152" s="209" t="s">
        <v>249</v>
      </c>
      <c r="G152" s="210" t="s">
        <v>202</v>
      </c>
      <c r="H152" s="211">
        <v>299.27999999999997</v>
      </c>
      <c r="I152" s="212"/>
      <c r="J152" s="213">
        <f>ROUND(I152*H152,2)</f>
        <v>0</v>
      </c>
      <c r="K152" s="209" t="s">
        <v>150</v>
      </c>
      <c r="L152" s="46"/>
      <c r="M152" s="214" t="s">
        <v>19</v>
      </c>
      <c r="N152" s="215" t="s">
        <v>42</v>
      </c>
      <c r="O152" s="86"/>
      <c r="P152" s="216">
        <f>O152*H152</f>
        <v>0</v>
      </c>
      <c r="Q152" s="216">
        <v>0.00088000000000000003</v>
      </c>
      <c r="R152" s="216">
        <f>Q152*H152</f>
        <v>0.2633664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195</v>
      </c>
      <c r="AT152" s="218" t="s">
        <v>146</v>
      </c>
      <c r="AU152" s="218" t="s">
        <v>81</v>
      </c>
      <c r="AY152" s="19" t="s">
        <v>143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79</v>
      </c>
      <c r="BK152" s="219">
        <f>ROUND(I152*H152,2)</f>
        <v>0</v>
      </c>
      <c r="BL152" s="19" t="s">
        <v>195</v>
      </c>
      <c r="BM152" s="218" t="s">
        <v>250</v>
      </c>
    </row>
    <row r="153" s="2" customFormat="1">
      <c r="A153" s="40"/>
      <c r="B153" s="41"/>
      <c r="C153" s="42"/>
      <c r="D153" s="220" t="s">
        <v>153</v>
      </c>
      <c r="E153" s="42"/>
      <c r="F153" s="221" t="s">
        <v>251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153</v>
      </c>
      <c r="AU153" s="19" t="s">
        <v>81</v>
      </c>
    </row>
    <row r="154" s="2" customFormat="1">
      <c r="A154" s="40"/>
      <c r="B154" s="41"/>
      <c r="C154" s="42"/>
      <c r="D154" s="225" t="s">
        <v>155</v>
      </c>
      <c r="E154" s="42"/>
      <c r="F154" s="226" t="s">
        <v>252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155</v>
      </c>
      <c r="AU154" s="19" t="s">
        <v>81</v>
      </c>
    </row>
    <row r="155" s="15" customFormat="1">
      <c r="A155" s="15"/>
      <c r="B155" s="259"/>
      <c r="C155" s="260"/>
      <c r="D155" s="220" t="s">
        <v>157</v>
      </c>
      <c r="E155" s="261" t="s">
        <v>19</v>
      </c>
      <c r="F155" s="262" t="s">
        <v>244</v>
      </c>
      <c r="G155" s="260"/>
      <c r="H155" s="261" t="s">
        <v>19</v>
      </c>
      <c r="I155" s="263"/>
      <c r="J155" s="260"/>
      <c r="K155" s="260"/>
      <c r="L155" s="264"/>
      <c r="M155" s="265"/>
      <c r="N155" s="266"/>
      <c r="O155" s="266"/>
      <c r="P155" s="266"/>
      <c r="Q155" s="266"/>
      <c r="R155" s="266"/>
      <c r="S155" s="266"/>
      <c r="T155" s="26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8" t="s">
        <v>157</v>
      </c>
      <c r="AU155" s="268" t="s">
        <v>81</v>
      </c>
      <c r="AV155" s="15" t="s">
        <v>79</v>
      </c>
      <c r="AW155" s="15" t="s">
        <v>33</v>
      </c>
      <c r="AX155" s="15" t="s">
        <v>71</v>
      </c>
      <c r="AY155" s="268" t="s">
        <v>143</v>
      </c>
    </row>
    <row r="156" s="15" customFormat="1">
      <c r="A156" s="15"/>
      <c r="B156" s="259"/>
      <c r="C156" s="260"/>
      <c r="D156" s="220" t="s">
        <v>157</v>
      </c>
      <c r="E156" s="261" t="s">
        <v>19</v>
      </c>
      <c r="F156" s="262" t="s">
        <v>253</v>
      </c>
      <c r="G156" s="260"/>
      <c r="H156" s="261" t="s">
        <v>19</v>
      </c>
      <c r="I156" s="263"/>
      <c r="J156" s="260"/>
      <c r="K156" s="260"/>
      <c r="L156" s="264"/>
      <c r="M156" s="265"/>
      <c r="N156" s="266"/>
      <c r="O156" s="266"/>
      <c r="P156" s="266"/>
      <c r="Q156" s="266"/>
      <c r="R156" s="266"/>
      <c r="S156" s="266"/>
      <c r="T156" s="26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8" t="s">
        <v>157</v>
      </c>
      <c r="AU156" s="268" t="s">
        <v>81</v>
      </c>
      <c r="AV156" s="15" t="s">
        <v>79</v>
      </c>
      <c r="AW156" s="15" t="s">
        <v>33</v>
      </c>
      <c r="AX156" s="15" t="s">
        <v>71</v>
      </c>
      <c r="AY156" s="268" t="s">
        <v>143</v>
      </c>
    </row>
    <row r="157" s="13" customFormat="1">
      <c r="A157" s="13"/>
      <c r="B157" s="227"/>
      <c r="C157" s="228"/>
      <c r="D157" s="220" t="s">
        <v>157</v>
      </c>
      <c r="E157" s="230" t="s">
        <v>19</v>
      </c>
      <c r="F157" s="269" t="s">
        <v>105</v>
      </c>
      <c r="G157" s="228"/>
      <c r="H157" s="231">
        <v>299.27999999999997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157</v>
      </c>
      <c r="AU157" s="237" t="s">
        <v>81</v>
      </c>
      <c r="AV157" s="13" t="s">
        <v>81</v>
      </c>
      <c r="AW157" s="13" t="s">
        <v>33</v>
      </c>
      <c r="AX157" s="13" t="s">
        <v>79</v>
      </c>
      <c r="AY157" s="237" t="s">
        <v>143</v>
      </c>
    </row>
    <row r="158" s="2" customFormat="1" ht="44.25" customHeight="1">
      <c r="A158" s="40"/>
      <c r="B158" s="41"/>
      <c r="C158" s="238" t="s">
        <v>254</v>
      </c>
      <c r="D158" s="238" t="s">
        <v>207</v>
      </c>
      <c r="E158" s="239" t="s">
        <v>255</v>
      </c>
      <c r="F158" s="240" t="s">
        <v>256</v>
      </c>
      <c r="G158" s="241" t="s">
        <v>202</v>
      </c>
      <c r="H158" s="242">
        <v>348.81099999999998</v>
      </c>
      <c r="I158" s="243"/>
      <c r="J158" s="244">
        <f>ROUND(I158*H158,2)</f>
        <v>0</v>
      </c>
      <c r="K158" s="240" t="s">
        <v>150</v>
      </c>
      <c r="L158" s="245"/>
      <c r="M158" s="246" t="s">
        <v>19</v>
      </c>
      <c r="N158" s="247" t="s">
        <v>42</v>
      </c>
      <c r="O158" s="86"/>
      <c r="P158" s="216">
        <f>O158*H158</f>
        <v>0</v>
      </c>
      <c r="Q158" s="216">
        <v>0.0051999999999999998</v>
      </c>
      <c r="R158" s="216">
        <f>Q158*H158</f>
        <v>1.8138171999999999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210</v>
      </c>
      <c r="AT158" s="218" t="s">
        <v>207</v>
      </c>
      <c r="AU158" s="218" t="s">
        <v>81</v>
      </c>
      <c r="AY158" s="19" t="s">
        <v>143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79</v>
      </c>
      <c r="BK158" s="219">
        <f>ROUND(I158*H158,2)</f>
        <v>0</v>
      </c>
      <c r="BL158" s="19" t="s">
        <v>195</v>
      </c>
      <c r="BM158" s="218" t="s">
        <v>257</v>
      </c>
    </row>
    <row r="159" s="2" customFormat="1">
      <c r="A159" s="40"/>
      <c r="B159" s="41"/>
      <c r="C159" s="42"/>
      <c r="D159" s="220" t="s">
        <v>153</v>
      </c>
      <c r="E159" s="42"/>
      <c r="F159" s="221" t="s">
        <v>256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153</v>
      </c>
      <c r="AU159" s="19" t="s">
        <v>81</v>
      </c>
    </row>
    <row r="160" s="13" customFormat="1">
      <c r="A160" s="13"/>
      <c r="B160" s="227"/>
      <c r="C160" s="228"/>
      <c r="D160" s="220" t="s">
        <v>157</v>
      </c>
      <c r="E160" s="228"/>
      <c r="F160" s="230" t="s">
        <v>258</v>
      </c>
      <c r="G160" s="228"/>
      <c r="H160" s="231">
        <v>348.81099999999998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157</v>
      </c>
      <c r="AU160" s="237" t="s">
        <v>81</v>
      </c>
      <c r="AV160" s="13" t="s">
        <v>81</v>
      </c>
      <c r="AW160" s="13" t="s">
        <v>4</v>
      </c>
      <c r="AX160" s="13" t="s">
        <v>79</v>
      </c>
      <c r="AY160" s="237" t="s">
        <v>143</v>
      </c>
    </row>
    <row r="161" s="2" customFormat="1" ht="24.15" customHeight="1">
      <c r="A161" s="40"/>
      <c r="B161" s="41"/>
      <c r="C161" s="207" t="s">
        <v>195</v>
      </c>
      <c r="D161" s="207" t="s">
        <v>146</v>
      </c>
      <c r="E161" s="208" t="s">
        <v>259</v>
      </c>
      <c r="F161" s="209" t="s">
        <v>260</v>
      </c>
      <c r="G161" s="210" t="s">
        <v>202</v>
      </c>
      <c r="H161" s="211">
        <v>317.24099999999999</v>
      </c>
      <c r="I161" s="212"/>
      <c r="J161" s="213">
        <f>ROUND(I161*H161,2)</f>
        <v>0</v>
      </c>
      <c r="K161" s="209" t="s">
        <v>19</v>
      </c>
      <c r="L161" s="46"/>
      <c r="M161" s="214" t="s">
        <v>19</v>
      </c>
      <c r="N161" s="215" t="s">
        <v>42</v>
      </c>
      <c r="O161" s="86"/>
      <c r="P161" s="216">
        <f>O161*H161</f>
        <v>0</v>
      </c>
      <c r="Q161" s="216">
        <v>0.00048999999999999998</v>
      </c>
      <c r="R161" s="216">
        <f>Q161*H161</f>
        <v>0.15544808999999998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195</v>
      </c>
      <c r="AT161" s="218" t="s">
        <v>146</v>
      </c>
      <c r="AU161" s="218" t="s">
        <v>81</v>
      </c>
      <c r="AY161" s="19" t="s">
        <v>143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79</v>
      </c>
      <c r="BK161" s="219">
        <f>ROUND(I161*H161,2)</f>
        <v>0</v>
      </c>
      <c r="BL161" s="19" t="s">
        <v>195</v>
      </c>
      <c r="BM161" s="218" t="s">
        <v>261</v>
      </c>
    </row>
    <row r="162" s="2" customFormat="1">
      <c r="A162" s="40"/>
      <c r="B162" s="41"/>
      <c r="C162" s="42"/>
      <c r="D162" s="220" t="s">
        <v>153</v>
      </c>
      <c r="E162" s="42"/>
      <c r="F162" s="221" t="s">
        <v>262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153</v>
      </c>
      <c r="AU162" s="19" t="s">
        <v>81</v>
      </c>
    </row>
    <row r="163" s="13" customFormat="1">
      <c r="A163" s="13"/>
      <c r="B163" s="227"/>
      <c r="C163" s="228"/>
      <c r="D163" s="220" t="s">
        <v>157</v>
      </c>
      <c r="E163" s="229" t="s">
        <v>19</v>
      </c>
      <c r="F163" s="230" t="s">
        <v>107</v>
      </c>
      <c r="G163" s="228"/>
      <c r="H163" s="231">
        <v>299.27999999999997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157</v>
      </c>
      <c r="AU163" s="237" t="s">
        <v>81</v>
      </c>
      <c r="AV163" s="13" t="s">
        <v>81</v>
      </c>
      <c r="AW163" s="13" t="s">
        <v>33</v>
      </c>
      <c r="AX163" s="13" t="s">
        <v>71</v>
      </c>
      <c r="AY163" s="237" t="s">
        <v>143</v>
      </c>
    </row>
    <row r="164" s="13" customFormat="1">
      <c r="A164" s="13"/>
      <c r="B164" s="227"/>
      <c r="C164" s="228"/>
      <c r="D164" s="220" t="s">
        <v>157</v>
      </c>
      <c r="E164" s="229" t="s">
        <v>19</v>
      </c>
      <c r="F164" s="230" t="s">
        <v>263</v>
      </c>
      <c r="G164" s="228"/>
      <c r="H164" s="231">
        <v>17.960999999999999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157</v>
      </c>
      <c r="AU164" s="237" t="s">
        <v>81</v>
      </c>
      <c r="AV164" s="13" t="s">
        <v>81</v>
      </c>
      <c r="AW164" s="13" t="s">
        <v>33</v>
      </c>
      <c r="AX164" s="13" t="s">
        <v>71</v>
      </c>
      <c r="AY164" s="237" t="s">
        <v>143</v>
      </c>
    </row>
    <row r="165" s="14" customFormat="1">
      <c r="A165" s="14"/>
      <c r="B165" s="248"/>
      <c r="C165" s="249"/>
      <c r="D165" s="220" t="s">
        <v>157</v>
      </c>
      <c r="E165" s="250" t="s">
        <v>19</v>
      </c>
      <c r="F165" s="251" t="s">
        <v>233</v>
      </c>
      <c r="G165" s="249"/>
      <c r="H165" s="252">
        <v>317.24099999999999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157</v>
      </c>
      <c r="AU165" s="258" t="s">
        <v>81</v>
      </c>
      <c r="AV165" s="14" t="s">
        <v>151</v>
      </c>
      <c r="AW165" s="14" t="s">
        <v>33</v>
      </c>
      <c r="AX165" s="14" t="s">
        <v>79</v>
      </c>
      <c r="AY165" s="258" t="s">
        <v>143</v>
      </c>
    </row>
    <row r="166" s="2" customFormat="1" ht="24.15" customHeight="1">
      <c r="A166" s="40"/>
      <c r="B166" s="41"/>
      <c r="C166" s="207" t="s">
        <v>264</v>
      </c>
      <c r="D166" s="207" t="s">
        <v>146</v>
      </c>
      <c r="E166" s="208" t="s">
        <v>265</v>
      </c>
      <c r="F166" s="209" t="s">
        <v>266</v>
      </c>
      <c r="G166" s="210" t="s">
        <v>202</v>
      </c>
      <c r="H166" s="211">
        <v>17.960999999999999</v>
      </c>
      <c r="I166" s="212"/>
      <c r="J166" s="213">
        <f>ROUND(I166*H166,2)</f>
        <v>0</v>
      </c>
      <c r="K166" s="209" t="s">
        <v>150</v>
      </c>
      <c r="L166" s="46"/>
      <c r="M166" s="214" t="s">
        <v>19</v>
      </c>
      <c r="N166" s="215" t="s">
        <v>42</v>
      </c>
      <c r="O166" s="86"/>
      <c r="P166" s="216">
        <f>O166*H166</f>
        <v>0</v>
      </c>
      <c r="Q166" s="216">
        <v>0.00093999999999999997</v>
      </c>
      <c r="R166" s="216">
        <f>Q166*H166</f>
        <v>0.016883339999999997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195</v>
      </c>
      <c r="AT166" s="218" t="s">
        <v>146</v>
      </c>
      <c r="AU166" s="218" t="s">
        <v>81</v>
      </c>
      <c r="AY166" s="19" t="s">
        <v>143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79</v>
      </c>
      <c r="BK166" s="219">
        <f>ROUND(I166*H166,2)</f>
        <v>0</v>
      </c>
      <c r="BL166" s="19" t="s">
        <v>195</v>
      </c>
      <c r="BM166" s="218" t="s">
        <v>267</v>
      </c>
    </row>
    <row r="167" s="2" customFormat="1">
      <c r="A167" s="40"/>
      <c r="B167" s="41"/>
      <c r="C167" s="42"/>
      <c r="D167" s="220" t="s">
        <v>153</v>
      </c>
      <c r="E167" s="42"/>
      <c r="F167" s="221" t="s">
        <v>268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153</v>
      </c>
      <c r="AU167" s="19" t="s">
        <v>81</v>
      </c>
    </row>
    <row r="168" s="2" customFormat="1">
      <c r="A168" s="40"/>
      <c r="B168" s="41"/>
      <c r="C168" s="42"/>
      <c r="D168" s="225" t="s">
        <v>155</v>
      </c>
      <c r="E168" s="42"/>
      <c r="F168" s="226" t="s">
        <v>269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155</v>
      </c>
      <c r="AU168" s="19" t="s">
        <v>81</v>
      </c>
    </row>
    <row r="169" s="13" customFormat="1">
      <c r="A169" s="13"/>
      <c r="B169" s="227"/>
      <c r="C169" s="228"/>
      <c r="D169" s="220" t="s">
        <v>157</v>
      </c>
      <c r="E169" s="229" t="s">
        <v>19</v>
      </c>
      <c r="F169" s="230" t="s">
        <v>270</v>
      </c>
      <c r="G169" s="228"/>
      <c r="H169" s="231">
        <v>17.960999999999999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157</v>
      </c>
      <c r="AU169" s="237" t="s">
        <v>81</v>
      </c>
      <c r="AV169" s="13" t="s">
        <v>81</v>
      </c>
      <c r="AW169" s="13" t="s">
        <v>33</v>
      </c>
      <c r="AX169" s="13" t="s">
        <v>79</v>
      </c>
      <c r="AY169" s="237" t="s">
        <v>143</v>
      </c>
    </row>
    <row r="170" s="15" customFormat="1">
      <c r="A170" s="15"/>
      <c r="B170" s="259"/>
      <c r="C170" s="260"/>
      <c r="D170" s="220" t="s">
        <v>157</v>
      </c>
      <c r="E170" s="261" t="s">
        <v>19</v>
      </c>
      <c r="F170" s="262" t="s">
        <v>271</v>
      </c>
      <c r="G170" s="260"/>
      <c r="H170" s="261" t="s">
        <v>19</v>
      </c>
      <c r="I170" s="263"/>
      <c r="J170" s="260"/>
      <c r="K170" s="260"/>
      <c r="L170" s="264"/>
      <c r="M170" s="265"/>
      <c r="N170" s="266"/>
      <c r="O170" s="266"/>
      <c r="P170" s="266"/>
      <c r="Q170" s="266"/>
      <c r="R170" s="266"/>
      <c r="S170" s="266"/>
      <c r="T170" s="26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8" t="s">
        <v>157</v>
      </c>
      <c r="AU170" s="268" t="s">
        <v>81</v>
      </c>
      <c r="AV170" s="15" t="s">
        <v>79</v>
      </c>
      <c r="AW170" s="15" t="s">
        <v>33</v>
      </c>
      <c r="AX170" s="15" t="s">
        <v>71</v>
      </c>
      <c r="AY170" s="268" t="s">
        <v>143</v>
      </c>
    </row>
    <row r="171" s="2" customFormat="1" ht="44.25" customHeight="1">
      <c r="A171" s="40"/>
      <c r="B171" s="41"/>
      <c r="C171" s="238" t="s">
        <v>272</v>
      </c>
      <c r="D171" s="238" t="s">
        <v>207</v>
      </c>
      <c r="E171" s="239" t="s">
        <v>255</v>
      </c>
      <c r="F171" s="240" t="s">
        <v>256</v>
      </c>
      <c r="G171" s="241" t="s">
        <v>202</v>
      </c>
      <c r="H171" s="242">
        <v>21.553000000000001</v>
      </c>
      <c r="I171" s="243"/>
      <c r="J171" s="244">
        <f>ROUND(I171*H171,2)</f>
        <v>0</v>
      </c>
      <c r="K171" s="240" t="s">
        <v>150</v>
      </c>
      <c r="L171" s="245"/>
      <c r="M171" s="246" t="s">
        <v>19</v>
      </c>
      <c r="N171" s="247" t="s">
        <v>42</v>
      </c>
      <c r="O171" s="86"/>
      <c r="P171" s="216">
        <f>O171*H171</f>
        <v>0</v>
      </c>
      <c r="Q171" s="216">
        <v>0.0051999999999999998</v>
      </c>
      <c r="R171" s="216">
        <f>Q171*H171</f>
        <v>0.1120756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210</v>
      </c>
      <c r="AT171" s="218" t="s">
        <v>207</v>
      </c>
      <c r="AU171" s="218" t="s">
        <v>81</v>
      </c>
      <c r="AY171" s="19" t="s">
        <v>143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79</v>
      </c>
      <c r="BK171" s="219">
        <f>ROUND(I171*H171,2)</f>
        <v>0</v>
      </c>
      <c r="BL171" s="19" t="s">
        <v>195</v>
      </c>
      <c r="BM171" s="218" t="s">
        <v>273</v>
      </c>
    </row>
    <row r="172" s="2" customFormat="1">
      <c r="A172" s="40"/>
      <c r="B172" s="41"/>
      <c r="C172" s="42"/>
      <c r="D172" s="220" t="s">
        <v>153</v>
      </c>
      <c r="E172" s="42"/>
      <c r="F172" s="221" t="s">
        <v>256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153</v>
      </c>
      <c r="AU172" s="19" t="s">
        <v>81</v>
      </c>
    </row>
    <row r="173" s="13" customFormat="1">
      <c r="A173" s="13"/>
      <c r="B173" s="227"/>
      <c r="C173" s="228"/>
      <c r="D173" s="220" t="s">
        <v>157</v>
      </c>
      <c r="E173" s="228"/>
      <c r="F173" s="230" t="s">
        <v>274</v>
      </c>
      <c r="G173" s="228"/>
      <c r="H173" s="231">
        <v>21.553000000000001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157</v>
      </c>
      <c r="AU173" s="237" t="s">
        <v>81</v>
      </c>
      <c r="AV173" s="13" t="s">
        <v>81</v>
      </c>
      <c r="AW173" s="13" t="s">
        <v>4</v>
      </c>
      <c r="AX173" s="13" t="s">
        <v>79</v>
      </c>
      <c r="AY173" s="237" t="s">
        <v>143</v>
      </c>
    </row>
    <row r="174" s="2" customFormat="1" ht="24.15" customHeight="1">
      <c r="A174" s="40"/>
      <c r="B174" s="41"/>
      <c r="C174" s="207" t="s">
        <v>275</v>
      </c>
      <c r="D174" s="207" t="s">
        <v>146</v>
      </c>
      <c r="E174" s="208" t="s">
        <v>276</v>
      </c>
      <c r="F174" s="209" t="s">
        <v>277</v>
      </c>
      <c r="G174" s="210" t="s">
        <v>163</v>
      </c>
      <c r="H174" s="211">
        <v>2.7669999999999999</v>
      </c>
      <c r="I174" s="212"/>
      <c r="J174" s="213">
        <f>ROUND(I174*H174,2)</f>
        <v>0</v>
      </c>
      <c r="K174" s="209" t="s">
        <v>150</v>
      </c>
      <c r="L174" s="46"/>
      <c r="M174" s="214" t="s">
        <v>19</v>
      </c>
      <c r="N174" s="215" t="s">
        <v>42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195</v>
      </c>
      <c r="AT174" s="218" t="s">
        <v>146</v>
      </c>
      <c r="AU174" s="218" t="s">
        <v>81</v>
      </c>
      <c r="AY174" s="19" t="s">
        <v>143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79</v>
      </c>
      <c r="BK174" s="219">
        <f>ROUND(I174*H174,2)</f>
        <v>0</v>
      </c>
      <c r="BL174" s="19" t="s">
        <v>195</v>
      </c>
      <c r="BM174" s="218" t="s">
        <v>278</v>
      </c>
    </row>
    <row r="175" s="2" customFormat="1">
      <c r="A175" s="40"/>
      <c r="B175" s="41"/>
      <c r="C175" s="42"/>
      <c r="D175" s="220" t="s">
        <v>153</v>
      </c>
      <c r="E175" s="42"/>
      <c r="F175" s="221" t="s">
        <v>279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153</v>
      </c>
      <c r="AU175" s="19" t="s">
        <v>81</v>
      </c>
    </row>
    <row r="176" s="2" customFormat="1">
      <c r="A176" s="40"/>
      <c r="B176" s="41"/>
      <c r="C176" s="42"/>
      <c r="D176" s="225" t="s">
        <v>155</v>
      </c>
      <c r="E176" s="42"/>
      <c r="F176" s="226" t="s">
        <v>280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155</v>
      </c>
      <c r="AU176" s="19" t="s">
        <v>81</v>
      </c>
    </row>
    <row r="177" s="12" customFormat="1" ht="22.8" customHeight="1">
      <c r="A177" s="12"/>
      <c r="B177" s="191"/>
      <c r="C177" s="192"/>
      <c r="D177" s="193" t="s">
        <v>70</v>
      </c>
      <c r="E177" s="205" t="s">
        <v>281</v>
      </c>
      <c r="F177" s="205" t="s">
        <v>282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SUM(P178:P210)</f>
        <v>0</v>
      </c>
      <c r="Q177" s="199"/>
      <c r="R177" s="200">
        <f>SUM(R178:R210)</f>
        <v>1.2946966</v>
      </c>
      <c r="S177" s="199"/>
      <c r="T177" s="201">
        <f>SUM(T178:T210)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81</v>
      </c>
      <c r="AT177" s="203" t="s">
        <v>70</v>
      </c>
      <c r="AU177" s="203" t="s">
        <v>79</v>
      </c>
      <c r="AY177" s="202" t="s">
        <v>143</v>
      </c>
      <c r="BK177" s="204">
        <f>SUM(BK178:BK210)</f>
        <v>0</v>
      </c>
    </row>
    <row r="178" s="2" customFormat="1" ht="24.15" customHeight="1">
      <c r="A178" s="40"/>
      <c r="B178" s="41"/>
      <c r="C178" s="207" t="s">
        <v>283</v>
      </c>
      <c r="D178" s="207" t="s">
        <v>146</v>
      </c>
      <c r="E178" s="208" t="s">
        <v>284</v>
      </c>
      <c r="F178" s="209" t="s">
        <v>285</v>
      </c>
      <c r="G178" s="210" t="s">
        <v>202</v>
      </c>
      <c r="H178" s="211">
        <v>41.506999999999998</v>
      </c>
      <c r="I178" s="212"/>
      <c r="J178" s="213">
        <f>ROUND(I178*H178,2)</f>
        <v>0</v>
      </c>
      <c r="K178" s="209" t="s">
        <v>150</v>
      </c>
      <c r="L178" s="46"/>
      <c r="M178" s="214" t="s">
        <v>19</v>
      </c>
      <c r="N178" s="215" t="s">
        <v>42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195</v>
      </c>
      <c r="AT178" s="218" t="s">
        <v>146</v>
      </c>
      <c r="AU178" s="218" t="s">
        <v>81</v>
      </c>
      <c r="AY178" s="19" t="s">
        <v>143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79</v>
      </c>
      <c r="BK178" s="219">
        <f>ROUND(I178*H178,2)</f>
        <v>0</v>
      </c>
      <c r="BL178" s="19" t="s">
        <v>195</v>
      </c>
      <c r="BM178" s="218" t="s">
        <v>286</v>
      </c>
    </row>
    <row r="179" s="2" customFormat="1">
      <c r="A179" s="40"/>
      <c r="B179" s="41"/>
      <c r="C179" s="42"/>
      <c r="D179" s="220" t="s">
        <v>153</v>
      </c>
      <c r="E179" s="42"/>
      <c r="F179" s="221" t="s">
        <v>287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153</v>
      </c>
      <c r="AU179" s="19" t="s">
        <v>81</v>
      </c>
    </row>
    <row r="180" s="2" customFormat="1">
      <c r="A180" s="40"/>
      <c r="B180" s="41"/>
      <c r="C180" s="42"/>
      <c r="D180" s="225" t="s">
        <v>155</v>
      </c>
      <c r="E180" s="42"/>
      <c r="F180" s="226" t="s">
        <v>288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155</v>
      </c>
      <c r="AU180" s="19" t="s">
        <v>81</v>
      </c>
    </row>
    <row r="181" s="13" customFormat="1">
      <c r="A181" s="13"/>
      <c r="B181" s="227"/>
      <c r="C181" s="228"/>
      <c r="D181" s="220" t="s">
        <v>157</v>
      </c>
      <c r="E181" s="229" t="s">
        <v>19</v>
      </c>
      <c r="F181" s="230" t="s">
        <v>289</v>
      </c>
      <c r="G181" s="228"/>
      <c r="H181" s="231">
        <v>41.506999999999998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157</v>
      </c>
      <c r="AU181" s="237" t="s">
        <v>81</v>
      </c>
      <c r="AV181" s="13" t="s">
        <v>81</v>
      </c>
      <c r="AW181" s="13" t="s">
        <v>33</v>
      </c>
      <c r="AX181" s="13" t="s">
        <v>79</v>
      </c>
      <c r="AY181" s="237" t="s">
        <v>143</v>
      </c>
    </row>
    <row r="182" s="2" customFormat="1" ht="24.15" customHeight="1">
      <c r="A182" s="40"/>
      <c r="B182" s="41"/>
      <c r="C182" s="238" t="s">
        <v>7</v>
      </c>
      <c r="D182" s="238" t="s">
        <v>207</v>
      </c>
      <c r="E182" s="239" t="s">
        <v>290</v>
      </c>
      <c r="F182" s="240" t="s">
        <v>291</v>
      </c>
      <c r="G182" s="241" t="s">
        <v>202</v>
      </c>
      <c r="H182" s="242">
        <v>43.582000000000001</v>
      </c>
      <c r="I182" s="243"/>
      <c r="J182" s="244">
        <f>ROUND(I182*H182,2)</f>
        <v>0</v>
      </c>
      <c r="K182" s="240" t="s">
        <v>150</v>
      </c>
      <c r="L182" s="245"/>
      <c r="M182" s="246" t="s">
        <v>19</v>
      </c>
      <c r="N182" s="247" t="s">
        <v>42</v>
      </c>
      <c r="O182" s="86"/>
      <c r="P182" s="216">
        <f>O182*H182</f>
        <v>0</v>
      </c>
      <c r="Q182" s="216">
        <v>0.0080000000000000002</v>
      </c>
      <c r="R182" s="216">
        <f>Q182*H182</f>
        <v>0.34865600000000002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210</v>
      </c>
      <c r="AT182" s="218" t="s">
        <v>207</v>
      </c>
      <c r="AU182" s="218" t="s">
        <v>81</v>
      </c>
      <c r="AY182" s="19" t="s">
        <v>143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79</v>
      </c>
      <c r="BK182" s="219">
        <f>ROUND(I182*H182,2)</f>
        <v>0</v>
      </c>
      <c r="BL182" s="19" t="s">
        <v>195</v>
      </c>
      <c r="BM182" s="218" t="s">
        <v>292</v>
      </c>
    </row>
    <row r="183" s="2" customFormat="1">
      <c r="A183" s="40"/>
      <c r="B183" s="41"/>
      <c r="C183" s="42"/>
      <c r="D183" s="220" t="s">
        <v>153</v>
      </c>
      <c r="E183" s="42"/>
      <c r="F183" s="221" t="s">
        <v>291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153</v>
      </c>
      <c r="AU183" s="19" t="s">
        <v>81</v>
      </c>
    </row>
    <row r="184" s="13" customFormat="1">
      <c r="A184" s="13"/>
      <c r="B184" s="227"/>
      <c r="C184" s="228"/>
      <c r="D184" s="220" t="s">
        <v>157</v>
      </c>
      <c r="E184" s="228"/>
      <c r="F184" s="230" t="s">
        <v>293</v>
      </c>
      <c r="G184" s="228"/>
      <c r="H184" s="231">
        <v>43.582000000000001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157</v>
      </c>
      <c r="AU184" s="237" t="s">
        <v>81</v>
      </c>
      <c r="AV184" s="13" t="s">
        <v>81</v>
      </c>
      <c r="AW184" s="13" t="s">
        <v>4</v>
      </c>
      <c r="AX184" s="13" t="s">
        <v>79</v>
      </c>
      <c r="AY184" s="237" t="s">
        <v>143</v>
      </c>
    </row>
    <row r="185" s="2" customFormat="1" ht="37.8" customHeight="1">
      <c r="A185" s="40"/>
      <c r="B185" s="41"/>
      <c r="C185" s="207" t="s">
        <v>294</v>
      </c>
      <c r="D185" s="207" t="s">
        <v>146</v>
      </c>
      <c r="E185" s="208" t="s">
        <v>295</v>
      </c>
      <c r="F185" s="209" t="s">
        <v>296</v>
      </c>
      <c r="G185" s="210" t="s">
        <v>202</v>
      </c>
      <c r="H185" s="211">
        <v>7.5300000000000002</v>
      </c>
      <c r="I185" s="212"/>
      <c r="J185" s="213">
        <f>ROUND(I185*H185,2)</f>
        <v>0</v>
      </c>
      <c r="K185" s="209" t="s">
        <v>150</v>
      </c>
      <c r="L185" s="46"/>
      <c r="M185" s="214" t="s">
        <v>19</v>
      </c>
      <c r="N185" s="215" t="s">
        <v>42</v>
      </c>
      <c r="O185" s="86"/>
      <c r="P185" s="216">
        <f>O185*H185</f>
        <v>0</v>
      </c>
      <c r="Q185" s="216">
        <v>0.00012</v>
      </c>
      <c r="R185" s="216">
        <f>Q185*H185</f>
        <v>0.00090360000000000006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195</v>
      </c>
      <c r="AT185" s="218" t="s">
        <v>146</v>
      </c>
      <c r="AU185" s="218" t="s">
        <v>81</v>
      </c>
      <c r="AY185" s="19" t="s">
        <v>143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79</v>
      </c>
      <c r="BK185" s="219">
        <f>ROUND(I185*H185,2)</f>
        <v>0</v>
      </c>
      <c r="BL185" s="19" t="s">
        <v>195</v>
      </c>
      <c r="BM185" s="218" t="s">
        <v>297</v>
      </c>
    </row>
    <row r="186" s="2" customFormat="1">
      <c r="A186" s="40"/>
      <c r="B186" s="41"/>
      <c r="C186" s="42"/>
      <c r="D186" s="220" t="s">
        <v>153</v>
      </c>
      <c r="E186" s="42"/>
      <c r="F186" s="221" t="s">
        <v>298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153</v>
      </c>
      <c r="AU186" s="19" t="s">
        <v>81</v>
      </c>
    </row>
    <row r="187" s="2" customFormat="1">
      <c r="A187" s="40"/>
      <c r="B187" s="41"/>
      <c r="C187" s="42"/>
      <c r="D187" s="225" t="s">
        <v>155</v>
      </c>
      <c r="E187" s="42"/>
      <c r="F187" s="226" t="s">
        <v>299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155</v>
      </c>
      <c r="AU187" s="19" t="s">
        <v>81</v>
      </c>
    </row>
    <row r="188" s="13" customFormat="1">
      <c r="A188" s="13"/>
      <c r="B188" s="227"/>
      <c r="C188" s="228"/>
      <c r="D188" s="220" t="s">
        <v>157</v>
      </c>
      <c r="E188" s="229" t="s">
        <v>19</v>
      </c>
      <c r="F188" s="230" t="s">
        <v>300</v>
      </c>
      <c r="G188" s="228"/>
      <c r="H188" s="231">
        <v>7.5300000000000002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157</v>
      </c>
      <c r="AU188" s="237" t="s">
        <v>81</v>
      </c>
      <c r="AV188" s="13" t="s">
        <v>81</v>
      </c>
      <c r="AW188" s="13" t="s">
        <v>33</v>
      </c>
      <c r="AX188" s="13" t="s">
        <v>79</v>
      </c>
      <c r="AY188" s="237" t="s">
        <v>143</v>
      </c>
    </row>
    <row r="189" s="15" customFormat="1">
      <c r="A189" s="15"/>
      <c r="B189" s="259"/>
      <c r="C189" s="260"/>
      <c r="D189" s="220" t="s">
        <v>157</v>
      </c>
      <c r="E189" s="261" t="s">
        <v>19</v>
      </c>
      <c r="F189" s="262" t="s">
        <v>301</v>
      </c>
      <c r="G189" s="260"/>
      <c r="H189" s="261" t="s">
        <v>19</v>
      </c>
      <c r="I189" s="263"/>
      <c r="J189" s="260"/>
      <c r="K189" s="260"/>
      <c r="L189" s="264"/>
      <c r="M189" s="265"/>
      <c r="N189" s="266"/>
      <c r="O189" s="266"/>
      <c r="P189" s="266"/>
      <c r="Q189" s="266"/>
      <c r="R189" s="266"/>
      <c r="S189" s="266"/>
      <c r="T189" s="26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8" t="s">
        <v>157</v>
      </c>
      <c r="AU189" s="268" t="s">
        <v>81</v>
      </c>
      <c r="AV189" s="15" t="s">
        <v>79</v>
      </c>
      <c r="AW189" s="15" t="s">
        <v>33</v>
      </c>
      <c r="AX189" s="15" t="s">
        <v>71</v>
      </c>
      <c r="AY189" s="268" t="s">
        <v>143</v>
      </c>
    </row>
    <row r="190" s="2" customFormat="1" ht="24.15" customHeight="1">
      <c r="A190" s="40"/>
      <c r="B190" s="41"/>
      <c r="C190" s="238" t="s">
        <v>302</v>
      </c>
      <c r="D190" s="238" t="s">
        <v>207</v>
      </c>
      <c r="E190" s="239" t="s">
        <v>303</v>
      </c>
      <c r="F190" s="240" t="s">
        <v>304</v>
      </c>
      <c r="G190" s="241" t="s">
        <v>202</v>
      </c>
      <c r="H190" s="242">
        <v>2.6360000000000001</v>
      </c>
      <c r="I190" s="243"/>
      <c r="J190" s="244">
        <f>ROUND(I190*H190,2)</f>
        <v>0</v>
      </c>
      <c r="K190" s="240" t="s">
        <v>150</v>
      </c>
      <c r="L190" s="245"/>
      <c r="M190" s="246" t="s">
        <v>19</v>
      </c>
      <c r="N190" s="247" t="s">
        <v>42</v>
      </c>
      <c r="O190" s="86"/>
      <c r="P190" s="216">
        <f>O190*H190</f>
        <v>0</v>
      </c>
      <c r="Q190" s="216">
        <v>0.0018</v>
      </c>
      <c r="R190" s="216">
        <f>Q190*H190</f>
        <v>0.0047448000000000004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210</v>
      </c>
      <c r="AT190" s="218" t="s">
        <v>207</v>
      </c>
      <c r="AU190" s="218" t="s">
        <v>81</v>
      </c>
      <c r="AY190" s="19" t="s">
        <v>143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79</v>
      </c>
      <c r="BK190" s="219">
        <f>ROUND(I190*H190,2)</f>
        <v>0</v>
      </c>
      <c r="BL190" s="19" t="s">
        <v>195</v>
      </c>
      <c r="BM190" s="218" t="s">
        <v>305</v>
      </c>
    </row>
    <row r="191" s="2" customFormat="1">
      <c r="A191" s="40"/>
      <c r="B191" s="41"/>
      <c r="C191" s="42"/>
      <c r="D191" s="220" t="s">
        <v>153</v>
      </c>
      <c r="E191" s="42"/>
      <c r="F191" s="221" t="s">
        <v>304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153</v>
      </c>
      <c r="AU191" s="19" t="s">
        <v>81</v>
      </c>
    </row>
    <row r="192" s="13" customFormat="1">
      <c r="A192" s="13"/>
      <c r="B192" s="227"/>
      <c r="C192" s="228"/>
      <c r="D192" s="220" t="s">
        <v>157</v>
      </c>
      <c r="E192" s="228"/>
      <c r="F192" s="230" t="s">
        <v>306</v>
      </c>
      <c r="G192" s="228"/>
      <c r="H192" s="231">
        <v>2.6360000000000001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157</v>
      </c>
      <c r="AU192" s="237" t="s">
        <v>81</v>
      </c>
      <c r="AV192" s="13" t="s">
        <v>81</v>
      </c>
      <c r="AW192" s="13" t="s">
        <v>4</v>
      </c>
      <c r="AX192" s="13" t="s">
        <v>79</v>
      </c>
      <c r="AY192" s="237" t="s">
        <v>143</v>
      </c>
    </row>
    <row r="193" s="2" customFormat="1" ht="24.15" customHeight="1">
      <c r="A193" s="40"/>
      <c r="B193" s="41"/>
      <c r="C193" s="207" t="s">
        <v>307</v>
      </c>
      <c r="D193" s="207" t="s">
        <v>146</v>
      </c>
      <c r="E193" s="208" t="s">
        <v>308</v>
      </c>
      <c r="F193" s="209" t="s">
        <v>309</v>
      </c>
      <c r="G193" s="210" t="s">
        <v>202</v>
      </c>
      <c r="H193" s="211">
        <v>207.53299999999999</v>
      </c>
      <c r="I193" s="212"/>
      <c r="J193" s="213">
        <f>ROUND(I193*H193,2)</f>
        <v>0</v>
      </c>
      <c r="K193" s="209" t="s">
        <v>150</v>
      </c>
      <c r="L193" s="46"/>
      <c r="M193" s="214" t="s">
        <v>19</v>
      </c>
      <c r="N193" s="215" t="s">
        <v>42</v>
      </c>
      <c r="O193" s="86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195</v>
      </c>
      <c r="AT193" s="218" t="s">
        <v>146</v>
      </c>
      <c r="AU193" s="218" t="s">
        <v>81</v>
      </c>
      <c r="AY193" s="19" t="s">
        <v>143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79</v>
      </c>
      <c r="BK193" s="219">
        <f>ROUND(I193*H193,2)</f>
        <v>0</v>
      </c>
      <c r="BL193" s="19" t="s">
        <v>195</v>
      </c>
      <c r="BM193" s="218" t="s">
        <v>310</v>
      </c>
    </row>
    <row r="194" s="2" customFormat="1">
      <c r="A194" s="40"/>
      <c r="B194" s="41"/>
      <c r="C194" s="42"/>
      <c r="D194" s="220" t="s">
        <v>153</v>
      </c>
      <c r="E194" s="42"/>
      <c r="F194" s="221" t="s">
        <v>311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153</v>
      </c>
      <c r="AU194" s="19" t="s">
        <v>81</v>
      </c>
    </row>
    <row r="195" s="2" customFormat="1">
      <c r="A195" s="40"/>
      <c r="B195" s="41"/>
      <c r="C195" s="42"/>
      <c r="D195" s="225" t="s">
        <v>155</v>
      </c>
      <c r="E195" s="42"/>
      <c r="F195" s="226" t="s">
        <v>312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155</v>
      </c>
      <c r="AU195" s="19" t="s">
        <v>81</v>
      </c>
    </row>
    <row r="196" s="2" customFormat="1" ht="24.15" customHeight="1">
      <c r="A196" s="40"/>
      <c r="B196" s="41"/>
      <c r="C196" s="238" t="s">
        <v>313</v>
      </c>
      <c r="D196" s="238" t="s">
        <v>207</v>
      </c>
      <c r="E196" s="239" t="s">
        <v>314</v>
      </c>
      <c r="F196" s="240" t="s">
        <v>315</v>
      </c>
      <c r="G196" s="241" t="s">
        <v>202</v>
      </c>
      <c r="H196" s="242">
        <v>217.91</v>
      </c>
      <c r="I196" s="243"/>
      <c r="J196" s="244">
        <f>ROUND(I196*H196,2)</f>
        <v>0</v>
      </c>
      <c r="K196" s="240" t="s">
        <v>150</v>
      </c>
      <c r="L196" s="245"/>
      <c r="M196" s="246" t="s">
        <v>19</v>
      </c>
      <c r="N196" s="247" t="s">
        <v>42</v>
      </c>
      <c r="O196" s="86"/>
      <c r="P196" s="216">
        <f>O196*H196</f>
        <v>0</v>
      </c>
      <c r="Q196" s="216">
        <v>0.0041999999999999997</v>
      </c>
      <c r="R196" s="216">
        <f>Q196*H196</f>
        <v>0.91522199999999998</v>
      </c>
      <c r="S196" s="216">
        <v>0</v>
      </c>
      <c r="T196" s="21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8" t="s">
        <v>210</v>
      </c>
      <c r="AT196" s="218" t="s">
        <v>207</v>
      </c>
      <c r="AU196" s="218" t="s">
        <v>81</v>
      </c>
      <c r="AY196" s="19" t="s">
        <v>143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79</v>
      </c>
      <c r="BK196" s="219">
        <f>ROUND(I196*H196,2)</f>
        <v>0</v>
      </c>
      <c r="BL196" s="19" t="s">
        <v>195</v>
      </c>
      <c r="BM196" s="218" t="s">
        <v>316</v>
      </c>
    </row>
    <row r="197" s="2" customFormat="1">
      <c r="A197" s="40"/>
      <c r="B197" s="41"/>
      <c r="C197" s="42"/>
      <c r="D197" s="220" t="s">
        <v>153</v>
      </c>
      <c r="E197" s="42"/>
      <c r="F197" s="221" t="s">
        <v>315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153</v>
      </c>
      <c r="AU197" s="19" t="s">
        <v>81</v>
      </c>
    </row>
    <row r="198" s="13" customFormat="1">
      <c r="A198" s="13"/>
      <c r="B198" s="227"/>
      <c r="C198" s="228"/>
      <c r="D198" s="220" t="s">
        <v>157</v>
      </c>
      <c r="E198" s="228"/>
      <c r="F198" s="230" t="s">
        <v>317</v>
      </c>
      <c r="G198" s="228"/>
      <c r="H198" s="231">
        <v>217.91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157</v>
      </c>
      <c r="AU198" s="237" t="s">
        <v>81</v>
      </c>
      <c r="AV198" s="13" t="s">
        <v>81</v>
      </c>
      <c r="AW198" s="13" t="s">
        <v>4</v>
      </c>
      <c r="AX198" s="13" t="s">
        <v>79</v>
      </c>
      <c r="AY198" s="237" t="s">
        <v>143</v>
      </c>
    </row>
    <row r="199" s="2" customFormat="1" ht="37.8" customHeight="1">
      <c r="A199" s="40"/>
      <c r="B199" s="41"/>
      <c r="C199" s="207" t="s">
        <v>318</v>
      </c>
      <c r="D199" s="207" t="s">
        <v>146</v>
      </c>
      <c r="E199" s="208" t="s">
        <v>319</v>
      </c>
      <c r="F199" s="209" t="s">
        <v>320</v>
      </c>
      <c r="G199" s="210" t="s">
        <v>202</v>
      </c>
      <c r="H199" s="211">
        <v>14.960000000000001</v>
      </c>
      <c r="I199" s="212"/>
      <c r="J199" s="213">
        <f>ROUND(I199*H199,2)</f>
        <v>0</v>
      </c>
      <c r="K199" s="209" t="s">
        <v>150</v>
      </c>
      <c r="L199" s="46"/>
      <c r="M199" s="214" t="s">
        <v>19</v>
      </c>
      <c r="N199" s="215" t="s">
        <v>42</v>
      </c>
      <c r="O199" s="86"/>
      <c r="P199" s="216">
        <f>O199*H199</f>
        <v>0</v>
      </c>
      <c r="Q199" s="216">
        <v>0.00012</v>
      </c>
      <c r="R199" s="216">
        <f>Q199*H199</f>
        <v>0.0017952000000000001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195</v>
      </c>
      <c r="AT199" s="218" t="s">
        <v>146</v>
      </c>
      <c r="AU199" s="218" t="s">
        <v>81</v>
      </c>
      <c r="AY199" s="19" t="s">
        <v>143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79</v>
      </c>
      <c r="BK199" s="219">
        <f>ROUND(I199*H199,2)</f>
        <v>0</v>
      </c>
      <c r="BL199" s="19" t="s">
        <v>195</v>
      </c>
      <c r="BM199" s="218" t="s">
        <v>321</v>
      </c>
    </row>
    <row r="200" s="2" customFormat="1">
      <c r="A200" s="40"/>
      <c r="B200" s="41"/>
      <c r="C200" s="42"/>
      <c r="D200" s="220" t="s">
        <v>153</v>
      </c>
      <c r="E200" s="42"/>
      <c r="F200" s="221" t="s">
        <v>322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153</v>
      </c>
      <c r="AU200" s="19" t="s">
        <v>81</v>
      </c>
    </row>
    <row r="201" s="2" customFormat="1">
      <c r="A201" s="40"/>
      <c r="B201" s="41"/>
      <c r="C201" s="42"/>
      <c r="D201" s="225" t="s">
        <v>155</v>
      </c>
      <c r="E201" s="42"/>
      <c r="F201" s="226" t="s">
        <v>323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155</v>
      </c>
      <c r="AU201" s="19" t="s">
        <v>81</v>
      </c>
    </row>
    <row r="202" s="15" customFormat="1">
      <c r="A202" s="15"/>
      <c r="B202" s="259"/>
      <c r="C202" s="260"/>
      <c r="D202" s="220" t="s">
        <v>157</v>
      </c>
      <c r="E202" s="261" t="s">
        <v>19</v>
      </c>
      <c r="F202" s="262" t="s">
        <v>244</v>
      </c>
      <c r="G202" s="260"/>
      <c r="H202" s="261" t="s">
        <v>19</v>
      </c>
      <c r="I202" s="263"/>
      <c r="J202" s="260"/>
      <c r="K202" s="260"/>
      <c r="L202" s="264"/>
      <c r="M202" s="265"/>
      <c r="N202" s="266"/>
      <c r="O202" s="266"/>
      <c r="P202" s="266"/>
      <c r="Q202" s="266"/>
      <c r="R202" s="266"/>
      <c r="S202" s="266"/>
      <c r="T202" s="26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8" t="s">
        <v>157</v>
      </c>
      <c r="AU202" s="268" t="s">
        <v>81</v>
      </c>
      <c r="AV202" s="15" t="s">
        <v>79</v>
      </c>
      <c r="AW202" s="15" t="s">
        <v>33</v>
      </c>
      <c r="AX202" s="15" t="s">
        <v>71</v>
      </c>
      <c r="AY202" s="268" t="s">
        <v>143</v>
      </c>
    </row>
    <row r="203" s="15" customFormat="1">
      <c r="A203" s="15"/>
      <c r="B203" s="259"/>
      <c r="C203" s="260"/>
      <c r="D203" s="220" t="s">
        <v>157</v>
      </c>
      <c r="E203" s="261" t="s">
        <v>19</v>
      </c>
      <c r="F203" s="262" t="s">
        <v>324</v>
      </c>
      <c r="G203" s="260"/>
      <c r="H203" s="261" t="s">
        <v>19</v>
      </c>
      <c r="I203" s="263"/>
      <c r="J203" s="260"/>
      <c r="K203" s="260"/>
      <c r="L203" s="264"/>
      <c r="M203" s="265"/>
      <c r="N203" s="266"/>
      <c r="O203" s="266"/>
      <c r="P203" s="266"/>
      <c r="Q203" s="266"/>
      <c r="R203" s="266"/>
      <c r="S203" s="266"/>
      <c r="T203" s="26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8" t="s">
        <v>157</v>
      </c>
      <c r="AU203" s="268" t="s">
        <v>81</v>
      </c>
      <c r="AV203" s="15" t="s">
        <v>79</v>
      </c>
      <c r="AW203" s="15" t="s">
        <v>33</v>
      </c>
      <c r="AX203" s="15" t="s">
        <v>71</v>
      </c>
      <c r="AY203" s="268" t="s">
        <v>143</v>
      </c>
    </row>
    <row r="204" s="13" customFormat="1">
      <c r="A204" s="13"/>
      <c r="B204" s="227"/>
      <c r="C204" s="228"/>
      <c r="D204" s="220" t="s">
        <v>157</v>
      </c>
      <c r="E204" s="230" t="s">
        <v>19</v>
      </c>
      <c r="F204" s="269" t="s">
        <v>102</v>
      </c>
      <c r="G204" s="228"/>
      <c r="H204" s="231">
        <v>14.960000000000001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157</v>
      </c>
      <c r="AU204" s="237" t="s">
        <v>81</v>
      </c>
      <c r="AV204" s="13" t="s">
        <v>81</v>
      </c>
      <c r="AW204" s="13" t="s">
        <v>33</v>
      </c>
      <c r="AX204" s="13" t="s">
        <v>79</v>
      </c>
      <c r="AY204" s="237" t="s">
        <v>143</v>
      </c>
    </row>
    <row r="205" s="2" customFormat="1" ht="16.5" customHeight="1">
      <c r="A205" s="40"/>
      <c r="B205" s="41"/>
      <c r="C205" s="238" t="s">
        <v>325</v>
      </c>
      <c r="D205" s="238" t="s">
        <v>207</v>
      </c>
      <c r="E205" s="239" t="s">
        <v>326</v>
      </c>
      <c r="F205" s="240" t="s">
        <v>327</v>
      </c>
      <c r="G205" s="241" t="s">
        <v>328</v>
      </c>
      <c r="H205" s="242">
        <v>0.93500000000000005</v>
      </c>
      <c r="I205" s="243"/>
      <c r="J205" s="244">
        <f>ROUND(I205*H205,2)</f>
        <v>0</v>
      </c>
      <c r="K205" s="240" t="s">
        <v>150</v>
      </c>
      <c r="L205" s="245"/>
      <c r="M205" s="246" t="s">
        <v>19</v>
      </c>
      <c r="N205" s="247" t="s">
        <v>42</v>
      </c>
      <c r="O205" s="86"/>
      <c r="P205" s="216">
        <f>O205*H205</f>
        <v>0</v>
      </c>
      <c r="Q205" s="216">
        <v>0.025000000000000001</v>
      </c>
      <c r="R205" s="216">
        <f>Q205*H205</f>
        <v>0.023375000000000003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210</v>
      </c>
      <c r="AT205" s="218" t="s">
        <v>207</v>
      </c>
      <c r="AU205" s="218" t="s">
        <v>81</v>
      </c>
      <c r="AY205" s="19" t="s">
        <v>143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79</v>
      </c>
      <c r="BK205" s="219">
        <f>ROUND(I205*H205,2)</f>
        <v>0</v>
      </c>
      <c r="BL205" s="19" t="s">
        <v>195</v>
      </c>
      <c r="BM205" s="218" t="s">
        <v>329</v>
      </c>
    </row>
    <row r="206" s="2" customFormat="1">
      <c r="A206" s="40"/>
      <c r="B206" s="41"/>
      <c r="C206" s="42"/>
      <c r="D206" s="220" t="s">
        <v>153</v>
      </c>
      <c r="E206" s="42"/>
      <c r="F206" s="221" t="s">
        <v>327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153</v>
      </c>
      <c r="AU206" s="19" t="s">
        <v>81</v>
      </c>
    </row>
    <row r="207" s="13" customFormat="1">
      <c r="A207" s="13"/>
      <c r="B207" s="227"/>
      <c r="C207" s="228"/>
      <c r="D207" s="220" t="s">
        <v>157</v>
      </c>
      <c r="E207" s="228"/>
      <c r="F207" s="230" t="s">
        <v>330</v>
      </c>
      <c r="G207" s="228"/>
      <c r="H207" s="231">
        <v>0.93500000000000005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157</v>
      </c>
      <c r="AU207" s="237" t="s">
        <v>81</v>
      </c>
      <c r="AV207" s="13" t="s">
        <v>81</v>
      </c>
      <c r="AW207" s="13" t="s">
        <v>4</v>
      </c>
      <c r="AX207" s="13" t="s">
        <v>79</v>
      </c>
      <c r="AY207" s="237" t="s">
        <v>143</v>
      </c>
    </row>
    <row r="208" s="2" customFormat="1" ht="24.15" customHeight="1">
      <c r="A208" s="40"/>
      <c r="B208" s="41"/>
      <c r="C208" s="207" t="s">
        <v>331</v>
      </c>
      <c r="D208" s="207" t="s">
        <v>146</v>
      </c>
      <c r="E208" s="208" t="s">
        <v>332</v>
      </c>
      <c r="F208" s="209" t="s">
        <v>333</v>
      </c>
      <c r="G208" s="210" t="s">
        <v>163</v>
      </c>
      <c r="H208" s="211">
        <v>1.2949999999999999</v>
      </c>
      <c r="I208" s="212"/>
      <c r="J208" s="213">
        <f>ROUND(I208*H208,2)</f>
        <v>0</v>
      </c>
      <c r="K208" s="209" t="s">
        <v>150</v>
      </c>
      <c r="L208" s="46"/>
      <c r="M208" s="214" t="s">
        <v>19</v>
      </c>
      <c r="N208" s="215" t="s">
        <v>42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195</v>
      </c>
      <c r="AT208" s="218" t="s">
        <v>146</v>
      </c>
      <c r="AU208" s="218" t="s">
        <v>81</v>
      </c>
      <c r="AY208" s="19" t="s">
        <v>143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79</v>
      </c>
      <c r="BK208" s="219">
        <f>ROUND(I208*H208,2)</f>
        <v>0</v>
      </c>
      <c r="BL208" s="19" t="s">
        <v>195</v>
      </c>
      <c r="BM208" s="218" t="s">
        <v>334</v>
      </c>
    </row>
    <row r="209" s="2" customFormat="1">
      <c r="A209" s="40"/>
      <c r="B209" s="41"/>
      <c r="C209" s="42"/>
      <c r="D209" s="220" t="s">
        <v>153</v>
      </c>
      <c r="E209" s="42"/>
      <c r="F209" s="221" t="s">
        <v>335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153</v>
      </c>
      <c r="AU209" s="19" t="s">
        <v>81</v>
      </c>
    </row>
    <row r="210" s="2" customFormat="1">
      <c r="A210" s="40"/>
      <c r="B210" s="41"/>
      <c r="C210" s="42"/>
      <c r="D210" s="225" t="s">
        <v>155</v>
      </c>
      <c r="E210" s="42"/>
      <c r="F210" s="226" t="s">
        <v>336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155</v>
      </c>
      <c r="AU210" s="19" t="s">
        <v>81</v>
      </c>
    </row>
    <row r="211" s="12" customFormat="1" ht="22.8" customHeight="1">
      <c r="A211" s="12"/>
      <c r="B211" s="191"/>
      <c r="C211" s="192"/>
      <c r="D211" s="193" t="s">
        <v>70</v>
      </c>
      <c r="E211" s="205" t="s">
        <v>337</v>
      </c>
      <c r="F211" s="205" t="s">
        <v>338</v>
      </c>
      <c r="G211" s="192"/>
      <c r="H211" s="192"/>
      <c r="I211" s="195"/>
      <c r="J211" s="206">
        <f>BK211</f>
        <v>0</v>
      </c>
      <c r="K211" s="192"/>
      <c r="L211" s="197"/>
      <c r="M211" s="198"/>
      <c r="N211" s="199"/>
      <c r="O211" s="199"/>
      <c r="P211" s="200">
        <f>SUM(P212:P229)</f>
        <v>0</v>
      </c>
      <c r="Q211" s="199"/>
      <c r="R211" s="200">
        <f>SUM(R212:R229)</f>
        <v>0.019824499999999998</v>
      </c>
      <c r="S211" s="199"/>
      <c r="T211" s="201">
        <f>SUM(T212:T229)</f>
        <v>0.073819999999999997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2" t="s">
        <v>81</v>
      </c>
      <c r="AT211" s="203" t="s">
        <v>70</v>
      </c>
      <c r="AU211" s="203" t="s">
        <v>79</v>
      </c>
      <c r="AY211" s="202" t="s">
        <v>143</v>
      </c>
      <c r="BK211" s="204">
        <f>SUM(BK212:BK229)</f>
        <v>0</v>
      </c>
    </row>
    <row r="212" s="2" customFormat="1" ht="21.75" customHeight="1">
      <c r="A212" s="40"/>
      <c r="B212" s="41"/>
      <c r="C212" s="207" t="s">
        <v>339</v>
      </c>
      <c r="D212" s="207" t="s">
        <v>146</v>
      </c>
      <c r="E212" s="208" t="s">
        <v>340</v>
      </c>
      <c r="F212" s="209" t="s">
        <v>341</v>
      </c>
      <c r="G212" s="210" t="s">
        <v>149</v>
      </c>
      <c r="H212" s="211">
        <v>5.8499999999999996</v>
      </c>
      <c r="I212" s="212"/>
      <c r="J212" s="213">
        <f>ROUND(I212*H212,2)</f>
        <v>0</v>
      </c>
      <c r="K212" s="209" t="s">
        <v>150</v>
      </c>
      <c r="L212" s="46"/>
      <c r="M212" s="214" t="s">
        <v>19</v>
      </c>
      <c r="N212" s="215" t="s">
        <v>42</v>
      </c>
      <c r="O212" s="86"/>
      <c r="P212" s="216">
        <f>O212*H212</f>
        <v>0</v>
      </c>
      <c r="Q212" s="216">
        <v>0.00197</v>
      </c>
      <c r="R212" s="216">
        <f>Q212*H212</f>
        <v>0.011524499999999998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195</v>
      </c>
      <c r="AT212" s="218" t="s">
        <v>146</v>
      </c>
      <c r="AU212" s="218" t="s">
        <v>81</v>
      </c>
      <c r="AY212" s="19" t="s">
        <v>143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79</v>
      </c>
      <c r="BK212" s="219">
        <f>ROUND(I212*H212,2)</f>
        <v>0</v>
      </c>
      <c r="BL212" s="19" t="s">
        <v>195</v>
      </c>
      <c r="BM212" s="218" t="s">
        <v>342</v>
      </c>
    </row>
    <row r="213" s="2" customFormat="1">
      <c r="A213" s="40"/>
      <c r="B213" s="41"/>
      <c r="C213" s="42"/>
      <c r="D213" s="220" t="s">
        <v>153</v>
      </c>
      <c r="E213" s="42"/>
      <c r="F213" s="221" t="s">
        <v>343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153</v>
      </c>
      <c r="AU213" s="19" t="s">
        <v>81</v>
      </c>
    </row>
    <row r="214" s="2" customFormat="1">
      <c r="A214" s="40"/>
      <c r="B214" s="41"/>
      <c r="C214" s="42"/>
      <c r="D214" s="225" t="s">
        <v>155</v>
      </c>
      <c r="E214" s="42"/>
      <c r="F214" s="226" t="s">
        <v>344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155</v>
      </c>
      <c r="AU214" s="19" t="s">
        <v>81</v>
      </c>
    </row>
    <row r="215" s="13" customFormat="1">
      <c r="A215" s="13"/>
      <c r="B215" s="227"/>
      <c r="C215" s="228"/>
      <c r="D215" s="220" t="s">
        <v>157</v>
      </c>
      <c r="E215" s="229" t="s">
        <v>19</v>
      </c>
      <c r="F215" s="230" t="s">
        <v>158</v>
      </c>
      <c r="G215" s="228"/>
      <c r="H215" s="231">
        <v>5.8499999999999996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157</v>
      </c>
      <c r="AU215" s="237" t="s">
        <v>81</v>
      </c>
      <c r="AV215" s="13" t="s">
        <v>81</v>
      </c>
      <c r="AW215" s="13" t="s">
        <v>33</v>
      </c>
      <c r="AX215" s="13" t="s">
        <v>79</v>
      </c>
      <c r="AY215" s="237" t="s">
        <v>143</v>
      </c>
    </row>
    <row r="216" s="2" customFormat="1" ht="16.5" customHeight="1">
      <c r="A216" s="40"/>
      <c r="B216" s="41"/>
      <c r="C216" s="207" t="s">
        <v>345</v>
      </c>
      <c r="D216" s="207" t="s">
        <v>146</v>
      </c>
      <c r="E216" s="208" t="s">
        <v>346</v>
      </c>
      <c r="F216" s="209" t="s">
        <v>347</v>
      </c>
      <c r="G216" s="210" t="s">
        <v>194</v>
      </c>
      <c r="H216" s="211">
        <v>2</v>
      </c>
      <c r="I216" s="212"/>
      <c r="J216" s="213">
        <f>ROUND(I216*H216,2)</f>
        <v>0</v>
      </c>
      <c r="K216" s="209" t="s">
        <v>150</v>
      </c>
      <c r="L216" s="46"/>
      <c r="M216" s="214" t="s">
        <v>19</v>
      </c>
      <c r="N216" s="215" t="s">
        <v>42</v>
      </c>
      <c r="O216" s="86"/>
      <c r="P216" s="216">
        <f>O216*H216</f>
        <v>0</v>
      </c>
      <c r="Q216" s="216">
        <v>0</v>
      </c>
      <c r="R216" s="216">
        <f>Q216*H216</f>
        <v>0</v>
      </c>
      <c r="S216" s="216">
        <v>0.020109999999999999</v>
      </c>
      <c r="T216" s="217">
        <f>S216*H216</f>
        <v>0.040219999999999999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195</v>
      </c>
      <c r="AT216" s="218" t="s">
        <v>146</v>
      </c>
      <c r="AU216" s="218" t="s">
        <v>81</v>
      </c>
      <c r="AY216" s="19" t="s">
        <v>143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79</v>
      </c>
      <c r="BK216" s="219">
        <f>ROUND(I216*H216,2)</f>
        <v>0</v>
      </c>
      <c r="BL216" s="19" t="s">
        <v>195</v>
      </c>
      <c r="BM216" s="218" t="s">
        <v>348</v>
      </c>
    </row>
    <row r="217" s="2" customFormat="1">
      <c r="A217" s="40"/>
      <c r="B217" s="41"/>
      <c r="C217" s="42"/>
      <c r="D217" s="220" t="s">
        <v>153</v>
      </c>
      <c r="E217" s="42"/>
      <c r="F217" s="221" t="s">
        <v>349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153</v>
      </c>
      <c r="AU217" s="19" t="s">
        <v>81</v>
      </c>
    </row>
    <row r="218" s="2" customFormat="1">
      <c r="A218" s="40"/>
      <c r="B218" s="41"/>
      <c r="C218" s="42"/>
      <c r="D218" s="225" t="s">
        <v>155</v>
      </c>
      <c r="E218" s="42"/>
      <c r="F218" s="226" t="s">
        <v>350</v>
      </c>
      <c r="G218" s="42"/>
      <c r="H218" s="42"/>
      <c r="I218" s="22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155</v>
      </c>
      <c r="AU218" s="19" t="s">
        <v>81</v>
      </c>
    </row>
    <row r="219" s="2" customFormat="1" ht="16.5" customHeight="1">
      <c r="A219" s="40"/>
      <c r="B219" s="41"/>
      <c r="C219" s="207" t="s">
        <v>351</v>
      </c>
      <c r="D219" s="207" t="s">
        <v>146</v>
      </c>
      <c r="E219" s="208" t="s">
        <v>352</v>
      </c>
      <c r="F219" s="209" t="s">
        <v>353</v>
      </c>
      <c r="G219" s="210" t="s">
        <v>194</v>
      </c>
      <c r="H219" s="211">
        <v>8</v>
      </c>
      <c r="I219" s="212"/>
      <c r="J219" s="213">
        <f>ROUND(I219*H219,2)</f>
        <v>0</v>
      </c>
      <c r="K219" s="209" t="s">
        <v>150</v>
      </c>
      <c r="L219" s="46"/>
      <c r="M219" s="214" t="s">
        <v>19</v>
      </c>
      <c r="N219" s="215" t="s">
        <v>42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0.0041999999999999997</v>
      </c>
      <c r="T219" s="217">
        <f>S219*H219</f>
        <v>0.033599999999999998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195</v>
      </c>
      <c r="AT219" s="218" t="s">
        <v>146</v>
      </c>
      <c r="AU219" s="218" t="s">
        <v>81</v>
      </c>
      <c r="AY219" s="19" t="s">
        <v>143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79</v>
      </c>
      <c r="BK219" s="219">
        <f>ROUND(I219*H219,2)</f>
        <v>0</v>
      </c>
      <c r="BL219" s="19" t="s">
        <v>195</v>
      </c>
      <c r="BM219" s="218" t="s">
        <v>354</v>
      </c>
    </row>
    <row r="220" s="2" customFormat="1">
      <c r="A220" s="40"/>
      <c r="B220" s="41"/>
      <c r="C220" s="42"/>
      <c r="D220" s="220" t="s">
        <v>153</v>
      </c>
      <c r="E220" s="42"/>
      <c r="F220" s="221" t="s">
        <v>355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153</v>
      </c>
      <c r="AU220" s="19" t="s">
        <v>81</v>
      </c>
    </row>
    <row r="221" s="2" customFormat="1">
      <c r="A221" s="40"/>
      <c r="B221" s="41"/>
      <c r="C221" s="42"/>
      <c r="D221" s="225" t="s">
        <v>155</v>
      </c>
      <c r="E221" s="42"/>
      <c r="F221" s="226" t="s">
        <v>356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155</v>
      </c>
      <c r="AU221" s="19" t="s">
        <v>81</v>
      </c>
    </row>
    <row r="222" s="2" customFormat="1" ht="24.15" customHeight="1">
      <c r="A222" s="40"/>
      <c r="B222" s="41"/>
      <c r="C222" s="207" t="s">
        <v>210</v>
      </c>
      <c r="D222" s="207" t="s">
        <v>146</v>
      </c>
      <c r="E222" s="208" t="s">
        <v>357</v>
      </c>
      <c r="F222" s="209" t="s">
        <v>358</v>
      </c>
      <c r="G222" s="210" t="s">
        <v>194</v>
      </c>
      <c r="H222" s="211">
        <v>2</v>
      </c>
      <c r="I222" s="212"/>
      <c r="J222" s="213">
        <f>ROUND(I222*H222,2)</f>
        <v>0</v>
      </c>
      <c r="K222" s="209" t="s">
        <v>150</v>
      </c>
      <c r="L222" s="46"/>
      <c r="M222" s="214" t="s">
        <v>19</v>
      </c>
      <c r="N222" s="215" t="s">
        <v>42</v>
      </c>
      <c r="O222" s="86"/>
      <c r="P222" s="216">
        <f>O222*H222</f>
        <v>0</v>
      </c>
      <c r="Q222" s="216">
        <v>0.00115</v>
      </c>
      <c r="R222" s="216">
        <f>Q222*H222</f>
        <v>0.0023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195</v>
      </c>
      <c r="AT222" s="218" t="s">
        <v>146</v>
      </c>
      <c r="AU222" s="218" t="s">
        <v>81</v>
      </c>
      <c r="AY222" s="19" t="s">
        <v>143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79</v>
      </c>
      <c r="BK222" s="219">
        <f>ROUND(I222*H222,2)</f>
        <v>0</v>
      </c>
      <c r="BL222" s="19" t="s">
        <v>195</v>
      </c>
      <c r="BM222" s="218" t="s">
        <v>359</v>
      </c>
    </row>
    <row r="223" s="2" customFormat="1">
      <c r="A223" s="40"/>
      <c r="B223" s="41"/>
      <c r="C223" s="42"/>
      <c r="D223" s="220" t="s">
        <v>153</v>
      </c>
      <c r="E223" s="42"/>
      <c r="F223" s="221" t="s">
        <v>360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153</v>
      </c>
      <c r="AU223" s="19" t="s">
        <v>81</v>
      </c>
    </row>
    <row r="224" s="2" customFormat="1">
      <c r="A224" s="40"/>
      <c r="B224" s="41"/>
      <c r="C224" s="42"/>
      <c r="D224" s="225" t="s">
        <v>155</v>
      </c>
      <c r="E224" s="42"/>
      <c r="F224" s="226" t="s">
        <v>361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155</v>
      </c>
      <c r="AU224" s="19" t="s">
        <v>81</v>
      </c>
    </row>
    <row r="225" s="2" customFormat="1" ht="37.8" customHeight="1">
      <c r="A225" s="40"/>
      <c r="B225" s="41"/>
      <c r="C225" s="238" t="s">
        <v>362</v>
      </c>
      <c r="D225" s="238" t="s">
        <v>207</v>
      </c>
      <c r="E225" s="239" t="s">
        <v>363</v>
      </c>
      <c r="F225" s="240" t="s">
        <v>364</v>
      </c>
      <c r="G225" s="241" t="s">
        <v>194</v>
      </c>
      <c r="H225" s="242">
        <v>2</v>
      </c>
      <c r="I225" s="243"/>
      <c r="J225" s="244">
        <f>ROUND(I225*H225,2)</f>
        <v>0</v>
      </c>
      <c r="K225" s="240" t="s">
        <v>150</v>
      </c>
      <c r="L225" s="245"/>
      <c r="M225" s="246" t="s">
        <v>19</v>
      </c>
      <c r="N225" s="247" t="s">
        <v>42</v>
      </c>
      <c r="O225" s="86"/>
      <c r="P225" s="216">
        <f>O225*H225</f>
        <v>0</v>
      </c>
      <c r="Q225" s="216">
        <v>0.0030000000000000001</v>
      </c>
      <c r="R225" s="216">
        <f>Q225*H225</f>
        <v>0.0060000000000000001</v>
      </c>
      <c r="S225" s="216">
        <v>0</v>
      </c>
      <c r="T225" s="217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8" t="s">
        <v>210</v>
      </c>
      <c r="AT225" s="218" t="s">
        <v>207</v>
      </c>
      <c r="AU225" s="218" t="s">
        <v>81</v>
      </c>
      <c r="AY225" s="19" t="s">
        <v>143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79</v>
      </c>
      <c r="BK225" s="219">
        <f>ROUND(I225*H225,2)</f>
        <v>0</v>
      </c>
      <c r="BL225" s="19" t="s">
        <v>195</v>
      </c>
      <c r="BM225" s="218" t="s">
        <v>365</v>
      </c>
    </row>
    <row r="226" s="2" customFormat="1">
      <c r="A226" s="40"/>
      <c r="B226" s="41"/>
      <c r="C226" s="42"/>
      <c r="D226" s="220" t="s">
        <v>153</v>
      </c>
      <c r="E226" s="42"/>
      <c r="F226" s="221" t="s">
        <v>364</v>
      </c>
      <c r="G226" s="42"/>
      <c r="H226" s="42"/>
      <c r="I226" s="222"/>
      <c r="J226" s="42"/>
      <c r="K226" s="42"/>
      <c r="L226" s="46"/>
      <c r="M226" s="223"/>
      <c r="N226" s="22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153</v>
      </c>
      <c r="AU226" s="19" t="s">
        <v>81</v>
      </c>
    </row>
    <row r="227" s="2" customFormat="1" ht="24.15" customHeight="1">
      <c r="A227" s="40"/>
      <c r="B227" s="41"/>
      <c r="C227" s="207" t="s">
        <v>366</v>
      </c>
      <c r="D227" s="207" t="s">
        <v>146</v>
      </c>
      <c r="E227" s="208" t="s">
        <v>367</v>
      </c>
      <c r="F227" s="209" t="s">
        <v>368</v>
      </c>
      <c r="G227" s="210" t="s">
        <v>163</v>
      </c>
      <c r="H227" s="211">
        <v>0.02</v>
      </c>
      <c r="I227" s="212"/>
      <c r="J227" s="213">
        <f>ROUND(I227*H227,2)</f>
        <v>0</v>
      </c>
      <c r="K227" s="209" t="s">
        <v>150</v>
      </c>
      <c r="L227" s="46"/>
      <c r="M227" s="214" t="s">
        <v>19</v>
      </c>
      <c r="N227" s="215" t="s">
        <v>42</v>
      </c>
      <c r="O227" s="86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195</v>
      </c>
      <c r="AT227" s="218" t="s">
        <v>146</v>
      </c>
      <c r="AU227" s="218" t="s">
        <v>81</v>
      </c>
      <c r="AY227" s="19" t="s">
        <v>143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79</v>
      </c>
      <c r="BK227" s="219">
        <f>ROUND(I227*H227,2)</f>
        <v>0</v>
      </c>
      <c r="BL227" s="19" t="s">
        <v>195</v>
      </c>
      <c r="BM227" s="218" t="s">
        <v>369</v>
      </c>
    </row>
    <row r="228" s="2" customFormat="1">
      <c r="A228" s="40"/>
      <c r="B228" s="41"/>
      <c r="C228" s="42"/>
      <c r="D228" s="220" t="s">
        <v>153</v>
      </c>
      <c r="E228" s="42"/>
      <c r="F228" s="221" t="s">
        <v>370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153</v>
      </c>
      <c r="AU228" s="19" t="s">
        <v>81</v>
      </c>
    </row>
    <row r="229" s="2" customFormat="1">
      <c r="A229" s="40"/>
      <c r="B229" s="41"/>
      <c r="C229" s="42"/>
      <c r="D229" s="225" t="s">
        <v>155</v>
      </c>
      <c r="E229" s="42"/>
      <c r="F229" s="226" t="s">
        <v>371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155</v>
      </c>
      <c r="AU229" s="19" t="s">
        <v>81</v>
      </c>
    </row>
    <row r="230" s="12" customFormat="1" ht="22.8" customHeight="1">
      <c r="A230" s="12"/>
      <c r="B230" s="191"/>
      <c r="C230" s="192"/>
      <c r="D230" s="193" t="s">
        <v>70</v>
      </c>
      <c r="E230" s="205" t="s">
        <v>372</v>
      </c>
      <c r="F230" s="205" t="s">
        <v>373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SUM(P231:P270)</f>
        <v>0</v>
      </c>
      <c r="Q230" s="199"/>
      <c r="R230" s="200">
        <f>SUM(R231:R270)</f>
        <v>0.80649119999999996</v>
      </c>
      <c r="S230" s="199"/>
      <c r="T230" s="201">
        <f>SUM(T231:T270)</f>
        <v>0.027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81</v>
      </c>
      <c r="AT230" s="203" t="s">
        <v>70</v>
      </c>
      <c r="AU230" s="203" t="s">
        <v>79</v>
      </c>
      <c r="AY230" s="202" t="s">
        <v>143</v>
      </c>
      <c r="BK230" s="204">
        <f>SUM(BK231:BK270)</f>
        <v>0</v>
      </c>
    </row>
    <row r="231" s="2" customFormat="1" ht="24.15" customHeight="1">
      <c r="A231" s="40"/>
      <c r="B231" s="41"/>
      <c r="C231" s="207" t="s">
        <v>374</v>
      </c>
      <c r="D231" s="207" t="s">
        <v>146</v>
      </c>
      <c r="E231" s="208" t="s">
        <v>375</v>
      </c>
      <c r="F231" s="209" t="s">
        <v>376</v>
      </c>
      <c r="G231" s="210" t="s">
        <v>202</v>
      </c>
      <c r="H231" s="211">
        <v>14.967000000000001</v>
      </c>
      <c r="I231" s="212"/>
      <c r="J231" s="213">
        <f>ROUND(I231*H231,2)</f>
        <v>0</v>
      </c>
      <c r="K231" s="209" t="s">
        <v>150</v>
      </c>
      <c r="L231" s="46"/>
      <c r="M231" s="214" t="s">
        <v>19</v>
      </c>
      <c r="N231" s="215" t="s">
        <v>42</v>
      </c>
      <c r="O231" s="86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195</v>
      </c>
      <c r="AT231" s="218" t="s">
        <v>146</v>
      </c>
      <c r="AU231" s="218" t="s">
        <v>81</v>
      </c>
      <c r="AY231" s="19" t="s">
        <v>143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79</v>
      </c>
      <c r="BK231" s="219">
        <f>ROUND(I231*H231,2)</f>
        <v>0</v>
      </c>
      <c r="BL231" s="19" t="s">
        <v>195</v>
      </c>
      <c r="BM231" s="218" t="s">
        <v>377</v>
      </c>
    </row>
    <row r="232" s="2" customFormat="1">
      <c r="A232" s="40"/>
      <c r="B232" s="41"/>
      <c r="C232" s="42"/>
      <c r="D232" s="220" t="s">
        <v>153</v>
      </c>
      <c r="E232" s="42"/>
      <c r="F232" s="221" t="s">
        <v>378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153</v>
      </c>
      <c r="AU232" s="19" t="s">
        <v>81</v>
      </c>
    </row>
    <row r="233" s="2" customFormat="1">
      <c r="A233" s="40"/>
      <c r="B233" s="41"/>
      <c r="C233" s="42"/>
      <c r="D233" s="225" t="s">
        <v>155</v>
      </c>
      <c r="E233" s="42"/>
      <c r="F233" s="226" t="s">
        <v>379</v>
      </c>
      <c r="G233" s="42"/>
      <c r="H233" s="42"/>
      <c r="I233" s="22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155</v>
      </c>
      <c r="AU233" s="19" t="s">
        <v>81</v>
      </c>
    </row>
    <row r="234" s="13" customFormat="1">
      <c r="A234" s="13"/>
      <c r="B234" s="227"/>
      <c r="C234" s="228"/>
      <c r="D234" s="220" t="s">
        <v>157</v>
      </c>
      <c r="E234" s="229" t="s">
        <v>19</v>
      </c>
      <c r="F234" s="230" t="s">
        <v>380</v>
      </c>
      <c r="G234" s="228"/>
      <c r="H234" s="231">
        <v>14.967000000000001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157</v>
      </c>
      <c r="AU234" s="237" t="s">
        <v>81</v>
      </c>
      <c r="AV234" s="13" t="s">
        <v>81</v>
      </c>
      <c r="AW234" s="13" t="s">
        <v>33</v>
      </c>
      <c r="AX234" s="13" t="s">
        <v>79</v>
      </c>
      <c r="AY234" s="237" t="s">
        <v>143</v>
      </c>
    </row>
    <row r="235" s="15" customFormat="1">
      <c r="A235" s="15"/>
      <c r="B235" s="259"/>
      <c r="C235" s="260"/>
      <c r="D235" s="220" t="s">
        <v>157</v>
      </c>
      <c r="E235" s="261" t="s">
        <v>19</v>
      </c>
      <c r="F235" s="262" t="s">
        <v>381</v>
      </c>
      <c r="G235" s="260"/>
      <c r="H235" s="261" t="s">
        <v>19</v>
      </c>
      <c r="I235" s="263"/>
      <c r="J235" s="260"/>
      <c r="K235" s="260"/>
      <c r="L235" s="264"/>
      <c r="M235" s="265"/>
      <c r="N235" s="266"/>
      <c r="O235" s="266"/>
      <c r="P235" s="266"/>
      <c r="Q235" s="266"/>
      <c r="R235" s="266"/>
      <c r="S235" s="266"/>
      <c r="T235" s="26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8" t="s">
        <v>157</v>
      </c>
      <c r="AU235" s="268" t="s">
        <v>81</v>
      </c>
      <c r="AV235" s="15" t="s">
        <v>79</v>
      </c>
      <c r="AW235" s="15" t="s">
        <v>33</v>
      </c>
      <c r="AX235" s="15" t="s">
        <v>71</v>
      </c>
      <c r="AY235" s="268" t="s">
        <v>143</v>
      </c>
    </row>
    <row r="236" s="2" customFormat="1" ht="16.5" customHeight="1">
      <c r="A236" s="40"/>
      <c r="B236" s="41"/>
      <c r="C236" s="238" t="s">
        <v>382</v>
      </c>
      <c r="D236" s="238" t="s">
        <v>207</v>
      </c>
      <c r="E236" s="239" t="s">
        <v>383</v>
      </c>
      <c r="F236" s="240" t="s">
        <v>384</v>
      </c>
      <c r="G236" s="241" t="s">
        <v>328</v>
      </c>
      <c r="H236" s="242">
        <v>0.52400000000000002</v>
      </c>
      <c r="I236" s="243"/>
      <c r="J236" s="244">
        <f>ROUND(I236*H236,2)</f>
        <v>0</v>
      </c>
      <c r="K236" s="240" t="s">
        <v>150</v>
      </c>
      <c r="L236" s="245"/>
      <c r="M236" s="246" t="s">
        <v>19</v>
      </c>
      <c r="N236" s="247" t="s">
        <v>42</v>
      </c>
      <c r="O236" s="86"/>
      <c r="P236" s="216">
        <f>O236*H236</f>
        <v>0</v>
      </c>
      <c r="Q236" s="216">
        <v>0.55000000000000004</v>
      </c>
      <c r="R236" s="216">
        <f>Q236*H236</f>
        <v>0.28820000000000001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210</v>
      </c>
      <c r="AT236" s="218" t="s">
        <v>207</v>
      </c>
      <c r="AU236" s="218" t="s">
        <v>81</v>
      </c>
      <c r="AY236" s="19" t="s">
        <v>143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79</v>
      </c>
      <c r="BK236" s="219">
        <f>ROUND(I236*H236,2)</f>
        <v>0</v>
      </c>
      <c r="BL236" s="19" t="s">
        <v>195</v>
      </c>
      <c r="BM236" s="218" t="s">
        <v>385</v>
      </c>
    </row>
    <row r="237" s="2" customFormat="1">
      <c r="A237" s="40"/>
      <c r="B237" s="41"/>
      <c r="C237" s="42"/>
      <c r="D237" s="220" t="s">
        <v>153</v>
      </c>
      <c r="E237" s="42"/>
      <c r="F237" s="221" t="s">
        <v>384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153</v>
      </c>
      <c r="AU237" s="19" t="s">
        <v>81</v>
      </c>
    </row>
    <row r="238" s="13" customFormat="1">
      <c r="A238" s="13"/>
      <c r="B238" s="227"/>
      <c r="C238" s="228"/>
      <c r="D238" s="220" t="s">
        <v>157</v>
      </c>
      <c r="E238" s="228"/>
      <c r="F238" s="230" t="s">
        <v>386</v>
      </c>
      <c r="G238" s="228"/>
      <c r="H238" s="231">
        <v>0.52400000000000002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157</v>
      </c>
      <c r="AU238" s="237" t="s">
        <v>81</v>
      </c>
      <c r="AV238" s="13" t="s">
        <v>81</v>
      </c>
      <c r="AW238" s="13" t="s">
        <v>4</v>
      </c>
      <c r="AX238" s="13" t="s">
        <v>79</v>
      </c>
      <c r="AY238" s="237" t="s">
        <v>143</v>
      </c>
    </row>
    <row r="239" s="2" customFormat="1" ht="24.15" customHeight="1">
      <c r="A239" s="40"/>
      <c r="B239" s="41"/>
      <c r="C239" s="207" t="s">
        <v>387</v>
      </c>
      <c r="D239" s="207" t="s">
        <v>146</v>
      </c>
      <c r="E239" s="208" t="s">
        <v>388</v>
      </c>
      <c r="F239" s="209" t="s">
        <v>389</v>
      </c>
      <c r="G239" s="210" t="s">
        <v>202</v>
      </c>
      <c r="H239" s="211">
        <v>26.940999999999999</v>
      </c>
      <c r="I239" s="212"/>
      <c r="J239" s="213">
        <f>ROUND(I239*H239,2)</f>
        <v>0</v>
      </c>
      <c r="K239" s="209" t="s">
        <v>150</v>
      </c>
      <c r="L239" s="46"/>
      <c r="M239" s="214" t="s">
        <v>19</v>
      </c>
      <c r="N239" s="215" t="s">
        <v>42</v>
      </c>
      <c r="O239" s="86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8" t="s">
        <v>195</v>
      </c>
      <c r="AT239" s="218" t="s">
        <v>146</v>
      </c>
      <c r="AU239" s="218" t="s">
        <v>81</v>
      </c>
      <c r="AY239" s="19" t="s">
        <v>143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79</v>
      </c>
      <c r="BK239" s="219">
        <f>ROUND(I239*H239,2)</f>
        <v>0</v>
      </c>
      <c r="BL239" s="19" t="s">
        <v>195</v>
      </c>
      <c r="BM239" s="218" t="s">
        <v>390</v>
      </c>
    </row>
    <row r="240" s="2" customFormat="1">
      <c r="A240" s="40"/>
      <c r="B240" s="41"/>
      <c r="C240" s="42"/>
      <c r="D240" s="220" t="s">
        <v>153</v>
      </c>
      <c r="E240" s="42"/>
      <c r="F240" s="221" t="s">
        <v>391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153</v>
      </c>
      <c r="AU240" s="19" t="s">
        <v>81</v>
      </c>
    </row>
    <row r="241" s="2" customFormat="1">
      <c r="A241" s="40"/>
      <c r="B241" s="41"/>
      <c r="C241" s="42"/>
      <c r="D241" s="225" t="s">
        <v>155</v>
      </c>
      <c r="E241" s="42"/>
      <c r="F241" s="226" t="s">
        <v>392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155</v>
      </c>
      <c r="AU241" s="19" t="s">
        <v>81</v>
      </c>
    </row>
    <row r="242" s="13" customFormat="1">
      <c r="A242" s="13"/>
      <c r="B242" s="227"/>
      <c r="C242" s="228"/>
      <c r="D242" s="220" t="s">
        <v>157</v>
      </c>
      <c r="E242" s="229" t="s">
        <v>19</v>
      </c>
      <c r="F242" s="230" t="s">
        <v>393</v>
      </c>
      <c r="G242" s="228"/>
      <c r="H242" s="231">
        <v>26.940999999999999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157</v>
      </c>
      <c r="AU242" s="237" t="s">
        <v>81</v>
      </c>
      <c r="AV242" s="13" t="s">
        <v>81</v>
      </c>
      <c r="AW242" s="13" t="s">
        <v>33</v>
      </c>
      <c r="AX242" s="13" t="s">
        <v>79</v>
      </c>
      <c r="AY242" s="237" t="s">
        <v>143</v>
      </c>
    </row>
    <row r="243" s="15" customFormat="1">
      <c r="A243" s="15"/>
      <c r="B243" s="259"/>
      <c r="C243" s="260"/>
      <c r="D243" s="220" t="s">
        <v>157</v>
      </c>
      <c r="E243" s="261" t="s">
        <v>19</v>
      </c>
      <c r="F243" s="262" t="s">
        <v>394</v>
      </c>
      <c r="G243" s="260"/>
      <c r="H243" s="261" t="s">
        <v>19</v>
      </c>
      <c r="I243" s="263"/>
      <c r="J243" s="260"/>
      <c r="K243" s="260"/>
      <c r="L243" s="264"/>
      <c r="M243" s="265"/>
      <c r="N243" s="266"/>
      <c r="O243" s="266"/>
      <c r="P243" s="266"/>
      <c r="Q243" s="266"/>
      <c r="R243" s="266"/>
      <c r="S243" s="266"/>
      <c r="T243" s="26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8" t="s">
        <v>157</v>
      </c>
      <c r="AU243" s="268" t="s">
        <v>81</v>
      </c>
      <c r="AV243" s="15" t="s">
        <v>79</v>
      </c>
      <c r="AW243" s="15" t="s">
        <v>33</v>
      </c>
      <c r="AX243" s="15" t="s">
        <v>71</v>
      </c>
      <c r="AY243" s="268" t="s">
        <v>143</v>
      </c>
    </row>
    <row r="244" s="2" customFormat="1" ht="21.75" customHeight="1">
      <c r="A244" s="40"/>
      <c r="B244" s="41"/>
      <c r="C244" s="238" t="s">
        <v>395</v>
      </c>
      <c r="D244" s="238" t="s">
        <v>207</v>
      </c>
      <c r="E244" s="239" t="s">
        <v>396</v>
      </c>
      <c r="F244" s="240" t="s">
        <v>397</v>
      </c>
      <c r="G244" s="241" t="s">
        <v>202</v>
      </c>
      <c r="H244" s="242">
        <v>28.288</v>
      </c>
      <c r="I244" s="243"/>
      <c r="J244" s="244">
        <f>ROUND(I244*H244,2)</f>
        <v>0</v>
      </c>
      <c r="K244" s="240" t="s">
        <v>150</v>
      </c>
      <c r="L244" s="245"/>
      <c r="M244" s="246" t="s">
        <v>19</v>
      </c>
      <c r="N244" s="247" t="s">
        <v>42</v>
      </c>
      <c r="O244" s="86"/>
      <c r="P244" s="216">
        <f>O244*H244</f>
        <v>0</v>
      </c>
      <c r="Q244" s="216">
        <v>0.0149</v>
      </c>
      <c r="R244" s="216">
        <f>Q244*H244</f>
        <v>0.42149120000000001</v>
      </c>
      <c r="S244" s="216">
        <v>0</v>
      </c>
      <c r="T244" s="21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210</v>
      </c>
      <c r="AT244" s="218" t="s">
        <v>207</v>
      </c>
      <c r="AU244" s="218" t="s">
        <v>81</v>
      </c>
      <c r="AY244" s="19" t="s">
        <v>143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79</v>
      </c>
      <c r="BK244" s="219">
        <f>ROUND(I244*H244,2)</f>
        <v>0</v>
      </c>
      <c r="BL244" s="19" t="s">
        <v>195</v>
      </c>
      <c r="BM244" s="218" t="s">
        <v>398</v>
      </c>
    </row>
    <row r="245" s="2" customFormat="1">
      <c r="A245" s="40"/>
      <c r="B245" s="41"/>
      <c r="C245" s="42"/>
      <c r="D245" s="220" t="s">
        <v>153</v>
      </c>
      <c r="E245" s="42"/>
      <c r="F245" s="221" t="s">
        <v>397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153</v>
      </c>
      <c r="AU245" s="19" t="s">
        <v>81</v>
      </c>
    </row>
    <row r="246" s="13" customFormat="1">
      <c r="A246" s="13"/>
      <c r="B246" s="227"/>
      <c r="C246" s="228"/>
      <c r="D246" s="220" t="s">
        <v>157</v>
      </c>
      <c r="E246" s="228"/>
      <c r="F246" s="230" t="s">
        <v>399</v>
      </c>
      <c r="G246" s="228"/>
      <c r="H246" s="231">
        <v>28.288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157</v>
      </c>
      <c r="AU246" s="237" t="s">
        <v>81</v>
      </c>
      <c r="AV246" s="13" t="s">
        <v>81</v>
      </c>
      <c r="AW246" s="13" t="s">
        <v>4</v>
      </c>
      <c r="AX246" s="13" t="s">
        <v>79</v>
      </c>
      <c r="AY246" s="237" t="s">
        <v>143</v>
      </c>
    </row>
    <row r="247" s="2" customFormat="1" ht="24.15" customHeight="1">
      <c r="A247" s="40"/>
      <c r="B247" s="41"/>
      <c r="C247" s="207" t="s">
        <v>400</v>
      </c>
      <c r="D247" s="207" t="s">
        <v>146</v>
      </c>
      <c r="E247" s="208" t="s">
        <v>401</v>
      </c>
      <c r="F247" s="209" t="s">
        <v>402</v>
      </c>
      <c r="G247" s="210" t="s">
        <v>202</v>
      </c>
      <c r="H247" s="211">
        <v>3.7999999999999998</v>
      </c>
      <c r="I247" s="212"/>
      <c r="J247" s="213">
        <f>ROUND(I247*H247,2)</f>
        <v>0</v>
      </c>
      <c r="K247" s="209" t="s">
        <v>150</v>
      </c>
      <c r="L247" s="46"/>
      <c r="M247" s="214" t="s">
        <v>19</v>
      </c>
      <c r="N247" s="215" t="s">
        <v>42</v>
      </c>
      <c r="O247" s="86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195</v>
      </c>
      <c r="AT247" s="218" t="s">
        <v>146</v>
      </c>
      <c r="AU247" s="218" t="s">
        <v>81</v>
      </c>
      <c r="AY247" s="19" t="s">
        <v>143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79</v>
      </c>
      <c r="BK247" s="219">
        <f>ROUND(I247*H247,2)</f>
        <v>0</v>
      </c>
      <c r="BL247" s="19" t="s">
        <v>195</v>
      </c>
      <c r="BM247" s="218" t="s">
        <v>403</v>
      </c>
    </row>
    <row r="248" s="2" customFormat="1">
      <c r="A248" s="40"/>
      <c r="B248" s="41"/>
      <c r="C248" s="42"/>
      <c r="D248" s="220" t="s">
        <v>153</v>
      </c>
      <c r="E248" s="42"/>
      <c r="F248" s="221" t="s">
        <v>404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153</v>
      </c>
      <c r="AU248" s="19" t="s">
        <v>81</v>
      </c>
    </row>
    <row r="249" s="2" customFormat="1">
      <c r="A249" s="40"/>
      <c r="B249" s="41"/>
      <c r="C249" s="42"/>
      <c r="D249" s="225" t="s">
        <v>155</v>
      </c>
      <c r="E249" s="42"/>
      <c r="F249" s="226" t="s">
        <v>405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155</v>
      </c>
      <c r="AU249" s="19" t="s">
        <v>81</v>
      </c>
    </row>
    <row r="250" s="13" customFormat="1">
      <c r="A250" s="13"/>
      <c r="B250" s="227"/>
      <c r="C250" s="228"/>
      <c r="D250" s="220" t="s">
        <v>157</v>
      </c>
      <c r="E250" s="229" t="s">
        <v>19</v>
      </c>
      <c r="F250" s="230" t="s">
        <v>231</v>
      </c>
      <c r="G250" s="228"/>
      <c r="H250" s="231">
        <v>1.8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157</v>
      </c>
      <c r="AU250" s="237" t="s">
        <v>81</v>
      </c>
      <c r="AV250" s="13" t="s">
        <v>81</v>
      </c>
      <c r="AW250" s="13" t="s">
        <v>33</v>
      </c>
      <c r="AX250" s="13" t="s">
        <v>71</v>
      </c>
      <c r="AY250" s="237" t="s">
        <v>143</v>
      </c>
    </row>
    <row r="251" s="13" customFormat="1">
      <c r="A251" s="13"/>
      <c r="B251" s="227"/>
      <c r="C251" s="228"/>
      <c r="D251" s="220" t="s">
        <v>157</v>
      </c>
      <c r="E251" s="229" t="s">
        <v>19</v>
      </c>
      <c r="F251" s="230" t="s">
        <v>406</v>
      </c>
      <c r="G251" s="228"/>
      <c r="H251" s="231">
        <v>2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157</v>
      </c>
      <c r="AU251" s="237" t="s">
        <v>81</v>
      </c>
      <c r="AV251" s="13" t="s">
        <v>81</v>
      </c>
      <c r="AW251" s="13" t="s">
        <v>33</v>
      </c>
      <c r="AX251" s="13" t="s">
        <v>71</v>
      </c>
      <c r="AY251" s="237" t="s">
        <v>143</v>
      </c>
    </row>
    <row r="252" s="14" customFormat="1">
      <c r="A252" s="14"/>
      <c r="B252" s="248"/>
      <c r="C252" s="249"/>
      <c r="D252" s="220" t="s">
        <v>157</v>
      </c>
      <c r="E252" s="250" t="s">
        <v>19</v>
      </c>
      <c r="F252" s="251" t="s">
        <v>233</v>
      </c>
      <c r="G252" s="249"/>
      <c r="H252" s="252">
        <v>3.7999999999999998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157</v>
      </c>
      <c r="AU252" s="258" t="s">
        <v>81</v>
      </c>
      <c r="AV252" s="14" t="s">
        <v>151</v>
      </c>
      <c r="AW252" s="14" t="s">
        <v>33</v>
      </c>
      <c r="AX252" s="14" t="s">
        <v>79</v>
      </c>
      <c r="AY252" s="258" t="s">
        <v>143</v>
      </c>
    </row>
    <row r="253" s="2" customFormat="1" ht="16.5" customHeight="1">
      <c r="A253" s="40"/>
      <c r="B253" s="41"/>
      <c r="C253" s="238" t="s">
        <v>407</v>
      </c>
      <c r="D253" s="238" t="s">
        <v>207</v>
      </c>
      <c r="E253" s="239" t="s">
        <v>383</v>
      </c>
      <c r="F253" s="240" t="s">
        <v>384</v>
      </c>
      <c r="G253" s="241" t="s">
        <v>328</v>
      </c>
      <c r="H253" s="242">
        <v>0.095000000000000001</v>
      </c>
      <c r="I253" s="243"/>
      <c r="J253" s="244">
        <f>ROUND(I253*H253,2)</f>
        <v>0</v>
      </c>
      <c r="K253" s="240" t="s">
        <v>150</v>
      </c>
      <c r="L253" s="245"/>
      <c r="M253" s="246" t="s">
        <v>19</v>
      </c>
      <c r="N253" s="247" t="s">
        <v>42</v>
      </c>
      <c r="O253" s="86"/>
      <c r="P253" s="216">
        <f>O253*H253</f>
        <v>0</v>
      </c>
      <c r="Q253" s="216">
        <v>0.55000000000000004</v>
      </c>
      <c r="R253" s="216">
        <f>Q253*H253</f>
        <v>0.052250000000000005</v>
      </c>
      <c r="S253" s="216">
        <v>0</v>
      </c>
      <c r="T253" s="21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8" t="s">
        <v>210</v>
      </c>
      <c r="AT253" s="218" t="s">
        <v>207</v>
      </c>
      <c r="AU253" s="218" t="s">
        <v>81</v>
      </c>
      <c r="AY253" s="19" t="s">
        <v>143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79</v>
      </c>
      <c r="BK253" s="219">
        <f>ROUND(I253*H253,2)</f>
        <v>0</v>
      </c>
      <c r="BL253" s="19" t="s">
        <v>195</v>
      </c>
      <c r="BM253" s="218" t="s">
        <v>408</v>
      </c>
    </row>
    <row r="254" s="2" customFormat="1">
      <c r="A254" s="40"/>
      <c r="B254" s="41"/>
      <c r="C254" s="42"/>
      <c r="D254" s="220" t="s">
        <v>153</v>
      </c>
      <c r="E254" s="42"/>
      <c r="F254" s="221" t="s">
        <v>384</v>
      </c>
      <c r="G254" s="42"/>
      <c r="H254" s="42"/>
      <c r="I254" s="22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153</v>
      </c>
      <c r="AU254" s="19" t="s">
        <v>81</v>
      </c>
    </row>
    <row r="255" s="13" customFormat="1">
      <c r="A255" s="13"/>
      <c r="B255" s="227"/>
      <c r="C255" s="228"/>
      <c r="D255" s="220" t="s">
        <v>157</v>
      </c>
      <c r="E255" s="228"/>
      <c r="F255" s="230" t="s">
        <v>409</v>
      </c>
      <c r="G255" s="228"/>
      <c r="H255" s="231">
        <v>0.095000000000000001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157</v>
      </c>
      <c r="AU255" s="237" t="s">
        <v>81</v>
      </c>
      <c r="AV255" s="13" t="s">
        <v>81</v>
      </c>
      <c r="AW255" s="13" t="s">
        <v>4</v>
      </c>
      <c r="AX255" s="13" t="s">
        <v>79</v>
      </c>
      <c r="AY255" s="237" t="s">
        <v>143</v>
      </c>
    </row>
    <row r="256" s="2" customFormat="1" ht="16.5" customHeight="1">
      <c r="A256" s="40"/>
      <c r="B256" s="41"/>
      <c r="C256" s="207" t="s">
        <v>410</v>
      </c>
      <c r="D256" s="207" t="s">
        <v>146</v>
      </c>
      <c r="E256" s="208" t="s">
        <v>411</v>
      </c>
      <c r="F256" s="209" t="s">
        <v>412</v>
      </c>
      <c r="G256" s="210" t="s">
        <v>202</v>
      </c>
      <c r="H256" s="211">
        <v>1.8</v>
      </c>
      <c r="I256" s="212"/>
      <c r="J256" s="213">
        <f>ROUND(I256*H256,2)</f>
        <v>0</v>
      </c>
      <c r="K256" s="209" t="s">
        <v>150</v>
      </c>
      <c r="L256" s="46"/>
      <c r="M256" s="214" t="s">
        <v>19</v>
      </c>
      <c r="N256" s="215" t="s">
        <v>42</v>
      </c>
      <c r="O256" s="86"/>
      <c r="P256" s="216">
        <f>O256*H256</f>
        <v>0</v>
      </c>
      <c r="Q256" s="216">
        <v>0</v>
      </c>
      <c r="R256" s="216">
        <f>Q256*H256</f>
        <v>0</v>
      </c>
      <c r="S256" s="216">
        <v>0.014999999999999999</v>
      </c>
      <c r="T256" s="217">
        <f>S256*H256</f>
        <v>0.027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195</v>
      </c>
      <c r="AT256" s="218" t="s">
        <v>146</v>
      </c>
      <c r="AU256" s="218" t="s">
        <v>81</v>
      </c>
      <c r="AY256" s="19" t="s">
        <v>143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79</v>
      </c>
      <c r="BK256" s="219">
        <f>ROUND(I256*H256,2)</f>
        <v>0</v>
      </c>
      <c r="BL256" s="19" t="s">
        <v>195</v>
      </c>
      <c r="BM256" s="218" t="s">
        <v>413</v>
      </c>
    </row>
    <row r="257" s="2" customFormat="1">
      <c r="A257" s="40"/>
      <c r="B257" s="41"/>
      <c r="C257" s="42"/>
      <c r="D257" s="220" t="s">
        <v>153</v>
      </c>
      <c r="E257" s="42"/>
      <c r="F257" s="221" t="s">
        <v>414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153</v>
      </c>
      <c r="AU257" s="19" t="s">
        <v>81</v>
      </c>
    </row>
    <row r="258" s="2" customFormat="1">
      <c r="A258" s="40"/>
      <c r="B258" s="41"/>
      <c r="C258" s="42"/>
      <c r="D258" s="225" t="s">
        <v>155</v>
      </c>
      <c r="E258" s="42"/>
      <c r="F258" s="226" t="s">
        <v>415</v>
      </c>
      <c r="G258" s="42"/>
      <c r="H258" s="42"/>
      <c r="I258" s="22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155</v>
      </c>
      <c r="AU258" s="19" t="s">
        <v>81</v>
      </c>
    </row>
    <row r="259" s="13" customFormat="1">
      <c r="A259" s="13"/>
      <c r="B259" s="227"/>
      <c r="C259" s="228"/>
      <c r="D259" s="220" t="s">
        <v>157</v>
      </c>
      <c r="E259" s="229" t="s">
        <v>19</v>
      </c>
      <c r="F259" s="230" t="s">
        <v>416</v>
      </c>
      <c r="G259" s="228"/>
      <c r="H259" s="231">
        <v>1.8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157</v>
      </c>
      <c r="AU259" s="237" t="s">
        <v>81</v>
      </c>
      <c r="AV259" s="13" t="s">
        <v>81</v>
      </c>
      <c r="AW259" s="13" t="s">
        <v>33</v>
      </c>
      <c r="AX259" s="13" t="s">
        <v>79</v>
      </c>
      <c r="AY259" s="237" t="s">
        <v>143</v>
      </c>
    </row>
    <row r="260" s="2" customFormat="1" ht="33" customHeight="1">
      <c r="A260" s="40"/>
      <c r="B260" s="41"/>
      <c r="C260" s="207" t="s">
        <v>417</v>
      </c>
      <c r="D260" s="207" t="s">
        <v>146</v>
      </c>
      <c r="E260" s="208" t="s">
        <v>418</v>
      </c>
      <c r="F260" s="209" t="s">
        <v>419</v>
      </c>
      <c r="G260" s="210" t="s">
        <v>202</v>
      </c>
      <c r="H260" s="211">
        <v>26.940999999999999</v>
      </c>
      <c r="I260" s="212"/>
      <c r="J260" s="213">
        <f>ROUND(I260*H260,2)</f>
        <v>0</v>
      </c>
      <c r="K260" s="209" t="s">
        <v>150</v>
      </c>
      <c r="L260" s="46"/>
      <c r="M260" s="214" t="s">
        <v>19</v>
      </c>
      <c r="N260" s="215" t="s">
        <v>42</v>
      </c>
      <c r="O260" s="86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195</v>
      </c>
      <c r="AT260" s="218" t="s">
        <v>146</v>
      </c>
      <c r="AU260" s="218" t="s">
        <v>81</v>
      </c>
      <c r="AY260" s="19" t="s">
        <v>143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79</v>
      </c>
      <c r="BK260" s="219">
        <f>ROUND(I260*H260,2)</f>
        <v>0</v>
      </c>
      <c r="BL260" s="19" t="s">
        <v>195</v>
      </c>
      <c r="BM260" s="218" t="s">
        <v>420</v>
      </c>
    </row>
    <row r="261" s="2" customFormat="1">
      <c r="A261" s="40"/>
      <c r="B261" s="41"/>
      <c r="C261" s="42"/>
      <c r="D261" s="220" t="s">
        <v>153</v>
      </c>
      <c r="E261" s="42"/>
      <c r="F261" s="221" t="s">
        <v>421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153</v>
      </c>
      <c r="AU261" s="19" t="s">
        <v>81</v>
      </c>
    </row>
    <row r="262" s="2" customFormat="1">
      <c r="A262" s="40"/>
      <c r="B262" s="41"/>
      <c r="C262" s="42"/>
      <c r="D262" s="225" t="s">
        <v>155</v>
      </c>
      <c r="E262" s="42"/>
      <c r="F262" s="226" t="s">
        <v>422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155</v>
      </c>
      <c r="AU262" s="19" t="s">
        <v>81</v>
      </c>
    </row>
    <row r="263" s="13" customFormat="1">
      <c r="A263" s="13"/>
      <c r="B263" s="227"/>
      <c r="C263" s="228"/>
      <c r="D263" s="220" t="s">
        <v>157</v>
      </c>
      <c r="E263" s="229" t="s">
        <v>19</v>
      </c>
      <c r="F263" s="230" t="s">
        <v>393</v>
      </c>
      <c r="G263" s="228"/>
      <c r="H263" s="231">
        <v>26.940999999999999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157</v>
      </c>
      <c r="AU263" s="237" t="s">
        <v>81</v>
      </c>
      <c r="AV263" s="13" t="s">
        <v>81</v>
      </c>
      <c r="AW263" s="13" t="s">
        <v>33</v>
      </c>
      <c r="AX263" s="13" t="s">
        <v>79</v>
      </c>
      <c r="AY263" s="237" t="s">
        <v>143</v>
      </c>
    </row>
    <row r="264" s="15" customFormat="1">
      <c r="A264" s="15"/>
      <c r="B264" s="259"/>
      <c r="C264" s="260"/>
      <c r="D264" s="220" t="s">
        <v>157</v>
      </c>
      <c r="E264" s="261" t="s">
        <v>19</v>
      </c>
      <c r="F264" s="262" t="s">
        <v>423</v>
      </c>
      <c r="G264" s="260"/>
      <c r="H264" s="261" t="s">
        <v>19</v>
      </c>
      <c r="I264" s="263"/>
      <c r="J264" s="260"/>
      <c r="K264" s="260"/>
      <c r="L264" s="264"/>
      <c r="M264" s="265"/>
      <c r="N264" s="266"/>
      <c r="O264" s="266"/>
      <c r="P264" s="266"/>
      <c r="Q264" s="266"/>
      <c r="R264" s="266"/>
      <c r="S264" s="266"/>
      <c r="T264" s="26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8" t="s">
        <v>157</v>
      </c>
      <c r="AU264" s="268" t="s">
        <v>81</v>
      </c>
      <c r="AV264" s="15" t="s">
        <v>79</v>
      </c>
      <c r="AW264" s="15" t="s">
        <v>33</v>
      </c>
      <c r="AX264" s="15" t="s">
        <v>71</v>
      </c>
      <c r="AY264" s="268" t="s">
        <v>143</v>
      </c>
    </row>
    <row r="265" s="2" customFormat="1" ht="24.15" customHeight="1">
      <c r="A265" s="40"/>
      <c r="B265" s="41"/>
      <c r="C265" s="238" t="s">
        <v>424</v>
      </c>
      <c r="D265" s="238" t="s">
        <v>207</v>
      </c>
      <c r="E265" s="239" t="s">
        <v>425</v>
      </c>
      <c r="F265" s="240" t="s">
        <v>426</v>
      </c>
      <c r="G265" s="241" t="s">
        <v>328</v>
      </c>
      <c r="H265" s="242">
        <v>0.081000000000000003</v>
      </c>
      <c r="I265" s="243"/>
      <c r="J265" s="244">
        <f>ROUND(I265*H265,2)</f>
        <v>0</v>
      </c>
      <c r="K265" s="240" t="s">
        <v>150</v>
      </c>
      <c r="L265" s="245"/>
      <c r="M265" s="246" t="s">
        <v>19</v>
      </c>
      <c r="N265" s="247" t="s">
        <v>42</v>
      </c>
      <c r="O265" s="86"/>
      <c r="P265" s="216">
        <f>O265*H265</f>
        <v>0</v>
      </c>
      <c r="Q265" s="216">
        <v>0.55000000000000004</v>
      </c>
      <c r="R265" s="216">
        <f>Q265*H265</f>
        <v>0.044550000000000006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210</v>
      </c>
      <c r="AT265" s="218" t="s">
        <v>207</v>
      </c>
      <c r="AU265" s="218" t="s">
        <v>81</v>
      </c>
      <c r="AY265" s="19" t="s">
        <v>143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79</v>
      </c>
      <c r="BK265" s="219">
        <f>ROUND(I265*H265,2)</f>
        <v>0</v>
      </c>
      <c r="BL265" s="19" t="s">
        <v>195</v>
      </c>
      <c r="BM265" s="218" t="s">
        <v>427</v>
      </c>
    </row>
    <row r="266" s="2" customFormat="1">
      <c r="A266" s="40"/>
      <c r="B266" s="41"/>
      <c r="C266" s="42"/>
      <c r="D266" s="220" t="s">
        <v>153</v>
      </c>
      <c r="E266" s="42"/>
      <c r="F266" s="221" t="s">
        <v>426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153</v>
      </c>
      <c r="AU266" s="19" t="s">
        <v>81</v>
      </c>
    </row>
    <row r="267" s="13" customFormat="1">
      <c r="A267" s="13"/>
      <c r="B267" s="227"/>
      <c r="C267" s="228"/>
      <c r="D267" s="220" t="s">
        <v>157</v>
      </c>
      <c r="E267" s="228"/>
      <c r="F267" s="230" t="s">
        <v>428</v>
      </c>
      <c r="G267" s="228"/>
      <c r="H267" s="231">
        <v>0.081000000000000003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157</v>
      </c>
      <c r="AU267" s="237" t="s">
        <v>81</v>
      </c>
      <c r="AV267" s="13" t="s">
        <v>81</v>
      </c>
      <c r="AW267" s="13" t="s">
        <v>4</v>
      </c>
      <c r="AX267" s="13" t="s">
        <v>79</v>
      </c>
      <c r="AY267" s="237" t="s">
        <v>143</v>
      </c>
    </row>
    <row r="268" s="2" customFormat="1" ht="24.15" customHeight="1">
      <c r="A268" s="40"/>
      <c r="B268" s="41"/>
      <c r="C268" s="207" t="s">
        <v>429</v>
      </c>
      <c r="D268" s="207" t="s">
        <v>146</v>
      </c>
      <c r="E268" s="208" t="s">
        <v>430</v>
      </c>
      <c r="F268" s="209" t="s">
        <v>431</v>
      </c>
      <c r="G268" s="210" t="s">
        <v>163</v>
      </c>
      <c r="H268" s="211">
        <v>0.80600000000000005</v>
      </c>
      <c r="I268" s="212"/>
      <c r="J268" s="213">
        <f>ROUND(I268*H268,2)</f>
        <v>0</v>
      </c>
      <c r="K268" s="209" t="s">
        <v>150</v>
      </c>
      <c r="L268" s="46"/>
      <c r="M268" s="214" t="s">
        <v>19</v>
      </c>
      <c r="N268" s="215" t="s">
        <v>42</v>
      </c>
      <c r="O268" s="86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8" t="s">
        <v>195</v>
      </c>
      <c r="AT268" s="218" t="s">
        <v>146</v>
      </c>
      <c r="AU268" s="218" t="s">
        <v>81</v>
      </c>
      <c r="AY268" s="19" t="s">
        <v>143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9" t="s">
        <v>79</v>
      </c>
      <c r="BK268" s="219">
        <f>ROUND(I268*H268,2)</f>
        <v>0</v>
      </c>
      <c r="BL268" s="19" t="s">
        <v>195</v>
      </c>
      <c r="BM268" s="218" t="s">
        <v>432</v>
      </c>
    </row>
    <row r="269" s="2" customFormat="1">
      <c r="A269" s="40"/>
      <c r="B269" s="41"/>
      <c r="C269" s="42"/>
      <c r="D269" s="220" t="s">
        <v>153</v>
      </c>
      <c r="E269" s="42"/>
      <c r="F269" s="221" t="s">
        <v>433</v>
      </c>
      <c r="G269" s="42"/>
      <c r="H269" s="42"/>
      <c r="I269" s="222"/>
      <c r="J269" s="42"/>
      <c r="K269" s="42"/>
      <c r="L269" s="46"/>
      <c r="M269" s="223"/>
      <c r="N269" s="22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153</v>
      </c>
      <c r="AU269" s="19" t="s">
        <v>81</v>
      </c>
    </row>
    <row r="270" s="2" customFormat="1">
      <c r="A270" s="40"/>
      <c r="B270" s="41"/>
      <c r="C270" s="42"/>
      <c r="D270" s="225" t="s">
        <v>155</v>
      </c>
      <c r="E270" s="42"/>
      <c r="F270" s="226" t="s">
        <v>434</v>
      </c>
      <c r="G270" s="42"/>
      <c r="H270" s="42"/>
      <c r="I270" s="222"/>
      <c r="J270" s="42"/>
      <c r="K270" s="42"/>
      <c r="L270" s="46"/>
      <c r="M270" s="223"/>
      <c r="N270" s="224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155</v>
      </c>
      <c r="AU270" s="19" t="s">
        <v>81</v>
      </c>
    </row>
    <row r="271" s="12" customFormat="1" ht="22.8" customHeight="1">
      <c r="A271" s="12"/>
      <c r="B271" s="191"/>
      <c r="C271" s="192"/>
      <c r="D271" s="193" t="s">
        <v>70</v>
      </c>
      <c r="E271" s="205" t="s">
        <v>435</v>
      </c>
      <c r="F271" s="205" t="s">
        <v>436</v>
      </c>
      <c r="G271" s="192"/>
      <c r="H271" s="192"/>
      <c r="I271" s="195"/>
      <c r="J271" s="206">
        <f>BK271</f>
        <v>0</v>
      </c>
      <c r="K271" s="192"/>
      <c r="L271" s="197"/>
      <c r="M271" s="198"/>
      <c r="N271" s="199"/>
      <c r="O271" s="199"/>
      <c r="P271" s="200">
        <f>SUM(P272:P296)</f>
        <v>0</v>
      </c>
      <c r="Q271" s="199"/>
      <c r="R271" s="200">
        <f>SUM(R272:R296)</f>
        <v>0.29086250000000002</v>
      </c>
      <c r="S271" s="199"/>
      <c r="T271" s="201">
        <f>SUM(T272:T296)</f>
        <v>0.17338216000000001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2" t="s">
        <v>81</v>
      </c>
      <c r="AT271" s="203" t="s">
        <v>70</v>
      </c>
      <c r="AU271" s="203" t="s">
        <v>79</v>
      </c>
      <c r="AY271" s="202" t="s">
        <v>143</v>
      </c>
      <c r="BK271" s="204">
        <f>SUM(BK272:BK296)</f>
        <v>0</v>
      </c>
    </row>
    <row r="272" s="2" customFormat="1" ht="24.15" customHeight="1">
      <c r="A272" s="40"/>
      <c r="B272" s="41"/>
      <c r="C272" s="207" t="s">
        <v>437</v>
      </c>
      <c r="D272" s="207" t="s">
        <v>146</v>
      </c>
      <c r="E272" s="208" t="s">
        <v>438</v>
      </c>
      <c r="F272" s="209" t="s">
        <v>439</v>
      </c>
      <c r="G272" s="210" t="s">
        <v>149</v>
      </c>
      <c r="H272" s="211">
        <v>90.775999999999996</v>
      </c>
      <c r="I272" s="212"/>
      <c r="J272" s="213">
        <f>ROUND(I272*H272,2)</f>
        <v>0</v>
      </c>
      <c r="K272" s="209" t="s">
        <v>150</v>
      </c>
      <c r="L272" s="46"/>
      <c r="M272" s="214" t="s">
        <v>19</v>
      </c>
      <c r="N272" s="215" t="s">
        <v>42</v>
      </c>
      <c r="O272" s="86"/>
      <c r="P272" s="216">
        <f>O272*H272</f>
        <v>0</v>
      </c>
      <c r="Q272" s="216">
        <v>0</v>
      </c>
      <c r="R272" s="216">
        <f>Q272*H272</f>
        <v>0</v>
      </c>
      <c r="S272" s="216">
        <v>0.00191</v>
      </c>
      <c r="T272" s="217">
        <f>S272*H272</f>
        <v>0.17338216000000001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195</v>
      </c>
      <c r="AT272" s="218" t="s">
        <v>146</v>
      </c>
      <c r="AU272" s="218" t="s">
        <v>81</v>
      </c>
      <c r="AY272" s="19" t="s">
        <v>143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79</v>
      </c>
      <c r="BK272" s="219">
        <f>ROUND(I272*H272,2)</f>
        <v>0</v>
      </c>
      <c r="BL272" s="19" t="s">
        <v>195</v>
      </c>
      <c r="BM272" s="218" t="s">
        <v>440</v>
      </c>
    </row>
    <row r="273" s="2" customFormat="1">
      <c r="A273" s="40"/>
      <c r="B273" s="41"/>
      <c r="C273" s="42"/>
      <c r="D273" s="220" t="s">
        <v>153</v>
      </c>
      <c r="E273" s="42"/>
      <c r="F273" s="221" t="s">
        <v>441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153</v>
      </c>
      <c r="AU273" s="19" t="s">
        <v>81</v>
      </c>
    </row>
    <row r="274" s="2" customFormat="1">
      <c r="A274" s="40"/>
      <c r="B274" s="41"/>
      <c r="C274" s="42"/>
      <c r="D274" s="225" t="s">
        <v>155</v>
      </c>
      <c r="E274" s="42"/>
      <c r="F274" s="226" t="s">
        <v>442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155</v>
      </c>
      <c r="AU274" s="19" t="s">
        <v>81</v>
      </c>
    </row>
    <row r="275" s="15" customFormat="1">
      <c r="A275" s="15"/>
      <c r="B275" s="259"/>
      <c r="C275" s="260"/>
      <c r="D275" s="220" t="s">
        <v>157</v>
      </c>
      <c r="E275" s="261" t="s">
        <v>19</v>
      </c>
      <c r="F275" s="262" t="s">
        <v>244</v>
      </c>
      <c r="G275" s="260"/>
      <c r="H275" s="261" t="s">
        <v>19</v>
      </c>
      <c r="I275" s="263"/>
      <c r="J275" s="260"/>
      <c r="K275" s="260"/>
      <c r="L275" s="264"/>
      <c r="M275" s="265"/>
      <c r="N275" s="266"/>
      <c r="O275" s="266"/>
      <c r="P275" s="266"/>
      <c r="Q275" s="266"/>
      <c r="R275" s="266"/>
      <c r="S275" s="266"/>
      <c r="T275" s="26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8" t="s">
        <v>157</v>
      </c>
      <c r="AU275" s="268" t="s">
        <v>81</v>
      </c>
      <c r="AV275" s="15" t="s">
        <v>79</v>
      </c>
      <c r="AW275" s="15" t="s">
        <v>33</v>
      </c>
      <c r="AX275" s="15" t="s">
        <v>71</v>
      </c>
      <c r="AY275" s="268" t="s">
        <v>143</v>
      </c>
    </row>
    <row r="276" s="15" customFormat="1">
      <c r="A276" s="15"/>
      <c r="B276" s="259"/>
      <c r="C276" s="260"/>
      <c r="D276" s="220" t="s">
        <v>157</v>
      </c>
      <c r="E276" s="261" t="s">
        <v>19</v>
      </c>
      <c r="F276" s="262" t="s">
        <v>443</v>
      </c>
      <c r="G276" s="260"/>
      <c r="H276" s="261" t="s">
        <v>19</v>
      </c>
      <c r="I276" s="263"/>
      <c r="J276" s="260"/>
      <c r="K276" s="260"/>
      <c r="L276" s="264"/>
      <c r="M276" s="265"/>
      <c r="N276" s="266"/>
      <c r="O276" s="266"/>
      <c r="P276" s="266"/>
      <c r="Q276" s="266"/>
      <c r="R276" s="266"/>
      <c r="S276" s="266"/>
      <c r="T276" s="26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8" t="s">
        <v>157</v>
      </c>
      <c r="AU276" s="268" t="s">
        <v>81</v>
      </c>
      <c r="AV276" s="15" t="s">
        <v>79</v>
      </c>
      <c r="AW276" s="15" t="s">
        <v>33</v>
      </c>
      <c r="AX276" s="15" t="s">
        <v>71</v>
      </c>
      <c r="AY276" s="268" t="s">
        <v>143</v>
      </c>
    </row>
    <row r="277" s="13" customFormat="1">
      <c r="A277" s="13"/>
      <c r="B277" s="227"/>
      <c r="C277" s="228"/>
      <c r="D277" s="220" t="s">
        <v>157</v>
      </c>
      <c r="E277" s="230" t="s">
        <v>19</v>
      </c>
      <c r="F277" s="269" t="s">
        <v>94</v>
      </c>
      <c r="G277" s="228"/>
      <c r="H277" s="231">
        <v>60.517000000000003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157</v>
      </c>
      <c r="AU277" s="237" t="s">
        <v>81</v>
      </c>
      <c r="AV277" s="13" t="s">
        <v>81</v>
      </c>
      <c r="AW277" s="13" t="s">
        <v>33</v>
      </c>
      <c r="AX277" s="13" t="s">
        <v>79</v>
      </c>
      <c r="AY277" s="237" t="s">
        <v>143</v>
      </c>
    </row>
    <row r="278" s="13" customFormat="1">
      <c r="A278" s="13"/>
      <c r="B278" s="227"/>
      <c r="C278" s="228"/>
      <c r="D278" s="220" t="s">
        <v>157</v>
      </c>
      <c r="E278" s="228"/>
      <c r="F278" s="230" t="s">
        <v>444</v>
      </c>
      <c r="G278" s="228"/>
      <c r="H278" s="231">
        <v>90.775999999999996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157</v>
      </c>
      <c r="AU278" s="237" t="s">
        <v>81</v>
      </c>
      <c r="AV278" s="13" t="s">
        <v>81</v>
      </c>
      <c r="AW278" s="13" t="s">
        <v>4</v>
      </c>
      <c r="AX278" s="13" t="s">
        <v>79</v>
      </c>
      <c r="AY278" s="237" t="s">
        <v>143</v>
      </c>
    </row>
    <row r="279" s="2" customFormat="1" ht="24.15" customHeight="1">
      <c r="A279" s="40"/>
      <c r="B279" s="41"/>
      <c r="C279" s="207" t="s">
        <v>445</v>
      </c>
      <c r="D279" s="207" t="s">
        <v>146</v>
      </c>
      <c r="E279" s="208" t="s">
        <v>446</v>
      </c>
      <c r="F279" s="209" t="s">
        <v>447</v>
      </c>
      <c r="G279" s="210" t="s">
        <v>149</v>
      </c>
      <c r="H279" s="211">
        <v>83</v>
      </c>
      <c r="I279" s="212"/>
      <c r="J279" s="213">
        <f>ROUND(I279*H279,2)</f>
        <v>0</v>
      </c>
      <c r="K279" s="209" t="s">
        <v>150</v>
      </c>
      <c r="L279" s="46"/>
      <c r="M279" s="214" t="s">
        <v>19</v>
      </c>
      <c r="N279" s="215" t="s">
        <v>42</v>
      </c>
      <c r="O279" s="86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8" t="s">
        <v>195</v>
      </c>
      <c r="AT279" s="218" t="s">
        <v>146</v>
      </c>
      <c r="AU279" s="218" t="s">
        <v>81</v>
      </c>
      <c r="AY279" s="19" t="s">
        <v>143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79</v>
      </c>
      <c r="BK279" s="219">
        <f>ROUND(I279*H279,2)</f>
        <v>0</v>
      </c>
      <c r="BL279" s="19" t="s">
        <v>195</v>
      </c>
      <c r="BM279" s="218" t="s">
        <v>448</v>
      </c>
    </row>
    <row r="280" s="2" customFormat="1">
      <c r="A280" s="40"/>
      <c r="B280" s="41"/>
      <c r="C280" s="42"/>
      <c r="D280" s="220" t="s">
        <v>153</v>
      </c>
      <c r="E280" s="42"/>
      <c r="F280" s="221" t="s">
        <v>449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153</v>
      </c>
      <c r="AU280" s="19" t="s">
        <v>81</v>
      </c>
    </row>
    <row r="281" s="2" customFormat="1">
      <c r="A281" s="40"/>
      <c r="B281" s="41"/>
      <c r="C281" s="42"/>
      <c r="D281" s="225" t="s">
        <v>155</v>
      </c>
      <c r="E281" s="42"/>
      <c r="F281" s="226" t="s">
        <v>450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155</v>
      </c>
      <c r="AU281" s="19" t="s">
        <v>81</v>
      </c>
    </row>
    <row r="282" s="13" customFormat="1">
      <c r="A282" s="13"/>
      <c r="B282" s="227"/>
      <c r="C282" s="228"/>
      <c r="D282" s="220" t="s">
        <v>157</v>
      </c>
      <c r="E282" s="229" t="s">
        <v>19</v>
      </c>
      <c r="F282" s="230" t="s">
        <v>451</v>
      </c>
      <c r="G282" s="228"/>
      <c r="H282" s="231">
        <v>58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157</v>
      </c>
      <c r="AU282" s="237" t="s">
        <v>81</v>
      </c>
      <c r="AV282" s="13" t="s">
        <v>81</v>
      </c>
      <c r="AW282" s="13" t="s">
        <v>33</v>
      </c>
      <c r="AX282" s="13" t="s">
        <v>71</v>
      </c>
      <c r="AY282" s="237" t="s">
        <v>143</v>
      </c>
    </row>
    <row r="283" s="13" customFormat="1">
      <c r="A283" s="13"/>
      <c r="B283" s="227"/>
      <c r="C283" s="228"/>
      <c r="D283" s="220" t="s">
        <v>157</v>
      </c>
      <c r="E283" s="229" t="s">
        <v>19</v>
      </c>
      <c r="F283" s="230" t="s">
        <v>452</v>
      </c>
      <c r="G283" s="228"/>
      <c r="H283" s="231">
        <v>17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157</v>
      </c>
      <c r="AU283" s="237" t="s">
        <v>81</v>
      </c>
      <c r="AV283" s="13" t="s">
        <v>81</v>
      </c>
      <c r="AW283" s="13" t="s">
        <v>33</v>
      </c>
      <c r="AX283" s="13" t="s">
        <v>71</v>
      </c>
      <c r="AY283" s="237" t="s">
        <v>143</v>
      </c>
    </row>
    <row r="284" s="13" customFormat="1">
      <c r="A284" s="13"/>
      <c r="B284" s="227"/>
      <c r="C284" s="228"/>
      <c r="D284" s="220" t="s">
        <v>157</v>
      </c>
      <c r="E284" s="229" t="s">
        <v>19</v>
      </c>
      <c r="F284" s="230" t="s">
        <v>453</v>
      </c>
      <c r="G284" s="228"/>
      <c r="H284" s="231">
        <v>2.5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157</v>
      </c>
      <c r="AU284" s="237" t="s">
        <v>81</v>
      </c>
      <c r="AV284" s="13" t="s">
        <v>81</v>
      </c>
      <c r="AW284" s="13" t="s">
        <v>33</v>
      </c>
      <c r="AX284" s="13" t="s">
        <v>71</v>
      </c>
      <c r="AY284" s="237" t="s">
        <v>143</v>
      </c>
    </row>
    <row r="285" s="13" customFormat="1">
      <c r="A285" s="13"/>
      <c r="B285" s="227"/>
      <c r="C285" s="228"/>
      <c r="D285" s="220" t="s">
        <v>157</v>
      </c>
      <c r="E285" s="229" t="s">
        <v>19</v>
      </c>
      <c r="F285" s="230" t="s">
        <v>454</v>
      </c>
      <c r="G285" s="228"/>
      <c r="H285" s="231">
        <v>5.5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157</v>
      </c>
      <c r="AU285" s="237" t="s">
        <v>81</v>
      </c>
      <c r="AV285" s="13" t="s">
        <v>81</v>
      </c>
      <c r="AW285" s="13" t="s">
        <v>33</v>
      </c>
      <c r="AX285" s="13" t="s">
        <v>71</v>
      </c>
      <c r="AY285" s="237" t="s">
        <v>143</v>
      </c>
    </row>
    <row r="286" s="14" customFormat="1">
      <c r="A286" s="14"/>
      <c r="B286" s="248"/>
      <c r="C286" s="249"/>
      <c r="D286" s="220" t="s">
        <v>157</v>
      </c>
      <c r="E286" s="250" t="s">
        <v>19</v>
      </c>
      <c r="F286" s="251" t="s">
        <v>233</v>
      </c>
      <c r="G286" s="249"/>
      <c r="H286" s="252">
        <v>83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157</v>
      </c>
      <c r="AU286" s="258" t="s">
        <v>81</v>
      </c>
      <c r="AV286" s="14" t="s">
        <v>151</v>
      </c>
      <c r="AW286" s="14" t="s">
        <v>33</v>
      </c>
      <c r="AX286" s="14" t="s">
        <v>79</v>
      </c>
      <c r="AY286" s="258" t="s">
        <v>143</v>
      </c>
    </row>
    <row r="287" s="2" customFormat="1" ht="21.75" customHeight="1">
      <c r="A287" s="40"/>
      <c r="B287" s="41"/>
      <c r="C287" s="238" t="s">
        <v>455</v>
      </c>
      <c r="D287" s="238" t="s">
        <v>207</v>
      </c>
      <c r="E287" s="239" t="s">
        <v>456</v>
      </c>
      <c r="F287" s="240" t="s">
        <v>457</v>
      </c>
      <c r="G287" s="241" t="s">
        <v>202</v>
      </c>
      <c r="H287" s="242">
        <v>23.779</v>
      </c>
      <c r="I287" s="243"/>
      <c r="J287" s="244">
        <f>ROUND(I287*H287,2)</f>
        <v>0</v>
      </c>
      <c r="K287" s="240" t="s">
        <v>150</v>
      </c>
      <c r="L287" s="245"/>
      <c r="M287" s="246" t="s">
        <v>19</v>
      </c>
      <c r="N287" s="247" t="s">
        <v>42</v>
      </c>
      <c r="O287" s="86"/>
      <c r="P287" s="216">
        <f>O287*H287</f>
        <v>0</v>
      </c>
      <c r="Q287" s="216">
        <v>0.0074999999999999997</v>
      </c>
      <c r="R287" s="216">
        <f>Q287*H287</f>
        <v>0.17834249999999999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210</v>
      </c>
      <c r="AT287" s="218" t="s">
        <v>207</v>
      </c>
      <c r="AU287" s="218" t="s">
        <v>81</v>
      </c>
      <c r="AY287" s="19" t="s">
        <v>143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79</v>
      </c>
      <c r="BK287" s="219">
        <f>ROUND(I287*H287,2)</f>
        <v>0</v>
      </c>
      <c r="BL287" s="19" t="s">
        <v>195</v>
      </c>
      <c r="BM287" s="218" t="s">
        <v>458</v>
      </c>
    </row>
    <row r="288" s="2" customFormat="1">
      <c r="A288" s="40"/>
      <c r="B288" s="41"/>
      <c r="C288" s="42"/>
      <c r="D288" s="220" t="s">
        <v>153</v>
      </c>
      <c r="E288" s="42"/>
      <c r="F288" s="221" t="s">
        <v>457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153</v>
      </c>
      <c r="AU288" s="19" t="s">
        <v>81</v>
      </c>
    </row>
    <row r="289" s="13" customFormat="1">
      <c r="A289" s="13"/>
      <c r="B289" s="227"/>
      <c r="C289" s="228"/>
      <c r="D289" s="220" t="s">
        <v>157</v>
      </c>
      <c r="E289" s="228"/>
      <c r="F289" s="230" t="s">
        <v>459</v>
      </c>
      <c r="G289" s="228"/>
      <c r="H289" s="231">
        <v>23.779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157</v>
      </c>
      <c r="AU289" s="237" t="s">
        <v>81</v>
      </c>
      <c r="AV289" s="13" t="s">
        <v>81</v>
      </c>
      <c r="AW289" s="13" t="s">
        <v>4</v>
      </c>
      <c r="AX289" s="13" t="s">
        <v>79</v>
      </c>
      <c r="AY289" s="237" t="s">
        <v>143</v>
      </c>
    </row>
    <row r="290" s="2" customFormat="1" ht="24.15" customHeight="1">
      <c r="A290" s="40"/>
      <c r="B290" s="41"/>
      <c r="C290" s="207" t="s">
        <v>460</v>
      </c>
      <c r="D290" s="207" t="s">
        <v>146</v>
      </c>
      <c r="E290" s="208" t="s">
        <v>461</v>
      </c>
      <c r="F290" s="209" t="s">
        <v>462</v>
      </c>
      <c r="G290" s="210" t="s">
        <v>149</v>
      </c>
      <c r="H290" s="211">
        <v>58</v>
      </c>
      <c r="I290" s="212"/>
      <c r="J290" s="213">
        <f>ROUND(I290*H290,2)</f>
        <v>0</v>
      </c>
      <c r="K290" s="209" t="s">
        <v>150</v>
      </c>
      <c r="L290" s="46"/>
      <c r="M290" s="214" t="s">
        <v>19</v>
      </c>
      <c r="N290" s="215" t="s">
        <v>42</v>
      </c>
      <c r="O290" s="86"/>
      <c r="P290" s="216">
        <f>O290*H290</f>
        <v>0</v>
      </c>
      <c r="Q290" s="216">
        <v>0.0019400000000000001</v>
      </c>
      <c r="R290" s="216">
        <f>Q290*H290</f>
        <v>0.11252000000000001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195</v>
      </c>
      <c r="AT290" s="218" t="s">
        <v>146</v>
      </c>
      <c r="AU290" s="218" t="s">
        <v>81</v>
      </c>
      <c r="AY290" s="19" t="s">
        <v>143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79</v>
      </c>
      <c r="BK290" s="219">
        <f>ROUND(I290*H290,2)</f>
        <v>0</v>
      </c>
      <c r="BL290" s="19" t="s">
        <v>195</v>
      </c>
      <c r="BM290" s="218" t="s">
        <v>463</v>
      </c>
    </row>
    <row r="291" s="2" customFormat="1">
      <c r="A291" s="40"/>
      <c r="B291" s="41"/>
      <c r="C291" s="42"/>
      <c r="D291" s="220" t="s">
        <v>153</v>
      </c>
      <c r="E291" s="42"/>
      <c r="F291" s="221" t="s">
        <v>464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153</v>
      </c>
      <c r="AU291" s="19" t="s">
        <v>81</v>
      </c>
    </row>
    <row r="292" s="2" customFormat="1">
      <c r="A292" s="40"/>
      <c r="B292" s="41"/>
      <c r="C292" s="42"/>
      <c r="D292" s="225" t="s">
        <v>155</v>
      </c>
      <c r="E292" s="42"/>
      <c r="F292" s="226" t="s">
        <v>465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155</v>
      </c>
      <c r="AU292" s="19" t="s">
        <v>81</v>
      </c>
    </row>
    <row r="293" s="13" customFormat="1">
      <c r="A293" s="13"/>
      <c r="B293" s="227"/>
      <c r="C293" s="228"/>
      <c r="D293" s="220" t="s">
        <v>157</v>
      </c>
      <c r="E293" s="229" t="s">
        <v>19</v>
      </c>
      <c r="F293" s="230" t="s">
        <v>466</v>
      </c>
      <c r="G293" s="228"/>
      <c r="H293" s="231">
        <v>58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157</v>
      </c>
      <c r="AU293" s="237" t="s">
        <v>81</v>
      </c>
      <c r="AV293" s="13" t="s">
        <v>81</v>
      </c>
      <c r="AW293" s="13" t="s">
        <v>33</v>
      </c>
      <c r="AX293" s="13" t="s">
        <v>79</v>
      </c>
      <c r="AY293" s="237" t="s">
        <v>143</v>
      </c>
    </row>
    <row r="294" s="2" customFormat="1" ht="24.15" customHeight="1">
      <c r="A294" s="40"/>
      <c r="B294" s="41"/>
      <c r="C294" s="207" t="s">
        <v>467</v>
      </c>
      <c r="D294" s="207" t="s">
        <v>146</v>
      </c>
      <c r="E294" s="208" t="s">
        <v>468</v>
      </c>
      <c r="F294" s="209" t="s">
        <v>469</v>
      </c>
      <c r="G294" s="210" t="s">
        <v>163</v>
      </c>
      <c r="H294" s="211">
        <v>0.29099999999999998</v>
      </c>
      <c r="I294" s="212"/>
      <c r="J294" s="213">
        <f>ROUND(I294*H294,2)</f>
        <v>0</v>
      </c>
      <c r="K294" s="209" t="s">
        <v>150</v>
      </c>
      <c r="L294" s="46"/>
      <c r="M294" s="214" t="s">
        <v>19</v>
      </c>
      <c r="N294" s="215" t="s">
        <v>42</v>
      </c>
      <c r="O294" s="86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195</v>
      </c>
      <c r="AT294" s="218" t="s">
        <v>146</v>
      </c>
      <c r="AU294" s="218" t="s">
        <v>81</v>
      </c>
      <c r="AY294" s="19" t="s">
        <v>143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79</v>
      </c>
      <c r="BK294" s="219">
        <f>ROUND(I294*H294,2)</f>
        <v>0</v>
      </c>
      <c r="BL294" s="19" t="s">
        <v>195</v>
      </c>
      <c r="BM294" s="218" t="s">
        <v>470</v>
      </c>
    </row>
    <row r="295" s="2" customFormat="1">
      <c r="A295" s="40"/>
      <c r="B295" s="41"/>
      <c r="C295" s="42"/>
      <c r="D295" s="220" t="s">
        <v>153</v>
      </c>
      <c r="E295" s="42"/>
      <c r="F295" s="221" t="s">
        <v>471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153</v>
      </c>
      <c r="AU295" s="19" t="s">
        <v>81</v>
      </c>
    </row>
    <row r="296" s="2" customFormat="1">
      <c r="A296" s="40"/>
      <c r="B296" s="41"/>
      <c r="C296" s="42"/>
      <c r="D296" s="225" t="s">
        <v>155</v>
      </c>
      <c r="E296" s="42"/>
      <c r="F296" s="226" t="s">
        <v>472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155</v>
      </c>
      <c r="AU296" s="19" t="s">
        <v>81</v>
      </c>
    </row>
    <row r="297" s="12" customFormat="1" ht="22.8" customHeight="1">
      <c r="A297" s="12"/>
      <c r="B297" s="191"/>
      <c r="C297" s="192"/>
      <c r="D297" s="193" t="s">
        <v>70</v>
      </c>
      <c r="E297" s="205" t="s">
        <v>473</v>
      </c>
      <c r="F297" s="205" t="s">
        <v>474</v>
      </c>
      <c r="G297" s="192"/>
      <c r="H297" s="192"/>
      <c r="I297" s="195"/>
      <c r="J297" s="206">
        <f>BK297</f>
        <v>0</v>
      </c>
      <c r="K297" s="192"/>
      <c r="L297" s="197"/>
      <c r="M297" s="198"/>
      <c r="N297" s="199"/>
      <c r="O297" s="199"/>
      <c r="P297" s="200">
        <f>SUM(P298:P301)</f>
        <v>0</v>
      </c>
      <c r="Q297" s="199"/>
      <c r="R297" s="200">
        <f>SUM(R298:R301)</f>
        <v>0.00070199999999999993</v>
      </c>
      <c r="S297" s="199"/>
      <c r="T297" s="201">
        <f>SUM(T298:T301)</f>
        <v>0.00070199999999999993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2" t="s">
        <v>81</v>
      </c>
      <c r="AT297" s="203" t="s">
        <v>70</v>
      </c>
      <c r="AU297" s="203" t="s">
        <v>79</v>
      </c>
      <c r="AY297" s="202" t="s">
        <v>143</v>
      </c>
      <c r="BK297" s="204">
        <f>SUM(BK298:BK301)</f>
        <v>0</v>
      </c>
    </row>
    <row r="298" s="2" customFormat="1" ht="16.5" customHeight="1">
      <c r="A298" s="40"/>
      <c r="B298" s="41"/>
      <c r="C298" s="207" t="s">
        <v>475</v>
      </c>
      <c r="D298" s="207" t="s">
        <v>146</v>
      </c>
      <c r="E298" s="208" t="s">
        <v>476</v>
      </c>
      <c r="F298" s="209" t="s">
        <v>477</v>
      </c>
      <c r="G298" s="210" t="s">
        <v>202</v>
      </c>
      <c r="H298" s="211">
        <v>2.7000000000000002</v>
      </c>
      <c r="I298" s="212"/>
      <c r="J298" s="213">
        <f>ROUND(I298*H298,2)</f>
        <v>0</v>
      </c>
      <c r="K298" s="209" t="s">
        <v>150</v>
      </c>
      <c r="L298" s="46"/>
      <c r="M298" s="214" t="s">
        <v>19</v>
      </c>
      <c r="N298" s="215" t="s">
        <v>42</v>
      </c>
      <c r="O298" s="86"/>
      <c r="P298" s="216">
        <f>O298*H298</f>
        <v>0</v>
      </c>
      <c r="Q298" s="216">
        <v>0.00025999999999999998</v>
      </c>
      <c r="R298" s="216">
        <f>Q298*H298</f>
        <v>0.00070199999999999993</v>
      </c>
      <c r="S298" s="216">
        <v>0.00025999999999999998</v>
      </c>
      <c r="T298" s="217">
        <f>S298*H298</f>
        <v>0.00070199999999999993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195</v>
      </c>
      <c r="AT298" s="218" t="s">
        <v>146</v>
      </c>
      <c r="AU298" s="218" t="s">
        <v>81</v>
      </c>
      <c r="AY298" s="19" t="s">
        <v>143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79</v>
      </c>
      <c r="BK298" s="219">
        <f>ROUND(I298*H298,2)</f>
        <v>0</v>
      </c>
      <c r="BL298" s="19" t="s">
        <v>195</v>
      </c>
      <c r="BM298" s="218" t="s">
        <v>478</v>
      </c>
    </row>
    <row r="299" s="2" customFormat="1">
      <c r="A299" s="40"/>
      <c r="B299" s="41"/>
      <c r="C299" s="42"/>
      <c r="D299" s="220" t="s">
        <v>153</v>
      </c>
      <c r="E299" s="42"/>
      <c r="F299" s="221" t="s">
        <v>479</v>
      </c>
      <c r="G299" s="42"/>
      <c r="H299" s="42"/>
      <c r="I299" s="222"/>
      <c r="J299" s="42"/>
      <c r="K299" s="42"/>
      <c r="L299" s="46"/>
      <c r="M299" s="223"/>
      <c r="N299" s="224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153</v>
      </c>
      <c r="AU299" s="19" t="s">
        <v>81</v>
      </c>
    </row>
    <row r="300" s="2" customFormat="1">
      <c r="A300" s="40"/>
      <c r="B300" s="41"/>
      <c r="C300" s="42"/>
      <c r="D300" s="225" t="s">
        <v>155</v>
      </c>
      <c r="E300" s="42"/>
      <c r="F300" s="226" t="s">
        <v>480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155</v>
      </c>
      <c r="AU300" s="19" t="s">
        <v>81</v>
      </c>
    </row>
    <row r="301" s="13" customFormat="1">
      <c r="A301" s="13"/>
      <c r="B301" s="227"/>
      <c r="C301" s="228"/>
      <c r="D301" s="220" t="s">
        <v>157</v>
      </c>
      <c r="E301" s="229" t="s">
        <v>19</v>
      </c>
      <c r="F301" s="230" t="s">
        <v>481</v>
      </c>
      <c r="G301" s="228"/>
      <c r="H301" s="231">
        <v>2.7000000000000002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157</v>
      </c>
      <c r="AU301" s="237" t="s">
        <v>81</v>
      </c>
      <c r="AV301" s="13" t="s">
        <v>81</v>
      </c>
      <c r="AW301" s="13" t="s">
        <v>33</v>
      </c>
      <c r="AX301" s="13" t="s">
        <v>79</v>
      </c>
      <c r="AY301" s="237" t="s">
        <v>143</v>
      </c>
    </row>
    <row r="302" s="12" customFormat="1" ht="22.8" customHeight="1">
      <c r="A302" s="12"/>
      <c r="B302" s="191"/>
      <c r="C302" s="192"/>
      <c r="D302" s="193" t="s">
        <v>70</v>
      </c>
      <c r="E302" s="205" t="s">
        <v>482</v>
      </c>
      <c r="F302" s="205" t="s">
        <v>483</v>
      </c>
      <c r="G302" s="192"/>
      <c r="H302" s="192"/>
      <c r="I302" s="195"/>
      <c r="J302" s="206">
        <f>BK302</f>
        <v>0</v>
      </c>
      <c r="K302" s="192"/>
      <c r="L302" s="197"/>
      <c r="M302" s="198"/>
      <c r="N302" s="199"/>
      <c r="O302" s="199"/>
      <c r="P302" s="200">
        <f>SUM(P303:P310)</f>
        <v>0</v>
      </c>
      <c r="Q302" s="199"/>
      <c r="R302" s="200">
        <f>SUM(R303:R310)</f>
        <v>0.0028800000000000002</v>
      </c>
      <c r="S302" s="199"/>
      <c r="T302" s="201">
        <f>SUM(T303:T310)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2" t="s">
        <v>81</v>
      </c>
      <c r="AT302" s="203" t="s">
        <v>70</v>
      </c>
      <c r="AU302" s="203" t="s">
        <v>79</v>
      </c>
      <c r="AY302" s="202" t="s">
        <v>143</v>
      </c>
      <c r="BK302" s="204">
        <f>SUM(BK303:BK310)</f>
        <v>0</v>
      </c>
    </row>
    <row r="303" s="2" customFormat="1" ht="24.15" customHeight="1">
      <c r="A303" s="40"/>
      <c r="B303" s="41"/>
      <c r="C303" s="207" t="s">
        <v>484</v>
      </c>
      <c r="D303" s="207" t="s">
        <v>146</v>
      </c>
      <c r="E303" s="208" t="s">
        <v>485</v>
      </c>
      <c r="F303" s="209" t="s">
        <v>486</v>
      </c>
      <c r="G303" s="210" t="s">
        <v>194</v>
      </c>
      <c r="H303" s="211">
        <v>18</v>
      </c>
      <c r="I303" s="212"/>
      <c r="J303" s="213">
        <f>ROUND(I303*H303,2)</f>
        <v>0</v>
      </c>
      <c r="K303" s="209" t="s">
        <v>150</v>
      </c>
      <c r="L303" s="46"/>
      <c r="M303" s="214" t="s">
        <v>19</v>
      </c>
      <c r="N303" s="215" t="s">
        <v>42</v>
      </c>
      <c r="O303" s="86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8" t="s">
        <v>195</v>
      </c>
      <c r="AT303" s="218" t="s">
        <v>146</v>
      </c>
      <c r="AU303" s="218" t="s">
        <v>81</v>
      </c>
      <c r="AY303" s="19" t="s">
        <v>143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79</v>
      </c>
      <c r="BK303" s="219">
        <f>ROUND(I303*H303,2)</f>
        <v>0</v>
      </c>
      <c r="BL303" s="19" t="s">
        <v>195</v>
      </c>
      <c r="BM303" s="218" t="s">
        <v>487</v>
      </c>
    </row>
    <row r="304" s="2" customFormat="1">
      <c r="A304" s="40"/>
      <c r="B304" s="41"/>
      <c r="C304" s="42"/>
      <c r="D304" s="220" t="s">
        <v>153</v>
      </c>
      <c r="E304" s="42"/>
      <c r="F304" s="221" t="s">
        <v>488</v>
      </c>
      <c r="G304" s="42"/>
      <c r="H304" s="42"/>
      <c r="I304" s="222"/>
      <c r="J304" s="42"/>
      <c r="K304" s="42"/>
      <c r="L304" s="46"/>
      <c r="M304" s="223"/>
      <c r="N304" s="22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153</v>
      </c>
      <c r="AU304" s="19" t="s">
        <v>81</v>
      </c>
    </row>
    <row r="305" s="2" customFormat="1">
      <c r="A305" s="40"/>
      <c r="B305" s="41"/>
      <c r="C305" s="42"/>
      <c r="D305" s="225" t="s">
        <v>155</v>
      </c>
      <c r="E305" s="42"/>
      <c r="F305" s="226" t="s">
        <v>489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155</v>
      </c>
      <c r="AU305" s="19" t="s">
        <v>81</v>
      </c>
    </row>
    <row r="306" s="2" customFormat="1" ht="21.75" customHeight="1">
      <c r="A306" s="40"/>
      <c r="B306" s="41"/>
      <c r="C306" s="238" t="s">
        <v>490</v>
      </c>
      <c r="D306" s="238" t="s">
        <v>207</v>
      </c>
      <c r="E306" s="239" t="s">
        <v>491</v>
      </c>
      <c r="F306" s="240" t="s">
        <v>492</v>
      </c>
      <c r="G306" s="241" t="s">
        <v>194</v>
      </c>
      <c r="H306" s="242">
        <v>18</v>
      </c>
      <c r="I306" s="243"/>
      <c r="J306" s="244">
        <f>ROUND(I306*H306,2)</f>
        <v>0</v>
      </c>
      <c r="K306" s="240" t="s">
        <v>150</v>
      </c>
      <c r="L306" s="245"/>
      <c r="M306" s="246" t="s">
        <v>19</v>
      </c>
      <c r="N306" s="247" t="s">
        <v>42</v>
      </c>
      <c r="O306" s="86"/>
      <c r="P306" s="216">
        <f>O306*H306</f>
        <v>0</v>
      </c>
      <c r="Q306" s="216">
        <v>0.00016000000000000001</v>
      </c>
      <c r="R306" s="216">
        <f>Q306*H306</f>
        <v>0.0028800000000000002</v>
      </c>
      <c r="S306" s="216">
        <v>0</v>
      </c>
      <c r="T306" s="217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8" t="s">
        <v>210</v>
      </c>
      <c r="AT306" s="218" t="s">
        <v>207</v>
      </c>
      <c r="AU306" s="218" t="s">
        <v>81</v>
      </c>
      <c r="AY306" s="19" t="s">
        <v>143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79</v>
      </c>
      <c r="BK306" s="219">
        <f>ROUND(I306*H306,2)</f>
        <v>0</v>
      </c>
      <c r="BL306" s="19" t="s">
        <v>195</v>
      </c>
      <c r="BM306" s="218" t="s">
        <v>493</v>
      </c>
    </row>
    <row r="307" s="2" customFormat="1">
      <c r="A307" s="40"/>
      <c r="B307" s="41"/>
      <c r="C307" s="42"/>
      <c r="D307" s="220" t="s">
        <v>153</v>
      </c>
      <c r="E307" s="42"/>
      <c r="F307" s="221" t="s">
        <v>492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153</v>
      </c>
      <c r="AU307" s="19" t="s">
        <v>81</v>
      </c>
    </row>
    <row r="308" s="2" customFormat="1" ht="24.15" customHeight="1">
      <c r="A308" s="40"/>
      <c r="B308" s="41"/>
      <c r="C308" s="207" t="s">
        <v>494</v>
      </c>
      <c r="D308" s="207" t="s">
        <v>146</v>
      </c>
      <c r="E308" s="208" t="s">
        <v>495</v>
      </c>
      <c r="F308" s="209" t="s">
        <v>496</v>
      </c>
      <c r="G308" s="210" t="s">
        <v>163</v>
      </c>
      <c r="H308" s="211">
        <v>0.0030000000000000001</v>
      </c>
      <c r="I308" s="212"/>
      <c r="J308" s="213">
        <f>ROUND(I308*H308,2)</f>
        <v>0</v>
      </c>
      <c r="K308" s="209" t="s">
        <v>150</v>
      </c>
      <c r="L308" s="46"/>
      <c r="M308" s="214" t="s">
        <v>19</v>
      </c>
      <c r="N308" s="215" t="s">
        <v>42</v>
      </c>
      <c r="O308" s="86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8" t="s">
        <v>195</v>
      </c>
      <c r="AT308" s="218" t="s">
        <v>146</v>
      </c>
      <c r="AU308" s="218" t="s">
        <v>81</v>
      </c>
      <c r="AY308" s="19" t="s">
        <v>143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79</v>
      </c>
      <c r="BK308" s="219">
        <f>ROUND(I308*H308,2)</f>
        <v>0</v>
      </c>
      <c r="BL308" s="19" t="s">
        <v>195</v>
      </c>
      <c r="BM308" s="218" t="s">
        <v>497</v>
      </c>
    </row>
    <row r="309" s="2" customFormat="1">
      <c r="A309" s="40"/>
      <c r="B309" s="41"/>
      <c r="C309" s="42"/>
      <c r="D309" s="220" t="s">
        <v>153</v>
      </c>
      <c r="E309" s="42"/>
      <c r="F309" s="221" t="s">
        <v>498</v>
      </c>
      <c r="G309" s="42"/>
      <c r="H309" s="42"/>
      <c r="I309" s="222"/>
      <c r="J309" s="42"/>
      <c r="K309" s="42"/>
      <c r="L309" s="46"/>
      <c r="M309" s="223"/>
      <c r="N309" s="224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153</v>
      </c>
      <c r="AU309" s="19" t="s">
        <v>81</v>
      </c>
    </row>
    <row r="310" s="2" customFormat="1">
      <c r="A310" s="40"/>
      <c r="B310" s="41"/>
      <c r="C310" s="42"/>
      <c r="D310" s="225" t="s">
        <v>155</v>
      </c>
      <c r="E310" s="42"/>
      <c r="F310" s="226" t="s">
        <v>499</v>
      </c>
      <c r="G310" s="42"/>
      <c r="H310" s="42"/>
      <c r="I310" s="222"/>
      <c r="J310" s="42"/>
      <c r="K310" s="42"/>
      <c r="L310" s="46"/>
      <c r="M310" s="223"/>
      <c r="N310" s="224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155</v>
      </c>
      <c r="AU310" s="19" t="s">
        <v>81</v>
      </c>
    </row>
    <row r="311" s="12" customFormat="1" ht="25.92" customHeight="1">
      <c r="A311" s="12"/>
      <c r="B311" s="191"/>
      <c r="C311" s="192"/>
      <c r="D311" s="193" t="s">
        <v>70</v>
      </c>
      <c r="E311" s="194" t="s">
        <v>89</v>
      </c>
      <c r="F311" s="194" t="s">
        <v>500</v>
      </c>
      <c r="G311" s="192"/>
      <c r="H311" s="192"/>
      <c r="I311" s="195"/>
      <c r="J311" s="196">
        <f>BK311</f>
        <v>0</v>
      </c>
      <c r="K311" s="192"/>
      <c r="L311" s="197"/>
      <c r="M311" s="198"/>
      <c r="N311" s="199"/>
      <c r="O311" s="199"/>
      <c r="P311" s="200">
        <f>P312</f>
        <v>0</v>
      </c>
      <c r="Q311" s="199"/>
      <c r="R311" s="200">
        <f>R312</f>
        <v>0</v>
      </c>
      <c r="S311" s="199"/>
      <c r="T311" s="201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2" t="s">
        <v>181</v>
      </c>
      <c r="AT311" s="203" t="s">
        <v>70</v>
      </c>
      <c r="AU311" s="203" t="s">
        <v>71</v>
      </c>
      <c r="AY311" s="202" t="s">
        <v>143</v>
      </c>
      <c r="BK311" s="204">
        <f>BK312</f>
        <v>0</v>
      </c>
    </row>
    <row r="312" s="12" customFormat="1" ht="22.8" customHeight="1">
      <c r="A312" s="12"/>
      <c r="B312" s="191"/>
      <c r="C312" s="192"/>
      <c r="D312" s="193" t="s">
        <v>70</v>
      </c>
      <c r="E312" s="205" t="s">
        <v>501</v>
      </c>
      <c r="F312" s="205" t="s">
        <v>502</v>
      </c>
      <c r="G312" s="192"/>
      <c r="H312" s="192"/>
      <c r="I312" s="195"/>
      <c r="J312" s="206">
        <f>BK312</f>
        <v>0</v>
      </c>
      <c r="K312" s="192"/>
      <c r="L312" s="197"/>
      <c r="M312" s="198"/>
      <c r="N312" s="199"/>
      <c r="O312" s="199"/>
      <c r="P312" s="200">
        <f>SUM(P313:P315)</f>
        <v>0</v>
      </c>
      <c r="Q312" s="199"/>
      <c r="R312" s="200">
        <f>SUM(R313:R315)</f>
        <v>0</v>
      </c>
      <c r="S312" s="199"/>
      <c r="T312" s="201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2" t="s">
        <v>181</v>
      </c>
      <c r="AT312" s="203" t="s">
        <v>70</v>
      </c>
      <c r="AU312" s="203" t="s">
        <v>79</v>
      </c>
      <c r="AY312" s="202" t="s">
        <v>143</v>
      </c>
      <c r="BK312" s="204">
        <f>SUM(BK313:BK315)</f>
        <v>0</v>
      </c>
    </row>
    <row r="313" s="2" customFormat="1" ht="21.75" customHeight="1">
      <c r="A313" s="40"/>
      <c r="B313" s="41"/>
      <c r="C313" s="207" t="s">
        <v>503</v>
      </c>
      <c r="D313" s="207" t="s">
        <v>146</v>
      </c>
      <c r="E313" s="208" t="s">
        <v>504</v>
      </c>
      <c r="F313" s="209" t="s">
        <v>505</v>
      </c>
      <c r="G313" s="210" t="s">
        <v>506</v>
      </c>
      <c r="H313" s="211">
        <v>1</v>
      </c>
      <c r="I313" s="212"/>
      <c r="J313" s="213">
        <f>ROUND(I313*H313,2)</f>
        <v>0</v>
      </c>
      <c r="K313" s="209" t="s">
        <v>150</v>
      </c>
      <c r="L313" s="46"/>
      <c r="M313" s="214" t="s">
        <v>19</v>
      </c>
      <c r="N313" s="215" t="s">
        <v>42</v>
      </c>
      <c r="O313" s="86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507</v>
      </c>
      <c r="AT313" s="218" t="s">
        <v>146</v>
      </c>
      <c r="AU313" s="218" t="s">
        <v>81</v>
      </c>
      <c r="AY313" s="19" t="s">
        <v>143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79</v>
      </c>
      <c r="BK313" s="219">
        <f>ROUND(I313*H313,2)</f>
        <v>0</v>
      </c>
      <c r="BL313" s="19" t="s">
        <v>507</v>
      </c>
      <c r="BM313" s="218" t="s">
        <v>508</v>
      </c>
    </row>
    <row r="314" s="2" customFormat="1">
      <c r="A314" s="40"/>
      <c r="B314" s="41"/>
      <c r="C314" s="42"/>
      <c r="D314" s="220" t="s">
        <v>153</v>
      </c>
      <c r="E314" s="42"/>
      <c r="F314" s="221" t="s">
        <v>509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153</v>
      </c>
      <c r="AU314" s="19" t="s">
        <v>81</v>
      </c>
    </row>
    <row r="315" s="2" customFormat="1">
      <c r="A315" s="40"/>
      <c r="B315" s="41"/>
      <c r="C315" s="42"/>
      <c r="D315" s="225" t="s">
        <v>155</v>
      </c>
      <c r="E315" s="42"/>
      <c r="F315" s="226" t="s">
        <v>510</v>
      </c>
      <c r="G315" s="42"/>
      <c r="H315" s="42"/>
      <c r="I315" s="222"/>
      <c r="J315" s="42"/>
      <c r="K315" s="42"/>
      <c r="L315" s="46"/>
      <c r="M315" s="270"/>
      <c r="N315" s="271"/>
      <c r="O315" s="272"/>
      <c r="P315" s="272"/>
      <c r="Q315" s="272"/>
      <c r="R315" s="272"/>
      <c r="S315" s="272"/>
      <c r="T315" s="273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155</v>
      </c>
      <c r="AU315" s="19" t="s">
        <v>81</v>
      </c>
    </row>
    <row r="316" s="2" customFormat="1" ht="6.96" customHeight="1">
      <c r="A316" s="40"/>
      <c r="B316" s="61"/>
      <c r="C316" s="62"/>
      <c r="D316" s="62"/>
      <c r="E316" s="62"/>
      <c r="F316" s="62"/>
      <c r="G316" s="62"/>
      <c r="H316" s="62"/>
      <c r="I316" s="62"/>
      <c r="J316" s="62"/>
      <c r="K316" s="62"/>
      <c r="L316" s="46"/>
      <c r="M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</row>
  </sheetData>
  <sheetProtection sheet="1" autoFilter="0" formatColumns="0" formatRows="0" objects="1" scenarios="1" spinCount="100000" saltValue="nv/QSnsSfBiVvWLZ2LkNz662zt0mwnIkwNL1fO+v5FHsoWus7CLkYF2GjYW8NWMBQ+wrB5PtVI9BA1s6tXy+vA==" hashValue="s2SXswEJeyG+pMaerRXx/9ZpX9se2BNIneelCuuUAIufRk4eojHM33s7/P0t4hqaon+1RfHDSW9f8Vpx3sY4pg==" algorithmName="SHA-512" password="CC35"/>
  <autoFilter ref="C92:K315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2/977151122"/>
    <hyperlink ref="F103" r:id="rId2" display="https://podminky.urs.cz/item/CS_URS_2024_02/997013501"/>
    <hyperlink ref="F106" r:id="rId3" display="https://podminky.urs.cz/item/CS_URS_2024_02/997013511"/>
    <hyperlink ref="F110" r:id="rId4" display="https://podminky.urs.cz/item/CS_URS_2024_02/997013814"/>
    <hyperlink ref="F115" r:id="rId5" display="https://podminky.urs.cz/item/CS_URS_2024_02/998011002"/>
    <hyperlink ref="F120" r:id="rId6" display="https://podminky.urs.cz/item/CS_URS_2024_02/712300921"/>
    <hyperlink ref="F123" r:id="rId7" display="https://podminky.urs.cz/item/CS_URS_2024_02/712311101"/>
    <hyperlink ref="F130" r:id="rId8" display="https://podminky.urs.cz/item/CS_URS_2024_02/712331101"/>
    <hyperlink ref="F137" r:id="rId9" display="https://podminky.urs.cz/item/CS_URS_2024_02/712331111"/>
    <hyperlink ref="F147" r:id="rId10" display="https://podminky.urs.cz/item/CS_URS_2024_02/712340832"/>
    <hyperlink ref="F151" r:id="rId11" display="VV0002"/>
    <hyperlink ref="F154" r:id="rId12" display="https://podminky.urs.cz/item/CS_URS_2024_02/712341559"/>
    <hyperlink ref="F157" r:id="rId13" display="VV0007"/>
    <hyperlink ref="F168" r:id="rId14" display="https://podminky.urs.cz/item/CS_URS_2024_02/712841559"/>
    <hyperlink ref="F176" r:id="rId15" display="https://podminky.urs.cz/item/CS_URS_2024_02/998712103"/>
    <hyperlink ref="F180" r:id="rId16" display="https://podminky.urs.cz/item/CS_URS_2024_02/713111111"/>
    <hyperlink ref="F187" r:id="rId17" display="https://podminky.urs.cz/item/CS_URS_2024_02/713141136"/>
    <hyperlink ref="F195" r:id="rId18" display="https://podminky.urs.cz/item/CS_URS_2024_02/713141151"/>
    <hyperlink ref="F201" r:id="rId19" display="https://podminky.urs.cz/item/CS_URS_2024_02/713141338"/>
    <hyperlink ref="F204" r:id="rId20" display="VV0004"/>
    <hyperlink ref="F210" r:id="rId21" display="https://podminky.urs.cz/item/CS_URS_2024_02/998713103"/>
    <hyperlink ref="F214" r:id="rId22" display="https://podminky.urs.cz/item/CS_URS_2024_02/721173402"/>
    <hyperlink ref="F218" r:id="rId23" display="https://podminky.urs.cz/item/CS_URS_2024_02/721210823"/>
    <hyperlink ref="F221" r:id="rId24" display="https://podminky.urs.cz/item/CS_URS_2024_02/721220802"/>
    <hyperlink ref="F224" r:id="rId25" display="https://podminky.urs.cz/item/CS_URS_2024_02/721239114"/>
    <hyperlink ref="F229" r:id="rId26" display="https://podminky.urs.cz/item/CS_URS_2024_02/998721103"/>
    <hyperlink ref="F233" r:id="rId27" display="https://podminky.urs.cz/item/CS_URS_2024_02/762131124"/>
    <hyperlink ref="F241" r:id="rId28" display="https://podminky.urs.cz/item/CS_URS_2024_02/762132135"/>
    <hyperlink ref="F249" r:id="rId29" display="https://podminky.urs.cz/item/CS_URS_2024_02/762341250"/>
    <hyperlink ref="F258" r:id="rId30" display="https://podminky.urs.cz/item/CS_URS_2024_02/762341811"/>
    <hyperlink ref="F262" r:id="rId31" display="https://podminky.urs.cz/item/CS_URS_2024_02/762342214"/>
    <hyperlink ref="F270" r:id="rId32" display="https://podminky.urs.cz/item/CS_URS_2024_02/998762103"/>
    <hyperlink ref="F274" r:id="rId33" display="https://podminky.urs.cz/item/CS_URS_2024_02/764002841"/>
    <hyperlink ref="F277" r:id="rId34" display="VV0001"/>
    <hyperlink ref="F281" r:id="rId35" display="https://podminky.urs.cz/item/CS_URS_2024_02/764204105"/>
    <hyperlink ref="F292" r:id="rId36" display="https://podminky.urs.cz/item/CS_URS_2024_02/764212662"/>
    <hyperlink ref="F296" r:id="rId37" display="https://podminky.urs.cz/item/CS_URS_2024_02/998764103"/>
    <hyperlink ref="F300" r:id="rId38" display="https://podminky.urs.cz/item/CS_URS_2024_02/765192001"/>
    <hyperlink ref="F305" r:id="rId39" display="https://podminky.urs.cz/item/CS_URS_2024_02/767810122"/>
    <hyperlink ref="F310" r:id="rId40" display="https://podminky.urs.cz/item/CS_URS_2024_02/998767103"/>
    <hyperlink ref="F315" r:id="rId41" display="https://podminky.urs.cz/item/CS_URS_2024_02/0414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  <c r="AZ2" s="130" t="s">
        <v>94</v>
      </c>
      <c r="BA2" s="130" t="s">
        <v>511</v>
      </c>
      <c r="BB2" s="130" t="s">
        <v>19</v>
      </c>
      <c r="BC2" s="130" t="s">
        <v>512</v>
      </c>
      <c r="BD2" s="13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  <c r="AZ3" s="130" t="s">
        <v>98</v>
      </c>
      <c r="BA3" s="130" t="s">
        <v>513</v>
      </c>
      <c r="BB3" s="130" t="s">
        <v>19</v>
      </c>
      <c r="BC3" s="130" t="s">
        <v>514</v>
      </c>
      <c r="BD3" s="130" t="s">
        <v>97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  <c r="AZ4" s="130" t="s">
        <v>515</v>
      </c>
      <c r="BA4" s="130" t="s">
        <v>516</v>
      </c>
      <c r="BB4" s="130" t="s">
        <v>19</v>
      </c>
      <c r="BC4" s="130" t="s">
        <v>517</v>
      </c>
      <c r="BD4" s="130" t="s">
        <v>97</v>
      </c>
    </row>
    <row r="5" s="1" customFormat="1" ht="6.96" customHeight="1">
      <c r="B5" s="22"/>
      <c r="L5" s="22"/>
      <c r="AZ5" s="130" t="s">
        <v>102</v>
      </c>
      <c r="BA5" s="130" t="s">
        <v>518</v>
      </c>
      <c r="BB5" s="130" t="s">
        <v>19</v>
      </c>
      <c r="BC5" s="130" t="s">
        <v>519</v>
      </c>
      <c r="BD5" s="130" t="s">
        <v>97</v>
      </c>
    </row>
    <row r="6" s="1" customFormat="1" ht="12" customHeight="1">
      <c r="B6" s="22"/>
      <c r="D6" s="135" t="s">
        <v>16</v>
      </c>
      <c r="L6" s="22"/>
      <c r="AZ6" s="130" t="s">
        <v>520</v>
      </c>
      <c r="BA6" s="130" t="s">
        <v>521</v>
      </c>
      <c r="BB6" s="130" t="s">
        <v>19</v>
      </c>
      <c r="BC6" s="130" t="s">
        <v>522</v>
      </c>
      <c r="BD6" s="130" t="s">
        <v>97</v>
      </c>
    </row>
    <row r="7" s="1" customFormat="1" ht="16.5" customHeight="1">
      <c r="B7" s="22"/>
      <c r="E7" s="136" t="str">
        <f>'Rekapitulace stavby'!K6</f>
        <v>Oprava střešního pláště speciální školy - 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523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ROUND(J93,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ROUND((SUM(BE93:BE316)),  2)</f>
        <v>0</v>
      </c>
      <c r="G33" s="40"/>
      <c r="H33" s="40"/>
      <c r="I33" s="151">
        <v>0.20999999999999999</v>
      </c>
      <c r="J33" s="150">
        <f>ROUND(((SUM(BE93:BE316))*I33),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ROUND((SUM(BF93:BF316)),  2)</f>
        <v>0</v>
      </c>
      <c r="G34" s="40"/>
      <c r="H34" s="40"/>
      <c r="I34" s="151">
        <v>0.12</v>
      </c>
      <c r="J34" s="150">
        <f>ROUND(((SUM(BF93:BF316))*I34),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ROUND((SUM(BG93:BG316)),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ROUND((SUM(BH93:BH316)),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ROUND((SUM(BI93:BI316)),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Střecha 2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114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115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116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117</v>
      </c>
      <c r="E63" s="177"/>
      <c r="F63" s="177"/>
      <c r="G63" s="177"/>
      <c r="H63" s="177"/>
      <c r="I63" s="177"/>
      <c r="J63" s="178">
        <f>J112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118</v>
      </c>
      <c r="E64" s="171"/>
      <c r="F64" s="171"/>
      <c r="G64" s="171"/>
      <c r="H64" s="171"/>
      <c r="I64" s="171"/>
      <c r="J64" s="172">
        <f>J116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119</v>
      </c>
      <c r="E65" s="177"/>
      <c r="F65" s="177"/>
      <c r="G65" s="177"/>
      <c r="H65" s="177"/>
      <c r="I65" s="177"/>
      <c r="J65" s="178">
        <f>J117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120</v>
      </c>
      <c r="E66" s="177"/>
      <c r="F66" s="177"/>
      <c r="G66" s="177"/>
      <c r="H66" s="177"/>
      <c r="I66" s="177"/>
      <c r="J66" s="178">
        <f>J177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121</v>
      </c>
      <c r="E67" s="177"/>
      <c r="F67" s="177"/>
      <c r="G67" s="177"/>
      <c r="H67" s="177"/>
      <c r="I67" s="177"/>
      <c r="J67" s="178">
        <f>J215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122</v>
      </c>
      <c r="E68" s="177"/>
      <c r="F68" s="177"/>
      <c r="G68" s="177"/>
      <c r="H68" s="177"/>
      <c r="I68" s="177"/>
      <c r="J68" s="178">
        <f>J234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123</v>
      </c>
      <c r="E69" s="177"/>
      <c r="F69" s="177"/>
      <c r="G69" s="177"/>
      <c r="H69" s="177"/>
      <c r="I69" s="177"/>
      <c r="J69" s="178">
        <f>J274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124</v>
      </c>
      <c r="E70" s="177"/>
      <c r="F70" s="177"/>
      <c r="G70" s="177"/>
      <c r="H70" s="177"/>
      <c r="I70" s="177"/>
      <c r="J70" s="178">
        <f>J298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125</v>
      </c>
      <c r="E71" s="177"/>
      <c r="F71" s="177"/>
      <c r="G71" s="177"/>
      <c r="H71" s="177"/>
      <c r="I71" s="177"/>
      <c r="J71" s="178">
        <f>J303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126</v>
      </c>
      <c r="E72" s="171"/>
      <c r="F72" s="171"/>
      <c r="G72" s="171"/>
      <c r="H72" s="171"/>
      <c r="I72" s="171"/>
      <c r="J72" s="172">
        <f>J312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127</v>
      </c>
      <c r="E73" s="177"/>
      <c r="F73" s="177"/>
      <c r="G73" s="177"/>
      <c r="H73" s="177"/>
      <c r="I73" s="177"/>
      <c r="J73" s="178">
        <f>J313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128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3" t="str">
        <f>E7</f>
        <v>Oprava střešního pláště speciální školy - I. etapa</v>
      </c>
      <c r="F83" s="34"/>
      <c r="G83" s="34"/>
      <c r="H83" s="34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108</v>
      </c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02 - Střecha 2</v>
      </c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Hradecká  1231/11b, Hradec Králové</v>
      </c>
      <c r="G87" s="42"/>
      <c r="H87" s="42"/>
      <c r="I87" s="34" t="s">
        <v>23</v>
      </c>
      <c r="J87" s="74" t="str">
        <f>IF(J12="","",J12)</f>
        <v>29. 8. 2024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Speciální základní škola Hradec Králové</v>
      </c>
      <c r="G89" s="42"/>
      <c r="H89" s="42"/>
      <c r="I89" s="34" t="s">
        <v>31</v>
      </c>
      <c r="J89" s="38" t="str">
        <f>E21</f>
        <v>DEKPROJEKT s.r.o.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DEKPROJEKT s.r.o.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0"/>
      <c r="B92" s="181"/>
      <c r="C92" s="182" t="s">
        <v>129</v>
      </c>
      <c r="D92" s="183" t="s">
        <v>56</v>
      </c>
      <c r="E92" s="183" t="s">
        <v>52</v>
      </c>
      <c r="F92" s="183" t="s">
        <v>53</v>
      </c>
      <c r="G92" s="183" t="s">
        <v>130</v>
      </c>
      <c r="H92" s="183" t="s">
        <v>131</v>
      </c>
      <c r="I92" s="183" t="s">
        <v>132</v>
      </c>
      <c r="J92" s="183" t="s">
        <v>112</v>
      </c>
      <c r="K92" s="184" t="s">
        <v>133</v>
      </c>
      <c r="L92" s="185"/>
      <c r="M92" s="94" t="s">
        <v>19</v>
      </c>
      <c r="N92" s="95" t="s">
        <v>41</v>
      </c>
      <c r="O92" s="95" t="s">
        <v>134</v>
      </c>
      <c r="P92" s="95" t="s">
        <v>135</v>
      </c>
      <c r="Q92" s="95" t="s">
        <v>136</v>
      </c>
      <c r="R92" s="95" t="s">
        <v>137</v>
      </c>
      <c r="S92" s="95" t="s">
        <v>138</v>
      </c>
      <c r="T92" s="96" t="s">
        <v>139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0"/>
      <c r="B93" s="41"/>
      <c r="C93" s="101" t="s">
        <v>140</v>
      </c>
      <c r="D93" s="42"/>
      <c r="E93" s="42"/>
      <c r="F93" s="42"/>
      <c r="G93" s="42"/>
      <c r="H93" s="42"/>
      <c r="I93" s="42"/>
      <c r="J93" s="186">
        <f>BK93</f>
        <v>0</v>
      </c>
      <c r="K93" s="42"/>
      <c r="L93" s="46"/>
      <c r="M93" s="97"/>
      <c r="N93" s="187"/>
      <c r="O93" s="98"/>
      <c r="P93" s="188">
        <f>P94+P116+P312</f>
        <v>0</v>
      </c>
      <c r="Q93" s="98"/>
      <c r="R93" s="188">
        <f>R94+R116+R312</f>
        <v>10.831846429999999</v>
      </c>
      <c r="S93" s="98"/>
      <c r="T93" s="189">
        <f>T94+T116+T312</f>
        <v>0.85639651999999999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113</v>
      </c>
      <c r="BK93" s="190">
        <f>BK94+BK116+BK312</f>
        <v>0</v>
      </c>
    </row>
    <row r="94" s="12" customFormat="1" ht="25.92" customHeight="1">
      <c r="A94" s="12"/>
      <c r="B94" s="191"/>
      <c r="C94" s="192"/>
      <c r="D94" s="193" t="s">
        <v>70</v>
      </c>
      <c r="E94" s="194" t="s">
        <v>141</v>
      </c>
      <c r="F94" s="194" t="s">
        <v>142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P95+P100+P112</f>
        <v>0</v>
      </c>
      <c r="Q94" s="199"/>
      <c r="R94" s="200">
        <f>R95+R100+R112</f>
        <v>0.0059994999999999996</v>
      </c>
      <c r="S94" s="199"/>
      <c r="T94" s="201">
        <f>T95+T100+T112</f>
        <v>0.122525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79</v>
      </c>
      <c r="AT94" s="203" t="s">
        <v>70</v>
      </c>
      <c r="AU94" s="203" t="s">
        <v>71</v>
      </c>
      <c r="AY94" s="202" t="s">
        <v>143</v>
      </c>
      <c r="BK94" s="204">
        <f>BK95+BK100+BK112</f>
        <v>0</v>
      </c>
    </row>
    <row r="95" s="12" customFormat="1" ht="22.8" customHeight="1">
      <c r="A95" s="12"/>
      <c r="B95" s="191"/>
      <c r="C95" s="192"/>
      <c r="D95" s="193" t="s">
        <v>70</v>
      </c>
      <c r="E95" s="205" t="s">
        <v>144</v>
      </c>
      <c r="F95" s="205" t="s">
        <v>145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SUM(P96:P99)</f>
        <v>0</v>
      </c>
      <c r="Q95" s="199"/>
      <c r="R95" s="200">
        <f>SUM(R96:R99)</f>
        <v>0.0059994999999999996</v>
      </c>
      <c r="S95" s="199"/>
      <c r="T95" s="201">
        <f>SUM(T96:T99)</f>
        <v>0.122525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79</v>
      </c>
      <c r="AT95" s="203" t="s">
        <v>70</v>
      </c>
      <c r="AU95" s="203" t="s">
        <v>79</v>
      </c>
      <c r="AY95" s="202" t="s">
        <v>143</v>
      </c>
      <c r="BK95" s="204">
        <f>SUM(BK96:BK99)</f>
        <v>0</v>
      </c>
    </row>
    <row r="96" s="2" customFormat="1" ht="24.15" customHeight="1">
      <c r="A96" s="40"/>
      <c r="B96" s="41"/>
      <c r="C96" s="207" t="s">
        <v>79</v>
      </c>
      <c r="D96" s="207" t="s">
        <v>146</v>
      </c>
      <c r="E96" s="208" t="s">
        <v>147</v>
      </c>
      <c r="F96" s="209" t="s">
        <v>148</v>
      </c>
      <c r="G96" s="210" t="s">
        <v>149</v>
      </c>
      <c r="H96" s="211">
        <v>4.2249999999999996</v>
      </c>
      <c r="I96" s="212"/>
      <c r="J96" s="213">
        <f>ROUND(I96*H96,2)</f>
        <v>0</v>
      </c>
      <c r="K96" s="209" t="s">
        <v>150</v>
      </c>
      <c r="L96" s="46"/>
      <c r="M96" s="214" t="s">
        <v>19</v>
      </c>
      <c r="N96" s="215" t="s">
        <v>42</v>
      </c>
      <c r="O96" s="86"/>
      <c r="P96" s="216">
        <f>O96*H96</f>
        <v>0</v>
      </c>
      <c r="Q96" s="216">
        <v>0.00142</v>
      </c>
      <c r="R96" s="216">
        <f>Q96*H96</f>
        <v>0.0059994999999999996</v>
      </c>
      <c r="S96" s="216">
        <v>0.029000000000000001</v>
      </c>
      <c r="T96" s="217">
        <f>S96*H96</f>
        <v>0.122525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151</v>
      </c>
      <c r="AT96" s="218" t="s">
        <v>146</v>
      </c>
      <c r="AU96" s="218" t="s">
        <v>81</v>
      </c>
      <c r="AY96" s="19" t="s">
        <v>143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79</v>
      </c>
      <c r="BK96" s="219">
        <f>ROUND(I96*H96,2)</f>
        <v>0</v>
      </c>
      <c r="BL96" s="19" t="s">
        <v>151</v>
      </c>
      <c r="BM96" s="218" t="s">
        <v>524</v>
      </c>
    </row>
    <row r="97" s="2" customFormat="1">
      <c r="A97" s="40"/>
      <c r="B97" s="41"/>
      <c r="C97" s="42"/>
      <c r="D97" s="220" t="s">
        <v>153</v>
      </c>
      <c r="E97" s="42"/>
      <c r="F97" s="221" t="s">
        <v>154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153</v>
      </c>
      <c r="AU97" s="19" t="s">
        <v>81</v>
      </c>
    </row>
    <row r="98" s="2" customFormat="1">
      <c r="A98" s="40"/>
      <c r="B98" s="41"/>
      <c r="C98" s="42"/>
      <c r="D98" s="225" t="s">
        <v>155</v>
      </c>
      <c r="E98" s="42"/>
      <c r="F98" s="226" t="s">
        <v>156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155</v>
      </c>
      <c r="AU98" s="19" t="s">
        <v>81</v>
      </c>
    </row>
    <row r="99" s="13" customFormat="1">
      <c r="A99" s="13"/>
      <c r="B99" s="227"/>
      <c r="C99" s="228"/>
      <c r="D99" s="220" t="s">
        <v>157</v>
      </c>
      <c r="E99" s="229" t="s">
        <v>19</v>
      </c>
      <c r="F99" s="230" t="s">
        <v>525</v>
      </c>
      <c r="G99" s="228"/>
      <c r="H99" s="231">
        <v>4.2249999999999996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157</v>
      </c>
      <c r="AU99" s="237" t="s">
        <v>81</v>
      </c>
      <c r="AV99" s="13" t="s">
        <v>81</v>
      </c>
      <c r="AW99" s="13" t="s">
        <v>33</v>
      </c>
      <c r="AX99" s="13" t="s">
        <v>79</v>
      </c>
      <c r="AY99" s="237" t="s">
        <v>143</v>
      </c>
    </row>
    <row r="100" s="12" customFormat="1" ht="22.8" customHeight="1">
      <c r="A100" s="12"/>
      <c r="B100" s="191"/>
      <c r="C100" s="192"/>
      <c r="D100" s="193" t="s">
        <v>70</v>
      </c>
      <c r="E100" s="205" t="s">
        <v>159</v>
      </c>
      <c r="F100" s="205" t="s">
        <v>160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SUM(P101:P111)</f>
        <v>0</v>
      </c>
      <c r="Q100" s="199"/>
      <c r="R100" s="200">
        <f>SUM(R101:R111)</f>
        <v>0</v>
      </c>
      <c r="S100" s="199"/>
      <c r="T100" s="201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79</v>
      </c>
      <c r="AT100" s="203" t="s">
        <v>70</v>
      </c>
      <c r="AU100" s="203" t="s">
        <v>79</v>
      </c>
      <c r="AY100" s="202" t="s">
        <v>143</v>
      </c>
      <c r="BK100" s="204">
        <f>SUM(BK101:BK111)</f>
        <v>0</v>
      </c>
    </row>
    <row r="101" s="2" customFormat="1" ht="24.15" customHeight="1">
      <c r="A101" s="40"/>
      <c r="B101" s="41"/>
      <c r="C101" s="207" t="s">
        <v>81</v>
      </c>
      <c r="D101" s="207" t="s">
        <v>146</v>
      </c>
      <c r="E101" s="208" t="s">
        <v>161</v>
      </c>
      <c r="F101" s="209" t="s">
        <v>162</v>
      </c>
      <c r="G101" s="210" t="s">
        <v>163</v>
      </c>
      <c r="H101" s="211">
        <v>0.85599999999999998</v>
      </c>
      <c r="I101" s="212"/>
      <c r="J101" s="213">
        <f>ROUND(I101*H101,2)</f>
        <v>0</v>
      </c>
      <c r="K101" s="209" t="s">
        <v>150</v>
      </c>
      <c r="L101" s="46"/>
      <c r="M101" s="214" t="s">
        <v>19</v>
      </c>
      <c r="N101" s="215" t="s">
        <v>42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151</v>
      </c>
      <c r="AT101" s="218" t="s">
        <v>146</v>
      </c>
      <c r="AU101" s="218" t="s">
        <v>81</v>
      </c>
      <c r="AY101" s="19" t="s">
        <v>143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79</v>
      </c>
      <c r="BK101" s="219">
        <f>ROUND(I101*H101,2)</f>
        <v>0</v>
      </c>
      <c r="BL101" s="19" t="s">
        <v>151</v>
      </c>
      <c r="BM101" s="218" t="s">
        <v>526</v>
      </c>
    </row>
    <row r="102" s="2" customFormat="1">
      <c r="A102" s="40"/>
      <c r="B102" s="41"/>
      <c r="C102" s="42"/>
      <c r="D102" s="220" t="s">
        <v>153</v>
      </c>
      <c r="E102" s="42"/>
      <c r="F102" s="221" t="s">
        <v>165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153</v>
      </c>
      <c r="AU102" s="19" t="s">
        <v>81</v>
      </c>
    </row>
    <row r="103" s="2" customFormat="1">
      <c r="A103" s="40"/>
      <c r="B103" s="41"/>
      <c r="C103" s="42"/>
      <c r="D103" s="225" t="s">
        <v>155</v>
      </c>
      <c r="E103" s="42"/>
      <c r="F103" s="226" t="s">
        <v>166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155</v>
      </c>
      <c r="AU103" s="19" t="s">
        <v>81</v>
      </c>
    </row>
    <row r="104" s="2" customFormat="1" ht="24.15" customHeight="1">
      <c r="A104" s="40"/>
      <c r="B104" s="41"/>
      <c r="C104" s="207" t="s">
        <v>97</v>
      </c>
      <c r="D104" s="207" t="s">
        <v>146</v>
      </c>
      <c r="E104" s="208" t="s">
        <v>527</v>
      </c>
      <c r="F104" s="209" t="s">
        <v>528</v>
      </c>
      <c r="G104" s="210" t="s">
        <v>163</v>
      </c>
      <c r="H104" s="211">
        <v>75</v>
      </c>
      <c r="I104" s="212"/>
      <c r="J104" s="213">
        <f>ROUND(I104*H104,2)</f>
        <v>0</v>
      </c>
      <c r="K104" s="209" t="s">
        <v>150</v>
      </c>
      <c r="L104" s="46"/>
      <c r="M104" s="214" t="s">
        <v>19</v>
      </c>
      <c r="N104" s="215" t="s">
        <v>42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151</v>
      </c>
      <c r="AT104" s="218" t="s">
        <v>146</v>
      </c>
      <c r="AU104" s="218" t="s">
        <v>81</v>
      </c>
      <c r="AY104" s="19" t="s">
        <v>143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79</v>
      </c>
      <c r="BK104" s="219">
        <f>ROUND(I104*H104,2)</f>
        <v>0</v>
      </c>
      <c r="BL104" s="19" t="s">
        <v>151</v>
      </c>
      <c r="BM104" s="218" t="s">
        <v>529</v>
      </c>
    </row>
    <row r="105" s="2" customFormat="1">
      <c r="A105" s="40"/>
      <c r="B105" s="41"/>
      <c r="C105" s="42"/>
      <c r="D105" s="220" t="s">
        <v>153</v>
      </c>
      <c r="E105" s="42"/>
      <c r="F105" s="221" t="s">
        <v>530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81</v>
      </c>
    </row>
    <row r="106" s="2" customFormat="1">
      <c r="A106" s="40"/>
      <c r="B106" s="41"/>
      <c r="C106" s="42"/>
      <c r="D106" s="225" t="s">
        <v>155</v>
      </c>
      <c r="E106" s="42"/>
      <c r="F106" s="226" t="s">
        <v>531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155</v>
      </c>
      <c r="AU106" s="19" t="s">
        <v>81</v>
      </c>
    </row>
    <row r="107" s="13" customFormat="1">
      <c r="A107" s="13"/>
      <c r="B107" s="227"/>
      <c r="C107" s="228"/>
      <c r="D107" s="220" t="s">
        <v>157</v>
      </c>
      <c r="E107" s="229" t="s">
        <v>19</v>
      </c>
      <c r="F107" s="230" t="s">
        <v>532</v>
      </c>
      <c r="G107" s="228"/>
      <c r="H107" s="231">
        <v>75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157</v>
      </c>
      <c r="AU107" s="237" t="s">
        <v>81</v>
      </c>
      <c r="AV107" s="13" t="s">
        <v>81</v>
      </c>
      <c r="AW107" s="13" t="s">
        <v>33</v>
      </c>
      <c r="AX107" s="13" t="s">
        <v>79</v>
      </c>
      <c r="AY107" s="237" t="s">
        <v>143</v>
      </c>
    </row>
    <row r="108" s="2" customFormat="1" ht="33" customHeight="1">
      <c r="A108" s="40"/>
      <c r="B108" s="41"/>
      <c r="C108" s="207" t="s">
        <v>151</v>
      </c>
      <c r="D108" s="207" t="s">
        <v>146</v>
      </c>
      <c r="E108" s="208" t="s">
        <v>173</v>
      </c>
      <c r="F108" s="209" t="s">
        <v>174</v>
      </c>
      <c r="G108" s="210" t="s">
        <v>163</v>
      </c>
      <c r="H108" s="211">
        <v>1.5</v>
      </c>
      <c r="I108" s="212"/>
      <c r="J108" s="213">
        <f>ROUND(I108*H108,2)</f>
        <v>0</v>
      </c>
      <c r="K108" s="209" t="s">
        <v>150</v>
      </c>
      <c r="L108" s="46"/>
      <c r="M108" s="214" t="s">
        <v>19</v>
      </c>
      <c r="N108" s="215" t="s">
        <v>42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151</v>
      </c>
      <c r="AT108" s="218" t="s">
        <v>146</v>
      </c>
      <c r="AU108" s="218" t="s">
        <v>81</v>
      </c>
      <c r="AY108" s="19" t="s">
        <v>143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79</v>
      </c>
      <c r="BK108" s="219">
        <f>ROUND(I108*H108,2)</f>
        <v>0</v>
      </c>
      <c r="BL108" s="19" t="s">
        <v>151</v>
      </c>
      <c r="BM108" s="218" t="s">
        <v>533</v>
      </c>
    </row>
    <row r="109" s="2" customFormat="1">
      <c r="A109" s="40"/>
      <c r="B109" s="41"/>
      <c r="C109" s="42"/>
      <c r="D109" s="220" t="s">
        <v>153</v>
      </c>
      <c r="E109" s="42"/>
      <c r="F109" s="221" t="s">
        <v>176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153</v>
      </c>
      <c r="AU109" s="19" t="s">
        <v>81</v>
      </c>
    </row>
    <row r="110" s="2" customFormat="1">
      <c r="A110" s="40"/>
      <c r="B110" s="41"/>
      <c r="C110" s="42"/>
      <c r="D110" s="225" t="s">
        <v>155</v>
      </c>
      <c r="E110" s="42"/>
      <c r="F110" s="226" t="s">
        <v>177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155</v>
      </c>
      <c r="AU110" s="19" t="s">
        <v>81</v>
      </c>
    </row>
    <row r="111" s="13" customFormat="1">
      <c r="A111" s="13"/>
      <c r="B111" s="227"/>
      <c r="C111" s="228"/>
      <c r="D111" s="220" t="s">
        <v>157</v>
      </c>
      <c r="E111" s="229" t="s">
        <v>19</v>
      </c>
      <c r="F111" s="230" t="s">
        <v>534</v>
      </c>
      <c r="G111" s="228"/>
      <c r="H111" s="231">
        <v>1.5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157</v>
      </c>
      <c r="AU111" s="237" t="s">
        <v>81</v>
      </c>
      <c r="AV111" s="13" t="s">
        <v>81</v>
      </c>
      <c r="AW111" s="13" t="s">
        <v>33</v>
      </c>
      <c r="AX111" s="13" t="s">
        <v>79</v>
      </c>
      <c r="AY111" s="237" t="s">
        <v>143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179</v>
      </c>
      <c r="F112" s="205" t="s">
        <v>180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SUM(P113:P115)</f>
        <v>0</v>
      </c>
      <c r="Q112" s="199"/>
      <c r="R112" s="200">
        <f>SUM(R113:R115)</f>
        <v>0</v>
      </c>
      <c r="S112" s="199"/>
      <c r="T112" s="20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79</v>
      </c>
      <c r="AT112" s="203" t="s">
        <v>70</v>
      </c>
      <c r="AU112" s="203" t="s">
        <v>79</v>
      </c>
      <c r="AY112" s="202" t="s">
        <v>143</v>
      </c>
      <c r="BK112" s="204">
        <f>SUM(BK113:BK115)</f>
        <v>0</v>
      </c>
    </row>
    <row r="113" s="2" customFormat="1" ht="21.75" customHeight="1">
      <c r="A113" s="40"/>
      <c r="B113" s="41"/>
      <c r="C113" s="207" t="s">
        <v>181</v>
      </c>
      <c r="D113" s="207" t="s">
        <v>146</v>
      </c>
      <c r="E113" s="208" t="s">
        <v>182</v>
      </c>
      <c r="F113" s="209" t="s">
        <v>183</v>
      </c>
      <c r="G113" s="210" t="s">
        <v>163</v>
      </c>
      <c r="H113" s="211">
        <v>0.0060000000000000001</v>
      </c>
      <c r="I113" s="212"/>
      <c r="J113" s="213">
        <f>ROUND(I113*H113,2)</f>
        <v>0</v>
      </c>
      <c r="K113" s="209" t="s">
        <v>150</v>
      </c>
      <c r="L113" s="46"/>
      <c r="M113" s="214" t="s">
        <v>19</v>
      </c>
      <c r="N113" s="215" t="s">
        <v>42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151</v>
      </c>
      <c r="AT113" s="218" t="s">
        <v>146</v>
      </c>
      <c r="AU113" s="218" t="s">
        <v>81</v>
      </c>
      <c r="AY113" s="19" t="s">
        <v>143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79</v>
      </c>
      <c r="BK113" s="219">
        <f>ROUND(I113*H113,2)</f>
        <v>0</v>
      </c>
      <c r="BL113" s="19" t="s">
        <v>151</v>
      </c>
      <c r="BM113" s="218" t="s">
        <v>535</v>
      </c>
    </row>
    <row r="114" s="2" customFormat="1">
      <c r="A114" s="40"/>
      <c r="B114" s="41"/>
      <c r="C114" s="42"/>
      <c r="D114" s="220" t="s">
        <v>153</v>
      </c>
      <c r="E114" s="42"/>
      <c r="F114" s="221" t="s">
        <v>185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153</v>
      </c>
      <c r="AU114" s="19" t="s">
        <v>81</v>
      </c>
    </row>
    <row r="115" s="2" customFormat="1">
      <c r="A115" s="40"/>
      <c r="B115" s="41"/>
      <c r="C115" s="42"/>
      <c r="D115" s="225" t="s">
        <v>155</v>
      </c>
      <c r="E115" s="42"/>
      <c r="F115" s="226" t="s">
        <v>186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155</v>
      </c>
      <c r="AU115" s="19" t="s">
        <v>81</v>
      </c>
    </row>
    <row r="116" s="12" customFormat="1" ht="25.92" customHeight="1">
      <c r="A116" s="12"/>
      <c r="B116" s="191"/>
      <c r="C116" s="192"/>
      <c r="D116" s="193" t="s">
        <v>70</v>
      </c>
      <c r="E116" s="194" t="s">
        <v>187</v>
      </c>
      <c r="F116" s="194" t="s">
        <v>188</v>
      </c>
      <c r="G116" s="192"/>
      <c r="H116" s="192"/>
      <c r="I116" s="195"/>
      <c r="J116" s="196">
        <f>BK116</f>
        <v>0</v>
      </c>
      <c r="K116" s="192"/>
      <c r="L116" s="197"/>
      <c r="M116" s="198"/>
      <c r="N116" s="199"/>
      <c r="O116" s="199"/>
      <c r="P116" s="200">
        <f>P117+P177+P215+P234+P274+P298+P303</f>
        <v>0</v>
      </c>
      <c r="Q116" s="199"/>
      <c r="R116" s="200">
        <f>R117+R177+R215+R234+R274+R298+R303</f>
        <v>10.825846929999999</v>
      </c>
      <c r="S116" s="199"/>
      <c r="T116" s="201">
        <f>T117+T177+T215+T234+T274+T298+T303</f>
        <v>0.73387152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81</v>
      </c>
      <c r="AT116" s="203" t="s">
        <v>70</v>
      </c>
      <c r="AU116" s="203" t="s">
        <v>71</v>
      </c>
      <c r="AY116" s="202" t="s">
        <v>143</v>
      </c>
      <c r="BK116" s="204">
        <f>BK117+BK177+BK215+BK234+BK274+BK298+BK303</f>
        <v>0</v>
      </c>
    </row>
    <row r="117" s="12" customFormat="1" ht="22.8" customHeight="1">
      <c r="A117" s="12"/>
      <c r="B117" s="191"/>
      <c r="C117" s="192"/>
      <c r="D117" s="193" t="s">
        <v>70</v>
      </c>
      <c r="E117" s="205" t="s">
        <v>189</v>
      </c>
      <c r="F117" s="205" t="s">
        <v>190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SUM(P118:P176)</f>
        <v>0</v>
      </c>
      <c r="Q117" s="199"/>
      <c r="R117" s="200">
        <f>SUM(R118:R176)</f>
        <v>5.2655329399999999</v>
      </c>
      <c r="S117" s="199"/>
      <c r="T117" s="201">
        <f>SUM(T118:T176)</f>
        <v>0.37806999999999996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81</v>
      </c>
      <c r="AT117" s="203" t="s">
        <v>70</v>
      </c>
      <c r="AU117" s="203" t="s">
        <v>79</v>
      </c>
      <c r="AY117" s="202" t="s">
        <v>143</v>
      </c>
      <c r="BK117" s="204">
        <f>SUM(BK118:BK176)</f>
        <v>0</v>
      </c>
    </row>
    <row r="118" s="2" customFormat="1" ht="24.15" customHeight="1">
      <c r="A118" s="40"/>
      <c r="B118" s="41"/>
      <c r="C118" s="207" t="s">
        <v>191</v>
      </c>
      <c r="D118" s="207" t="s">
        <v>146</v>
      </c>
      <c r="E118" s="208" t="s">
        <v>192</v>
      </c>
      <c r="F118" s="209" t="s">
        <v>193</v>
      </c>
      <c r="G118" s="210" t="s">
        <v>194</v>
      </c>
      <c r="H118" s="211">
        <v>10</v>
      </c>
      <c r="I118" s="212"/>
      <c r="J118" s="213">
        <f>ROUND(I118*H118,2)</f>
        <v>0</v>
      </c>
      <c r="K118" s="209" t="s">
        <v>150</v>
      </c>
      <c r="L118" s="46"/>
      <c r="M118" s="214" t="s">
        <v>19</v>
      </c>
      <c r="N118" s="215" t="s">
        <v>42</v>
      </c>
      <c r="O118" s="86"/>
      <c r="P118" s="216">
        <f>O118*H118</f>
        <v>0</v>
      </c>
      <c r="Q118" s="216">
        <v>0.00044999999999999999</v>
      </c>
      <c r="R118" s="216">
        <f>Q118*H118</f>
        <v>0.0044999999999999997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195</v>
      </c>
      <c r="AT118" s="218" t="s">
        <v>146</v>
      </c>
      <c r="AU118" s="218" t="s">
        <v>81</v>
      </c>
      <c r="AY118" s="19" t="s">
        <v>143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79</v>
      </c>
      <c r="BK118" s="219">
        <f>ROUND(I118*H118,2)</f>
        <v>0</v>
      </c>
      <c r="BL118" s="19" t="s">
        <v>195</v>
      </c>
      <c r="BM118" s="218" t="s">
        <v>536</v>
      </c>
    </row>
    <row r="119" s="2" customFormat="1">
      <c r="A119" s="40"/>
      <c r="B119" s="41"/>
      <c r="C119" s="42"/>
      <c r="D119" s="220" t="s">
        <v>153</v>
      </c>
      <c r="E119" s="42"/>
      <c r="F119" s="221" t="s">
        <v>197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81</v>
      </c>
    </row>
    <row r="120" s="2" customFormat="1">
      <c r="A120" s="40"/>
      <c r="B120" s="41"/>
      <c r="C120" s="42"/>
      <c r="D120" s="225" t="s">
        <v>155</v>
      </c>
      <c r="E120" s="42"/>
      <c r="F120" s="226" t="s">
        <v>198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155</v>
      </c>
      <c r="AU120" s="19" t="s">
        <v>81</v>
      </c>
    </row>
    <row r="121" s="2" customFormat="1" ht="24.15" customHeight="1">
      <c r="A121" s="40"/>
      <c r="B121" s="41"/>
      <c r="C121" s="207" t="s">
        <v>199</v>
      </c>
      <c r="D121" s="207" t="s">
        <v>146</v>
      </c>
      <c r="E121" s="208" t="s">
        <v>200</v>
      </c>
      <c r="F121" s="209" t="s">
        <v>201</v>
      </c>
      <c r="G121" s="210" t="s">
        <v>202</v>
      </c>
      <c r="H121" s="211">
        <v>526.63999999999999</v>
      </c>
      <c r="I121" s="212"/>
      <c r="J121" s="213">
        <f>ROUND(I121*H121,2)</f>
        <v>0</v>
      </c>
      <c r="K121" s="209" t="s">
        <v>150</v>
      </c>
      <c r="L121" s="46"/>
      <c r="M121" s="214" t="s">
        <v>19</v>
      </c>
      <c r="N121" s="215" t="s">
        <v>42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195</v>
      </c>
      <c r="AT121" s="218" t="s">
        <v>146</v>
      </c>
      <c r="AU121" s="218" t="s">
        <v>81</v>
      </c>
      <c r="AY121" s="19" t="s">
        <v>143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79</v>
      </c>
      <c r="BK121" s="219">
        <f>ROUND(I121*H121,2)</f>
        <v>0</v>
      </c>
      <c r="BL121" s="19" t="s">
        <v>195</v>
      </c>
      <c r="BM121" s="218" t="s">
        <v>537</v>
      </c>
    </row>
    <row r="122" s="2" customFormat="1">
      <c r="A122" s="40"/>
      <c r="B122" s="41"/>
      <c r="C122" s="42"/>
      <c r="D122" s="220" t="s">
        <v>153</v>
      </c>
      <c r="E122" s="42"/>
      <c r="F122" s="221" t="s">
        <v>204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153</v>
      </c>
      <c r="AU122" s="19" t="s">
        <v>81</v>
      </c>
    </row>
    <row r="123" s="2" customFormat="1">
      <c r="A123" s="40"/>
      <c r="B123" s="41"/>
      <c r="C123" s="42"/>
      <c r="D123" s="225" t="s">
        <v>155</v>
      </c>
      <c r="E123" s="42"/>
      <c r="F123" s="226" t="s">
        <v>205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155</v>
      </c>
      <c r="AU123" s="19" t="s">
        <v>81</v>
      </c>
    </row>
    <row r="124" s="13" customFormat="1">
      <c r="A124" s="13"/>
      <c r="B124" s="227"/>
      <c r="C124" s="228"/>
      <c r="D124" s="220" t="s">
        <v>157</v>
      </c>
      <c r="E124" s="229" t="s">
        <v>19</v>
      </c>
      <c r="F124" s="230" t="s">
        <v>522</v>
      </c>
      <c r="G124" s="228"/>
      <c r="H124" s="231">
        <v>526.63999999999999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157</v>
      </c>
      <c r="AU124" s="237" t="s">
        <v>81</v>
      </c>
      <c r="AV124" s="13" t="s">
        <v>81</v>
      </c>
      <c r="AW124" s="13" t="s">
        <v>33</v>
      </c>
      <c r="AX124" s="13" t="s">
        <v>79</v>
      </c>
      <c r="AY124" s="237" t="s">
        <v>143</v>
      </c>
    </row>
    <row r="125" s="2" customFormat="1" ht="16.5" customHeight="1">
      <c r="A125" s="40"/>
      <c r="B125" s="41"/>
      <c r="C125" s="238" t="s">
        <v>206</v>
      </c>
      <c r="D125" s="238" t="s">
        <v>207</v>
      </c>
      <c r="E125" s="239" t="s">
        <v>208</v>
      </c>
      <c r="F125" s="240" t="s">
        <v>209</v>
      </c>
      <c r="G125" s="241" t="s">
        <v>163</v>
      </c>
      <c r="H125" s="242">
        <v>0.16900000000000001</v>
      </c>
      <c r="I125" s="243"/>
      <c r="J125" s="244">
        <f>ROUND(I125*H125,2)</f>
        <v>0</v>
      </c>
      <c r="K125" s="240" t="s">
        <v>150</v>
      </c>
      <c r="L125" s="245"/>
      <c r="M125" s="246" t="s">
        <v>19</v>
      </c>
      <c r="N125" s="247" t="s">
        <v>42</v>
      </c>
      <c r="O125" s="86"/>
      <c r="P125" s="216">
        <f>O125*H125</f>
        <v>0</v>
      </c>
      <c r="Q125" s="216">
        <v>1</v>
      </c>
      <c r="R125" s="216">
        <f>Q125*H125</f>
        <v>0.16900000000000001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210</v>
      </c>
      <c r="AT125" s="218" t="s">
        <v>207</v>
      </c>
      <c r="AU125" s="218" t="s">
        <v>81</v>
      </c>
      <c r="AY125" s="19" t="s">
        <v>143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79</v>
      </c>
      <c r="BK125" s="219">
        <f>ROUND(I125*H125,2)</f>
        <v>0</v>
      </c>
      <c r="BL125" s="19" t="s">
        <v>195</v>
      </c>
      <c r="BM125" s="218" t="s">
        <v>538</v>
      </c>
    </row>
    <row r="126" s="2" customFormat="1">
      <c r="A126" s="40"/>
      <c r="B126" s="41"/>
      <c r="C126" s="42"/>
      <c r="D126" s="220" t="s">
        <v>153</v>
      </c>
      <c r="E126" s="42"/>
      <c r="F126" s="221" t="s">
        <v>209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153</v>
      </c>
      <c r="AU126" s="19" t="s">
        <v>81</v>
      </c>
    </row>
    <row r="127" s="13" customFormat="1">
      <c r="A127" s="13"/>
      <c r="B127" s="227"/>
      <c r="C127" s="228"/>
      <c r="D127" s="220" t="s">
        <v>157</v>
      </c>
      <c r="E127" s="228"/>
      <c r="F127" s="230" t="s">
        <v>539</v>
      </c>
      <c r="G127" s="228"/>
      <c r="H127" s="231">
        <v>0.16900000000000001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157</v>
      </c>
      <c r="AU127" s="237" t="s">
        <v>81</v>
      </c>
      <c r="AV127" s="13" t="s">
        <v>81</v>
      </c>
      <c r="AW127" s="13" t="s">
        <v>4</v>
      </c>
      <c r="AX127" s="13" t="s">
        <v>79</v>
      </c>
      <c r="AY127" s="237" t="s">
        <v>143</v>
      </c>
    </row>
    <row r="128" s="2" customFormat="1" ht="24.15" customHeight="1">
      <c r="A128" s="40"/>
      <c r="B128" s="41"/>
      <c r="C128" s="207" t="s">
        <v>144</v>
      </c>
      <c r="D128" s="207" t="s">
        <v>146</v>
      </c>
      <c r="E128" s="208" t="s">
        <v>213</v>
      </c>
      <c r="F128" s="209" t="s">
        <v>214</v>
      </c>
      <c r="G128" s="210" t="s">
        <v>202</v>
      </c>
      <c r="H128" s="211">
        <v>5</v>
      </c>
      <c r="I128" s="212"/>
      <c r="J128" s="213">
        <f>ROUND(I128*H128,2)</f>
        <v>0</v>
      </c>
      <c r="K128" s="209" t="s">
        <v>150</v>
      </c>
      <c r="L128" s="46"/>
      <c r="M128" s="214" t="s">
        <v>19</v>
      </c>
      <c r="N128" s="215" t="s">
        <v>42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195</v>
      </c>
      <c r="AT128" s="218" t="s">
        <v>146</v>
      </c>
      <c r="AU128" s="218" t="s">
        <v>81</v>
      </c>
      <c r="AY128" s="19" t="s">
        <v>143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79</v>
      </c>
      <c r="BK128" s="219">
        <f>ROUND(I128*H128,2)</f>
        <v>0</v>
      </c>
      <c r="BL128" s="19" t="s">
        <v>195</v>
      </c>
      <c r="BM128" s="218" t="s">
        <v>540</v>
      </c>
    </row>
    <row r="129" s="2" customFormat="1">
      <c r="A129" s="40"/>
      <c r="B129" s="41"/>
      <c r="C129" s="42"/>
      <c r="D129" s="220" t="s">
        <v>153</v>
      </c>
      <c r="E129" s="42"/>
      <c r="F129" s="221" t="s">
        <v>216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153</v>
      </c>
      <c r="AU129" s="19" t="s">
        <v>81</v>
      </c>
    </row>
    <row r="130" s="2" customFormat="1">
      <c r="A130" s="40"/>
      <c r="B130" s="41"/>
      <c r="C130" s="42"/>
      <c r="D130" s="225" t="s">
        <v>155</v>
      </c>
      <c r="E130" s="42"/>
      <c r="F130" s="226" t="s">
        <v>217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155</v>
      </c>
      <c r="AU130" s="19" t="s">
        <v>81</v>
      </c>
    </row>
    <row r="131" s="13" customFormat="1">
      <c r="A131" s="13"/>
      <c r="B131" s="227"/>
      <c r="C131" s="228"/>
      <c r="D131" s="220" t="s">
        <v>157</v>
      </c>
      <c r="E131" s="229" t="s">
        <v>19</v>
      </c>
      <c r="F131" s="230" t="s">
        <v>541</v>
      </c>
      <c r="G131" s="228"/>
      <c r="H131" s="231">
        <v>5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157</v>
      </c>
      <c r="AU131" s="237" t="s">
        <v>81</v>
      </c>
      <c r="AV131" s="13" t="s">
        <v>81</v>
      </c>
      <c r="AW131" s="13" t="s">
        <v>33</v>
      </c>
      <c r="AX131" s="13" t="s">
        <v>79</v>
      </c>
      <c r="AY131" s="237" t="s">
        <v>143</v>
      </c>
    </row>
    <row r="132" s="2" customFormat="1" ht="49.05" customHeight="1">
      <c r="A132" s="40"/>
      <c r="B132" s="41"/>
      <c r="C132" s="238" t="s">
        <v>219</v>
      </c>
      <c r="D132" s="238" t="s">
        <v>207</v>
      </c>
      <c r="E132" s="239" t="s">
        <v>220</v>
      </c>
      <c r="F132" s="240" t="s">
        <v>221</v>
      </c>
      <c r="G132" s="241" t="s">
        <v>202</v>
      </c>
      <c r="H132" s="242">
        <v>5.8280000000000003</v>
      </c>
      <c r="I132" s="243"/>
      <c r="J132" s="244">
        <f>ROUND(I132*H132,2)</f>
        <v>0</v>
      </c>
      <c r="K132" s="240" t="s">
        <v>150</v>
      </c>
      <c r="L132" s="245"/>
      <c r="M132" s="246" t="s">
        <v>19</v>
      </c>
      <c r="N132" s="247" t="s">
        <v>42</v>
      </c>
      <c r="O132" s="86"/>
      <c r="P132" s="216">
        <f>O132*H132</f>
        <v>0</v>
      </c>
      <c r="Q132" s="216">
        <v>0.0054000000000000003</v>
      </c>
      <c r="R132" s="216">
        <f>Q132*H132</f>
        <v>0.031471200000000005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210</v>
      </c>
      <c r="AT132" s="218" t="s">
        <v>207</v>
      </c>
      <c r="AU132" s="218" t="s">
        <v>81</v>
      </c>
      <c r="AY132" s="19" t="s">
        <v>143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79</v>
      </c>
      <c r="BK132" s="219">
        <f>ROUND(I132*H132,2)</f>
        <v>0</v>
      </c>
      <c r="BL132" s="19" t="s">
        <v>195</v>
      </c>
      <c r="BM132" s="218" t="s">
        <v>542</v>
      </c>
    </row>
    <row r="133" s="2" customFormat="1">
      <c r="A133" s="40"/>
      <c r="B133" s="41"/>
      <c r="C133" s="42"/>
      <c r="D133" s="220" t="s">
        <v>153</v>
      </c>
      <c r="E133" s="42"/>
      <c r="F133" s="221" t="s">
        <v>221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153</v>
      </c>
      <c r="AU133" s="19" t="s">
        <v>81</v>
      </c>
    </row>
    <row r="134" s="13" customFormat="1">
      <c r="A134" s="13"/>
      <c r="B134" s="227"/>
      <c r="C134" s="228"/>
      <c r="D134" s="220" t="s">
        <v>157</v>
      </c>
      <c r="E134" s="228"/>
      <c r="F134" s="230" t="s">
        <v>543</v>
      </c>
      <c r="G134" s="228"/>
      <c r="H134" s="231">
        <v>5.8280000000000003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157</v>
      </c>
      <c r="AU134" s="237" t="s">
        <v>81</v>
      </c>
      <c r="AV134" s="13" t="s">
        <v>81</v>
      </c>
      <c r="AW134" s="13" t="s">
        <v>4</v>
      </c>
      <c r="AX134" s="13" t="s">
        <v>79</v>
      </c>
      <c r="AY134" s="237" t="s">
        <v>143</v>
      </c>
    </row>
    <row r="135" s="2" customFormat="1" ht="24.15" customHeight="1">
      <c r="A135" s="40"/>
      <c r="B135" s="41"/>
      <c r="C135" s="207" t="s">
        <v>224</v>
      </c>
      <c r="D135" s="207" t="s">
        <v>146</v>
      </c>
      <c r="E135" s="208" t="s">
        <v>225</v>
      </c>
      <c r="F135" s="209" t="s">
        <v>226</v>
      </c>
      <c r="G135" s="210" t="s">
        <v>202</v>
      </c>
      <c r="H135" s="211">
        <v>108.199</v>
      </c>
      <c r="I135" s="212"/>
      <c r="J135" s="213">
        <f>ROUND(I135*H135,2)</f>
        <v>0</v>
      </c>
      <c r="K135" s="209" t="s">
        <v>150</v>
      </c>
      <c r="L135" s="46"/>
      <c r="M135" s="214" t="s">
        <v>19</v>
      </c>
      <c r="N135" s="215" t="s">
        <v>42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195</v>
      </c>
      <c r="AT135" s="218" t="s">
        <v>146</v>
      </c>
      <c r="AU135" s="218" t="s">
        <v>81</v>
      </c>
      <c r="AY135" s="19" t="s">
        <v>143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79</v>
      </c>
      <c r="BK135" s="219">
        <f>ROUND(I135*H135,2)</f>
        <v>0</v>
      </c>
      <c r="BL135" s="19" t="s">
        <v>195</v>
      </c>
      <c r="BM135" s="218" t="s">
        <v>544</v>
      </c>
    </row>
    <row r="136" s="2" customFormat="1">
      <c r="A136" s="40"/>
      <c r="B136" s="41"/>
      <c r="C136" s="42"/>
      <c r="D136" s="220" t="s">
        <v>153</v>
      </c>
      <c r="E136" s="42"/>
      <c r="F136" s="221" t="s">
        <v>228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153</v>
      </c>
      <c r="AU136" s="19" t="s">
        <v>81</v>
      </c>
    </row>
    <row r="137" s="2" customFormat="1">
      <c r="A137" s="40"/>
      <c r="B137" s="41"/>
      <c r="C137" s="42"/>
      <c r="D137" s="225" t="s">
        <v>155</v>
      </c>
      <c r="E137" s="42"/>
      <c r="F137" s="226" t="s">
        <v>229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155</v>
      </c>
      <c r="AU137" s="19" t="s">
        <v>81</v>
      </c>
    </row>
    <row r="138" s="13" customFormat="1">
      <c r="A138" s="13"/>
      <c r="B138" s="227"/>
      <c r="C138" s="228"/>
      <c r="D138" s="220" t="s">
        <v>157</v>
      </c>
      <c r="E138" s="229" t="s">
        <v>19</v>
      </c>
      <c r="F138" s="230" t="s">
        <v>545</v>
      </c>
      <c r="G138" s="228"/>
      <c r="H138" s="231">
        <v>2.1600000000000001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157</v>
      </c>
      <c r="AU138" s="237" t="s">
        <v>81</v>
      </c>
      <c r="AV138" s="13" t="s">
        <v>81</v>
      </c>
      <c r="AW138" s="13" t="s">
        <v>33</v>
      </c>
      <c r="AX138" s="13" t="s">
        <v>71</v>
      </c>
      <c r="AY138" s="237" t="s">
        <v>143</v>
      </c>
    </row>
    <row r="139" s="13" customFormat="1">
      <c r="A139" s="13"/>
      <c r="B139" s="227"/>
      <c r="C139" s="228"/>
      <c r="D139" s="220" t="s">
        <v>157</v>
      </c>
      <c r="E139" s="229" t="s">
        <v>19</v>
      </c>
      <c r="F139" s="230" t="s">
        <v>546</v>
      </c>
      <c r="G139" s="228"/>
      <c r="H139" s="231">
        <v>58.673000000000002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157</v>
      </c>
      <c r="AU139" s="237" t="s">
        <v>81</v>
      </c>
      <c r="AV139" s="13" t="s">
        <v>81</v>
      </c>
      <c r="AW139" s="13" t="s">
        <v>33</v>
      </c>
      <c r="AX139" s="13" t="s">
        <v>71</v>
      </c>
      <c r="AY139" s="237" t="s">
        <v>143</v>
      </c>
    </row>
    <row r="140" s="13" customFormat="1">
      <c r="A140" s="13"/>
      <c r="B140" s="227"/>
      <c r="C140" s="228"/>
      <c r="D140" s="220" t="s">
        <v>157</v>
      </c>
      <c r="E140" s="229" t="s">
        <v>19</v>
      </c>
      <c r="F140" s="230" t="s">
        <v>547</v>
      </c>
      <c r="G140" s="228"/>
      <c r="H140" s="231">
        <v>47.366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157</v>
      </c>
      <c r="AU140" s="237" t="s">
        <v>81</v>
      </c>
      <c r="AV140" s="13" t="s">
        <v>81</v>
      </c>
      <c r="AW140" s="13" t="s">
        <v>33</v>
      </c>
      <c r="AX140" s="13" t="s">
        <v>71</v>
      </c>
      <c r="AY140" s="237" t="s">
        <v>143</v>
      </c>
    </row>
    <row r="141" s="14" customFormat="1">
      <c r="A141" s="14"/>
      <c r="B141" s="248"/>
      <c r="C141" s="249"/>
      <c r="D141" s="220" t="s">
        <v>157</v>
      </c>
      <c r="E141" s="250" t="s">
        <v>19</v>
      </c>
      <c r="F141" s="251" t="s">
        <v>233</v>
      </c>
      <c r="G141" s="249"/>
      <c r="H141" s="252">
        <v>108.199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157</v>
      </c>
      <c r="AU141" s="258" t="s">
        <v>81</v>
      </c>
      <c r="AV141" s="14" t="s">
        <v>151</v>
      </c>
      <c r="AW141" s="14" t="s">
        <v>33</v>
      </c>
      <c r="AX141" s="14" t="s">
        <v>79</v>
      </c>
      <c r="AY141" s="258" t="s">
        <v>143</v>
      </c>
    </row>
    <row r="142" s="2" customFormat="1" ht="49.05" customHeight="1">
      <c r="A142" s="40"/>
      <c r="B142" s="41"/>
      <c r="C142" s="238" t="s">
        <v>8</v>
      </c>
      <c r="D142" s="238" t="s">
        <v>207</v>
      </c>
      <c r="E142" s="239" t="s">
        <v>234</v>
      </c>
      <c r="F142" s="240" t="s">
        <v>235</v>
      </c>
      <c r="G142" s="241" t="s">
        <v>202</v>
      </c>
      <c r="H142" s="242">
        <v>126.106</v>
      </c>
      <c r="I142" s="243"/>
      <c r="J142" s="244">
        <f>ROUND(I142*H142,2)</f>
        <v>0</v>
      </c>
      <c r="K142" s="240" t="s">
        <v>150</v>
      </c>
      <c r="L142" s="245"/>
      <c r="M142" s="246" t="s">
        <v>19</v>
      </c>
      <c r="N142" s="247" t="s">
        <v>42</v>
      </c>
      <c r="O142" s="86"/>
      <c r="P142" s="216">
        <f>O142*H142</f>
        <v>0</v>
      </c>
      <c r="Q142" s="216">
        <v>0.0040000000000000001</v>
      </c>
      <c r="R142" s="216">
        <f>Q142*H142</f>
        <v>0.50442399999999998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210</v>
      </c>
      <c r="AT142" s="218" t="s">
        <v>207</v>
      </c>
      <c r="AU142" s="218" t="s">
        <v>81</v>
      </c>
      <c r="AY142" s="19" t="s">
        <v>143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79</v>
      </c>
      <c r="BK142" s="219">
        <f>ROUND(I142*H142,2)</f>
        <v>0</v>
      </c>
      <c r="BL142" s="19" t="s">
        <v>195</v>
      </c>
      <c r="BM142" s="218" t="s">
        <v>548</v>
      </c>
    </row>
    <row r="143" s="2" customFormat="1">
      <c r="A143" s="40"/>
      <c r="B143" s="41"/>
      <c r="C143" s="42"/>
      <c r="D143" s="220" t="s">
        <v>153</v>
      </c>
      <c r="E143" s="42"/>
      <c r="F143" s="221" t="s">
        <v>235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153</v>
      </c>
      <c r="AU143" s="19" t="s">
        <v>81</v>
      </c>
    </row>
    <row r="144" s="13" customFormat="1">
      <c r="A144" s="13"/>
      <c r="B144" s="227"/>
      <c r="C144" s="228"/>
      <c r="D144" s="220" t="s">
        <v>157</v>
      </c>
      <c r="E144" s="228"/>
      <c r="F144" s="230" t="s">
        <v>549</v>
      </c>
      <c r="G144" s="228"/>
      <c r="H144" s="231">
        <v>126.106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157</v>
      </c>
      <c r="AU144" s="237" t="s">
        <v>81</v>
      </c>
      <c r="AV144" s="13" t="s">
        <v>81</v>
      </c>
      <c r="AW144" s="13" t="s">
        <v>4</v>
      </c>
      <c r="AX144" s="13" t="s">
        <v>79</v>
      </c>
      <c r="AY144" s="237" t="s">
        <v>143</v>
      </c>
    </row>
    <row r="145" s="2" customFormat="1" ht="24.15" customHeight="1">
      <c r="A145" s="40"/>
      <c r="B145" s="41"/>
      <c r="C145" s="207" t="s">
        <v>238</v>
      </c>
      <c r="D145" s="207" t="s">
        <v>146</v>
      </c>
      <c r="E145" s="208" t="s">
        <v>239</v>
      </c>
      <c r="F145" s="209" t="s">
        <v>240</v>
      </c>
      <c r="G145" s="210" t="s">
        <v>202</v>
      </c>
      <c r="H145" s="211">
        <v>34.369999999999997</v>
      </c>
      <c r="I145" s="212"/>
      <c r="J145" s="213">
        <f>ROUND(I145*H145,2)</f>
        <v>0</v>
      </c>
      <c r="K145" s="209" t="s">
        <v>150</v>
      </c>
      <c r="L145" s="46"/>
      <c r="M145" s="214" t="s">
        <v>19</v>
      </c>
      <c r="N145" s="215" t="s">
        <v>42</v>
      </c>
      <c r="O145" s="86"/>
      <c r="P145" s="216">
        <f>O145*H145</f>
        <v>0</v>
      </c>
      <c r="Q145" s="216">
        <v>0</v>
      </c>
      <c r="R145" s="216">
        <f>Q145*H145</f>
        <v>0</v>
      </c>
      <c r="S145" s="216">
        <v>0.010999999999999999</v>
      </c>
      <c r="T145" s="217">
        <f>S145*H145</f>
        <v>0.37806999999999996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195</v>
      </c>
      <c r="AT145" s="218" t="s">
        <v>146</v>
      </c>
      <c r="AU145" s="218" t="s">
        <v>81</v>
      </c>
      <c r="AY145" s="19" t="s">
        <v>143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79</v>
      </c>
      <c r="BK145" s="219">
        <f>ROUND(I145*H145,2)</f>
        <v>0</v>
      </c>
      <c r="BL145" s="19" t="s">
        <v>195</v>
      </c>
      <c r="BM145" s="218" t="s">
        <v>550</v>
      </c>
    </row>
    <row r="146" s="2" customFormat="1">
      <c r="A146" s="40"/>
      <c r="B146" s="41"/>
      <c r="C146" s="42"/>
      <c r="D146" s="220" t="s">
        <v>153</v>
      </c>
      <c r="E146" s="42"/>
      <c r="F146" s="221" t="s">
        <v>242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153</v>
      </c>
      <c r="AU146" s="19" t="s">
        <v>81</v>
      </c>
    </row>
    <row r="147" s="2" customFormat="1">
      <c r="A147" s="40"/>
      <c r="B147" s="41"/>
      <c r="C147" s="42"/>
      <c r="D147" s="225" t="s">
        <v>155</v>
      </c>
      <c r="E147" s="42"/>
      <c r="F147" s="226" t="s">
        <v>243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155</v>
      </c>
      <c r="AU147" s="19" t="s">
        <v>81</v>
      </c>
    </row>
    <row r="148" s="15" customFormat="1">
      <c r="A148" s="15"/>
      <c r="B148" s="259"/>
      <c r="C148" s="260"/>
      <c r="D148" s="220" t="s">
        <v>157</v>
      </c>
      <c r="E148" s="261" t="s">
        <v>19</v>
      </c>
      <c r="F148" s="262" t="s">
        <v>244</v>
      </c>
      <c r="G148" s="260"/>
      <c r="H148" s="261" t="s">
        <v>19</v>
      </c>
      <c r="I148" s="263"/>
      <c r="J148" s="260"/>
      <c r="K148" s="260"/>
      <c r="L148" s="264"/>
      <c r="M148" s="265"/>
      <c r="N148" s="266"/>
      <c r="O148" s="266"/>
      <c r="P148" s="266"/>
      <c r="Q148" s="266"/>
      <c r="R148" s="266"/>
      <c r="S148" s="266"/>
      <c r="T148" s="26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8" t="s">
        <v>157</v>
      </c>
      <c r="AU148" s="268" t="s">
        <v>81</v>
      </c>
      <c r="AV148" s="15" t="s">
        <v>79</v>
      </c>
      <c r="AW148" s="15" t="s">
        <v>33</v>
      </c>
      <c r="AX148" s="15" t="s">
        <v>71</v>
      </c>
      <c r="AY148" s="268" t="s">
        <v>143</v>
      </c>
    </row>
    <row r="149" s="15" customFormat="1">
      <c r="A149" s="15"/>
      <c r="B149" s="259"/>
      <c r="C149" s="260"/>
      <c r="D149" s="220" t="s">
        <v>157</v>
      </c>
      <c r="E149" s="261" t="s">
        <v>19</v>
      </c>
      <c r="F149" s="262" t="s">
        <v>551</v>
      </c>
      <c r="G149" s="260"/>
      <c r="H149" s="261" t="s">
        <v>19</v>
      </c>
      <c r="I149" s="263"/>
      <c r="J149" s="260"/>
      <c r="K149" s="260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157</v>
      </c>
      <c r="AU149" s="268" t="s">
        <v>81</v>
      </c>
      <c r="AV149" s="15" t="s">
        <v>79</v>
      </c>
      <c r="AW149" s="15" t="s">
        <v>33</v>
      </c>
      <c r="AX149" s="15" t="s">
        <v>71</v>
      </c>
      <c r="AY149" s="268" t="s">
        <v>143</v>
      </c>
    </row>
    <row r="150" s="15" customFormat="1">
      <c r="A150" s="15"/>
      <c r="B150" s="259"/>
      <c r="C150" s="260"/>
      <c r="D150" s="220" t="s">
        <v>157</v>
      </c>
      <c r="E150" s="261" t="s">
        <v>19</v>
      </c>
      <c r="F150" s="262" t="s">
        <v>552</v>
      </c>
      <c r="G150" s="260"/>
      <c r="H150" s="261" t="s">
        <v>19</v>
      </c>
      <c r="I150" s="263"/>
      <c r="J150" s="260"/>
      <c r="K150" s="260"/>
      <c r="L150" s="264"/>
      <c r="M150" s="265"/>
      <c r="N150" s="266"/>
      <c r="O150" s="266"/>
      <c r="P150" s="266"/>
      <c r="Q150" s="266"/>
      <c r="R150" s="266"/>
      <c r="S150" s="266"/>
      <c r="T150" s="26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8" t="s">
        <v>157</v>
      </c>
      <c r="AU150" s="268" t="s">
        <v>81</v>
      </c>
      <c r="AV150" s="15" t="s">
        <v>79</v>
      </c>
      <c r="AW150" s="15" t="s">
        <v>33</v>
      </c>
      <c r="AX150" s="15" t="s">
        <v>71</v>
      </c>
      <c r="AY150" s="268" t="s">
        <v>143</v>
      </c>
    </row>
    <row r="151" s="13" customFormat="1">
      <c r="A151" s="13"/>
      <c r="B151" s="227"/>
      <c r="C151" s="228"/>
      <c r="D151" s="220" t="s">
        <v>157</v>
      </c>
      <c r="E151" s="230" t="s">
        <v>19</v>
      </c>
      <c r="F151" s="269" t="s">
        <v>98</v>
      </c>
      <c r="G151" s="228"/>
      <c r="H151" s="231">
        <v>34.369999999999997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157</v>
      </c>
      <c r="AU151" s="237" t="s">
        <v>81</v>
      </c>
      <c r="AV151" s="13" t="s">
        <v>81</v>
      </c>
      <c r="AW151" s="13" t="s">
        <v>33</v>
      </c>
      <c r="AX151" s="13" t="s">
        <v>79</v>
      </c>
      <c r="AY151" s="237" t="s">
        <v>143</v>
      </c>
    </row>
    <row r="152" s="2" customFormat="1" ht="24.15" customHeight="1">
      <c r="A152" s="40"/>
      <c r="B152" s="41"/>
      <c r="C152" s="207" t="s">
        <v>247</v>
      </c>
      <c r="D152" s="207" t="s">
        <v>146</v>
      </c>
      <c r="E152" s="208" t="s">
        <v>248</v>
      </c>
      <c r="F152" s="209" t="s">
        <v>249</v>
      </c>
      <c r="G152" s="210" t="s">
        <v>202</v>
      </c>
      <c r="H152" s="211">
        <v>526.63999999999999</v>
      </c>
      <c r="I152" s="212"/>
      <c r="J152" s="213">
        <f>ROUND(I152*H152,2)</f>
        <v>0</v>
      </c>
      <c r="K152" s="209" t="s">
        <v>150</v>
      </c>
      <c r="L152" s="46"/>
      <c r="M152" s="214" t="s">
        <v>19</v>
      </c>
      <c r="N152" s="215" t="s">
        <v>42</v>
      </c>
      <c r="O152" s="86"/>
      <c r="P152" s="216">
        <f>O152*H152</f>
        <v>0</v>
      </c>
      <c r="Q152" s="216">
        <v>0.00088000000000000003</v>
      </c>
      <c r="R152" s="216">
        <f>Q152*H152</f>
        <v>0.4634432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195</v>
      </c>
      <c r="AT152" s="218" t="s">
        <v>146</v>
      </c>
      <c r="AU152" s="218" t="s">
        <v>81</v>
      </c>
      <c r="AY152" s="19" t="s">
        <v>143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79</v>
      </c>
      <c r="BK152" s="219">
        <f>ROUND(I152*H152,2)</f>
        <v>0</v>
      </c>
      <c r="BL152" s="19" t="s">
        <v>195</v>
      </c>
      <c r="BM152" s="218" t="s">
        <v>553</v>
      </c>
    </row>
    <row r="153" s="2" customFormat="1">
      <c r="A153" s="40"/>
      <c r="B153" s="41"/>
      <c r="C153" s="42"/>
      <c r="D153" s="220" t="s">
        <v>153</v>
      </c>
      <c r="E153" s="42"/>
      <c r="F153" s="221" t="s">
        <v>251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153</v>
      </c>
      <c r="AU153" s="19" t="s">
        <v>81</v>
      </c>
    </row>
    <row r="154" s="2" customFormat="1">
      <c r="A154" s="40"/>
      <c r="B154" s="41"/>
      <c r="C154" s="42"/>
      <c r="D154" s="225" t="s">
        <v>155</v>
      </c>
      <c r="E154" s="42"/>
      <c r="F154" s="226" t="s">
        <v>252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155</v>
      </c>
      <c r="AU154" s="19" t="s">
        <v>81</v>
      </c>
    </row>
    <row r="155" s="15" customFormat="1">
      <c r="A155" s="15"/>
      <c r="B155" s="259"/>
      <c r="C155" s="260"/>
      <c r="D155" s="220" t="s">
        <v>157</v>
      </c>
      <c r="E155" s="261" t="s">
        <v>19</v>
      </c>
      <c r="F155" s="262" t="s">
        <v>244</v>
      </c>
      <c r="G155" s="260"/>
      <c r="H155" s="261" t="s">
        <v>19</v>
      </c>
      <c r="I155" s="263"/>
      <c r="J155" s="260"/>
      <c r="K155" s="260"/>
      <c r="L155" s="264"/>
      <c r="M155" s="265"/>
      <c r="N155" s="266"/>
      <c r="O155" s="266"/>
      <c r="P155" s="266"/>
      <c r="Q155" s="266"/>
      <c r="R155" s="266"/>
      <c r="S155" s="266"/>
      <c r="T155" s="26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8" t="s">
        <v>157</v>
      </c>
      <c r="AU155" s="268" t="s">
        <v>81</v>
      </c>
      <c r="AV155" s="15" t="s">
        <v>79</v>
      </c>
      <c r="AW155" s="15" t="s">
        <v>33</v>
      </c>
      <c r="AX155" s="15" t="s">
        <v>71</v>
      </c>
      <c r="AY155" s="268" t="s">
        <v>143</v>
      </c>
    </row>
    <row r="156" s="15" customFormat="1">
      <c r="A156" s="15"/>
      <c r="B156" s="259"/>
      <c r="C156" s="260"/>
      <c r="D156" s="220" t="s">
        <v>157</v>
      </c>
      <c r="E156" s="261" t="s">
        <v>19</v>
      </c>
      <c r="F156" s="262" t="s">
        <v>554</v>
      </c>
      <c r="G156" s="260"/>
      <c r="H156" s="261" t="s">
        <v>19</v>
      </c>
      <c r="I156" s="263"/>
      <c r="J156" s="260"/>
      <c r="K156" s="260"/>
      <c r="L156" s="264"/>
      <c r="M156" s="265"/>
      <c r="N156" s="266"/>
      <c r="O156" s="266"/>
      <c r="P156" s="266"/>
      <c r="Q156" s="266"/>
      <c r="R156" s="266"/>
      <c r="S156" s="266"/>
      <c r="T156" s="26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8" t="s">
        <v>157</v>
      </c>
      <c r="AU156" s="268" t="s">
        <v>81</v>
      </c>
      <c r="AV156" s="15" t="s">
        <v>79</v>
      </c>
      <c r="AW156" s="15" t="s">
        <v>33</v>
      </c>
      <c r="AX156" s="15" t="s">
        <v>71</v>
      </c>
      <c r="AY156" s="268" t="s">
        <v>143</v>
      </c>
    </row>
    <row r="157" s="13" customFormat="1">
      <c r="A157" s="13"/>
      <c r="B157" s="227"/>
      <c r="C157" s="228"/>
      <c r="D157" s="220" t="s">
        <v>157</v>
      </c>
      <c r="E157" s="230" t="s">
        <v>19</v>
      </c>
      <c r="F157" s="269" t="s">
        <v>520</v>
      </c>
      <c r="G157" s="228"/>
      <c r="H157" s="231">
        <v>526.63999999999999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157</v>
      </c>
      <c r="AU157" s="237" t="s">
        <v>81</v>
      </c>
      <c r="AV157" s="13" t="s">
        <v>81</v>
      </c>
      <c r="AW157" s="13" t="s">
        <v>33</v>
      </c>
      <c r="AX157" s="13" t="s">
        <v>79</v>
      </c>
      <c r="AY157" s="237" t="s">
        <v>143</v>
      </c>
    </row>
    <row r="158" s="2" customFormat="1" ht="44.25" customHeight="1">
      <c r="A158" s="40"/>
      <c r="B158" s="41"/>
      <c r="C158" s="238" t="s">
        <v>254</v>
      </c>
      <c r="D158" s="238" t="s">
        <v>207</v>
      </c>
      <c r="E158" s="239" t="s">
        <v>255</v>
      </c>
      <c r="F158" s="240" t="s">
        <v>256</v>
      </c>
      <c r="G158" s="241" t="s">
        <v>202</v>
      </c>
      <c r="H158" s="242">
        <v>613.79899999999998</v>
      </c>
      <c r="I158" s="243"/>
      <c r="J158" s="244">
        <f>ROUND(I158*H158,2)</f>
        <v>0</v>
      </c>
      <c r="K158" s="240" t="s">
        <v>150</v>
      </c>
      <c r="L158" s="245"/>
      <c r="M158" s="246" t="s">
        <v>19</v>
      </c>
      <c r="N158" s="247" t="s">
        <v>42</v>
      </c>
      <c r="O158" s="86"/>
      <c r="P158" s="216">
        <f>O158*H158</f>
        <v>0</v>
      </c>
      <c r="Q158" s="216">
        <v>0.0051999999999999998</v>
      </c>
      <c r="R158" s="216">
        <f>Q158*H158</f>
        <v>3.1917547999999996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210</v>
      </c>
      <c r="AT158" s="218" t="s">
        <v>207</v>
      </c>
      <c r="AU158" s="218" t="s">
        <v>81</v>
      </c>
      <c r="AY158" s="19" t="s">
        <v>143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79</v>
      </c>
      <c r="BK158" s="219">
        <f>ROUND(I158*H158,2)</f>
        <v>0</v>
      </c>
      <c r="BL158" s="19" t="s">
        <v>195</v>
      </c>
      <c r="BM158" s="218" t="s">
        <v>555</v>
      </c>
    </row>
    <row r="159" s="2" customFormat="1">
      <c r="A159" s="40"/>
      <c r="B159" s="41"/>
      <c r="C159" s="42"/>
      <c r="D159" s="220" t="s">
        <v>153</v>
      </c>
      <c r="E159" s="42"/>
      <c r="F159" s="221" t="s">
        <v>256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153</v>
      </c>
      <c r="AU159" s="19" t="s">
        <v>81</v>
      </c>
    </row>
    <row r="160" s="13" customFormat="1">
      <c r="A160" s="13"/>
      <c r="B160" s="227"/>
      <c r="C160" s="228"/>
      <c r="D160" s="220" t="s">
        <v>157</v>
      </c>
      <c r="E160" s="228"/>
      <c r="F160" s="230" t="s">
        <v>556</v>
      </c>
      <c r="G160" s="228"/>
      <c r="H160" s="231">
        <v>613.79899999999998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157</v>
      </c>
      <c r="AU160" s="237" t="s">
        <v>81</v>
      </c>
      <c r="AV160" s="13" t="s">
        <v>81</v>
      </c>
      <c r="AW160" s="13" t="s">
        <v>4</v>
      </c>
      <c r="AX160" s="13" t="s">
        <v>79</v>
      </c>
      <c r="AY160" s="237" t="s">
        <v>143</v>
      </c>
    </row>
    <row r="161" s="2" customFormat="1" ht="24.15" customHeight="1">
      <c r="A161" s="40"/>
      <c r="B161" s="41"/>
      <c r="C161" s="207" t="s">
        <v>195</v>
      </c>
      <c r="D161" s="207" t="s">
        <v>146</v>
      </c>
      <c r="E161" s="208" t="s">
        <v>259</v>
      </c>
      <c r="F161" s="209" t="s">
        <v>260</v>
      </c>
      <c r="G161" s="210" t="s">
        <v>202</v>
      </c>
      <c r="H161" s="211">
        <v>610.45799999999997</v>
      </c>
      <c r="I161" s="212"/>
      <c r="J161" s="213">
        <f>ROUND(I161*H161,2)</f>
        <v>0</v>
      </c>
      <c r="K161" s="209" t="s">
        <v>19</v>
      </c>
      <c r="L161" s="46"/>
      <c r="M161" s="214" t="s">
        <v>19</v>
      </c>
      <c r="N161" s="215" t="s">
        <v>42</v>
      </c>
      <c r="O161" s="86"/>
      <c r="P161" s="216">
        <f>O161*H161</f>
        <v>0</v>
      </c>
      <c r="Q161" s="216">
        <v>0.00048999999999999998</v>
      </c>
      <c r="R161" s="216">
        <f>Q161*H161</f>
        <v>0.29912442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195</v>
      </c>
      <c r="AT161" s="218" t="s">
        <v>146</v>
      </c>
      <c r="AU161" s="218" t="s">
        <v>81</v>
      </c>
      <c r="AY161" s="19" t="s">
        <v>143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79</v>
      </c>
      <c r="BK161" s="219">
        <f>ROUND(I161*H161,2)</f>
        <v>0</v>
      </c>
      <c r="BL161" s="19" t="s">
        <v>195</v>
      </c>
      <c r="BM161" s="218" t="s">
        <v>557</v>
      </c>
    </row>
    <row r="162" s="2" customFormat="1">
      <c r="A162" s="40"/>
      <c r="B162" s="41"/>
      <c r="C162" s="42"/>
      <c r="D162" s="220" t="s">
        <v>153</v>
      </c>
      <c r="E162" s="42"/>
      <c r="F162" s="221" t="s">
        <v>262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153</v>
      </c>
      <c r="AU162" s="19" t="s">
        <v>81</v>
      </c>
    </row>
    <row r="163" s="13" customFormat="1">
      <c r="A163" s="13"/>
      <c r="B163" s="227"/>
      <c r="C163" s="228"/>
      <c r="D163" s="220" t="s">
        <v>157</v>
      </c>
      <c r="E163" s="229" t="s">
        <v>19</v>
      </c>
      <c r="F163" s="230" t="s">
        <v>522</v>
      </c>
      <c r="G163" s="228"/>
      <c r="H163" s="231">
        <v>526.63999999999999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157</v>
      </c>
      <c r="AU163" s="237" t="s">
        <v>81</v>
      </c>
      <c r="AV163" s="13" t="s">
        <v>81</v>
      </c>
      <c r="AW163" s="13" t="s">
        <v>33</v>
      </c>
      <c r="AX163" s="13" t="s">
        <v>71</v>
      </c>
      <c r="AY163" s="237" t="s">
        <v>143</v>
      </c>
    </row>
    <row r="164" s="13" customFormat="1">
      <c r="A164" s="13"/>
      <c r="B164" s="227"/>
      <c r="C164" s="228"/>
      <c r="D164" s="220" t="s">
        <v>157</v>
      </c>
      <c r="E164" s="229" t="s">
        <v>19</v>
      </c>
      <c r="F164" s="230" t="s">
        <v>558</v>
      </c>
      <c r="G164" s="228"/>
      <c r="H164" s="231">
        <v>83.817999999999998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157</v>
      </c>
      <c r="AU164" s="237" t="s">
        <v>81</v>
      </c>
      <c r="AV164" s="13" t="s">
        <v>81</v>
      </c>
      <c r="AW164" s="13" t="s">
        <v>33</v>
      </c>
      <c r="AX164" s="13" t="s">
        <v>71</v>
      </c>
      <c r="AY164" s="237" t="s">
        <v>143</v>
      </c>
    </row>
    <row r="165" s="14" customFormat="1">
      <c r="A165" s="14"/>
      <c r="B165" s="248"/>
      <c r="C165" s="249"/>
      <c r="D165" s="220" t="s">
        <v>157</v>
      </c>
      <c r="E165" s="250" t="s">
        <v>19</v>
      </c>
      <c r="F165" s="251" t="s">
        <v>233</v>
      </c>
      <c r="G165" s="249"/>
      <c r="H165" s="252">
        <v>610.45799999999997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157</v>
      </c>
      <c r="AU165" s="258" t="s">
        <v>81</v>
      </c>
      <c r="AV165" s="14" t="s">
        <v>151</v>
      </c>
      <c r="AW165" s="14" t="s">
        <v>33</v>
      </c>
      <c r="AX165" s="14" t="s">
        <v>79</v>
      </c>
      <c r="AY165" s="258" t="s">
        <v>143</v>
      </c>
    </row>
    <row r="166" s="2" customFormat="1" ht="24.15" customHeight="1">
      <c r="A166" s="40"/>
      <c r="B166" s="41"/>
      <c r="C166" s="207" t="s">
        <v>264</v>
      </c>
      <c r="D166" s="207" t="s">
        <v>146</v>
      </c>
      <c r="E166" s="208" t="s">
        <v>265</v>
      </c>
      <c r="F166" s="209" t="s">
        <v>266</v>
      </c>
      <c r="G166" s="210" t="s">
        <v>202</v>
      </c>
      <c r="H166" s="211">
        <v>83.817999999999998</v>
      </c>
      <c r="I166" s="212"/>
      <c r="J166" s="213">
        <f>ROUND(I166*H166,2)</f>
        <v>0</v>
      </c>
      <c r="K166" s="209" t="s">
        <v>150</v>
      </c>
      <c r="L166" s="46"/>
      <c r="M166" s="214" t="s">
        <v>19</v>
      </c>
      <c r="N166" s="215" t="s">
        <v>42</v>
      </c>
      <c r="O166" s="86"/>
      <c r="P166" s="216">
        <f>O166*H166</f>
        <v>0</v>
      </c>
      <c r="Q166" s="216">
        <v>0.00093999999999999997</v>
      </c>
      <c r="R166" s="216">
        <f>Q166*H166</f>
        <v>0.078788919999999998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195</v>
      </c>
      <c r="AT166" s="218" t="s">
        <v>146</v>
      </c>
      <c r="AU166" s="218" t="s">
        <v>81</v>
      </c>
      <c r="AY166" s="19" t="s">
        <v>143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79</v>
      </c>
      <c r="BK166" s="219">
        <f>ROUND(I166*H166,2)</f>
        <v>0</v>
      </c>
      <c r="BL166" s="19" t="s">
        <v>195</v>
      </c>
      <c r="BM166" s="218" t="s">
        <v>559</v>
      </c>
    </row>
    <row r="167" s="2" customFormat="1">
      <c r="A167" s="40"/>
      <c r="B167" s="41"/>
      <c r="C167" s="42"/>
      <c r="D167" s="220" t="s">
        <v>153</v>
      </c>
      <c r="E167" s="42"/>
      <c r="F167" s="221" t="s">
        <v>268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153</v>
      </c>
      <c r="AU167" s="19" t="s">
        <v>81</v>
      </c>
    </row>
    <row r="168" s="2" customFormat="1">
      <c r="A168" s="40"/>
      <c r="B168" s="41"/>
      <c r="C168" s="42"/>
      <c r="D168" s="225" t="s">
        <v>155</v>
      </c>
      <c r="E168" s="42"/>
      <c r="F168" s="226" t="s">
        <v>269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155</v>
      </c>
      <c r="AU168" s="19" t="s">
        <v>81</v>
      </c>
    </row>
    <row r="169" s="13" customFormat="1">
      <c r="A169" s="13"/>
      <c r="B169" s="227"/>
      <c r="C169" s="228"/>
      <c r="D169" s="220" t="s">
        <v>157</v>
      </c>
      <c r="E169" s="229" t="s">
        <v>19</v>
      </c>
      <c r="F169" s="230" t="s">
        <v>560</v>
      </c>
      <c r="G169" s="228"/>
      <c r="H169" s="231">
        <v>83.817999999999998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157</v>
      </c>
      <c r="AU169" s="237" t="s">
        <v>81</v>
      </c>
      <c r="AV169" s="13" t="s">
        <v>81</v>
      </c>
      <c r="AW169" s="13" t="s">
        <v>33</v>
      </c>
      <c r="AX169" s="13" t="s">
        <v>79</v>
      </c>
      <c r="AY169" s="237" t="s">
        <v>143</v>
      </c>
    </row>
    <row r="170" s="15" customFormat="1">
      <c r="A170" s="15"/>
      <c r="B170" s="259"/>
      <c r="C170" s="260"/>
      <c r="D170" s="220" t="s">
        <v>157</v>
      </c>
      <c r="E170" s="261" t="s">
        <v>19</v>
      </c>
      <c r="F170" s="262" t="s">
        <v>271</v>
      </c>
      <c r="G170" s="260"/>
      <c r="H170" s="261" t="s">
        <v>19</v>
      </c>
      <c r="I170" s="263"/>
      <c r="J170" s="260"/>
      <c r="K170" s="260"/>
      <c r="L170" s="264"/>
      <c r="M170" s="265"/>
      <c r="N170" s="266"/>
      <c r="O170" s="266"/>
      <c r="P170" s="266"/>
      <c r="Q170" s="266"/>
      <c r="R170" s="266"/>
      <c r="S170" s="266"/>
      <c r="T170" s="26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8" t="s">
        <v>157</v>
      </c>
      <c r="AU170" s="268" t="s">
        <v>81</v>
      </c>
      <c r="AV170" s="15" t="s">
        <v>79</v>
      </c>
      <c r="AW170" s="15" t="s">
        <v>33</v>
      </c>
      <c r="AX170" s="15" t="s">
        <v>71</v>
      </c>
      <c r="AY170" s="268" t="s">
        <v>143</v>
      </c>
    </row>
    <row r="171" s="2" customFormat="1" ht="44.25" customHeight="1">
      <c r="A171" s="40"/>
      <c r="B171" s="41"/>
      <c r="C171" s="238" t="s">
        <v>272</v>
      </c>
      <c r="D171" s="238" t="s">
        <v>207</v>
      </c>
      <c r="E171" s="239" t="s">
        <v>255</v>
      </c>
      <c r="F171" s="240" t="s">
        <v>256</v>
      </c>
      <c r="G171" s="241" t="s">
        <v>202</v>
      </c>
      <c r="H171" s="242">
        <v>100.58199999999999</v>
      </c>
      <c r="I171" s="243"/>
      <c r="J171" s="244">
        <f>ROUND(I171*H171,2)</f>
        <v>0</v>
      </c>
      <c r="K171" s="240" t="s">
        <v>150</v>
      </c>
      <c r="L171" s="245"/>
      <c r="M171" s="246" t="s">
        <v>19</v>
      </c>
      <c r="N171" s="247" t="s">
        <v>42</v>
      </c>
      <c r="O171" s="86"/>
      <c r="P171" s="216">
        <f>O171*H171</f>
        <v>0</v>
      </c>
      <c r="Q171" s="216">
        <v>0.0051999999999999998</v>
      </c>
      <c r="R171" s="216">
        <f>Q171*H171</f>
        <v>0.52302639999999989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210</v>
      </c>
      <c r="AT171" s="218" t="s">
        <v>207</v>
      </c>
      <c r="AU171" s="218" t="s">
        <v>81</v>
      </c>
      <c r="AY171" s="19" t="s">
        <v>143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79</v>
      </c>
      <c r="BK171" s="219">
        <f>ROUND(I171*H171,2)</f>
        <v>0</v>
      </c>
      <c r="BL171" s="19" t="s">
        <v>195</v>
      </c>
      <c r="BM171" s="218" t="s">
        <v>561</v>
      </c>
    </row>
    <row r="172" s="2" customFormat="1">
      <c r="A172" s="40"/>
      <c r="B172" s="41"/>
      <c r="C172" s="42"/>
      <c r="D172" s="220" t="s">
        <v>153</v>
      </c>
      <c r="E172" s="42"/>
      <c r="F172" s="221" t="s">
        <v>256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153</v>
      </c>
      <c r="AU172" s="19" t="s">
        <v>81</v>
      </c>
    </row>
    <row r="173" s="13" customFormat="1">
      <c r="A173" s="13"/>
      <c r="B173" s="227"/>
      <c r="C173" s="228"/>
      <c r="D173" s="220" t="s">
        <v>157</v>
      </c>
      <c r="E173" s="228"/>
      <c r="F173" s="230" t="s">
        <v>562</v>
      </c>
      <c r="G173" s="228"/>
      <c r="H173" s="231">
        <v>100.58199999999999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157</v>
      </c>
      <c r="AU173" s="237" t="s">
        <v>81</v>
      </c>
      <c r="AV173" s="13" t="s">
        <v>81</v>
      </c>
      <c r="AW173" s="13" t="s">
        <v>4</v>
      </c>
      <c r="AX173" s="13" t="s">
        <v>79</v>
      </c>
      <c r="AY173" s="237" t="s">
        <v>143</v>
      </c>
    </row>
    <row r="174" s="2" customFormat="1" ht="24.15" customHeight="1">
      <c r="A174" s="40"/>
      <c r="B174" s="41"/>
      <c r="C174" s="207" t="s">
        <v>275</v>
      </c>
      <c r="D174" s="207" t="s">
        <v>146</v>
      </c>
      <c r="E174" s="208" t="s">
        <v>563</v>
      </c>
      <c r="F174" s="209" t="s">
        <v>564</v>
      </c>
      <c r="G174" s="210" t="s">
        <v>163</v>
      </c>
      <c r="H174" s="211">
        <v>5.266</v>
      </c>
      <c r="I174" s="212"/>
      <c r="J174" s="213">
        <f>ROUND(I174*H174,2)</f>
        <v>0</v>
      </c>
      <c r="K174" s="209" t="s">
        <v>150</v>
      </c>
      <c r="L174" s="46"/>
      <c r="M174" s="214" t="s">
        <v>19</v>
      </c>
      <c r="N174" s="215" t="s">
        <v>42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195</v>
      </c>
      <c r="AT174" s="218" t="s">
        <v>146</v>
      </c>
      <c r="AU174" s="218" t="s">
        <v>81</v>
      </c>
      <c r="AY174" s="19" t="s">
        <v>143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79</v>
      </c>
      <c r="BK174" s="219">
        <f>ROUND(I174*H174,2)</f>
        <v>0</v>
      </c>
      <c r="BL174" s="19" t="s">
        <v>195</v>
      </c>
      <c r="BM174" s="218" t="s">
        <v>565</v>
      </c>
    </row>
    <row r="175" s="2" customFormat="1">
      <c r="A175" s="40"/>
      <c r="B175" s="41"/>
      <c r="C175" s="42"/>
      <c r="D175" s="220" t="s">
        <v>153</v>
      </c>
      <c r="E175" s="42"/>
      <c r="F175" s="221" t="s">
        <v>566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153</v>
      </c>
      <c r="AU175" s="19" t="s">
        <v>81</v>
      </c>
    </row>
    <row r="176" s="2" customFormat="1">
      <c r="A176" s="40"/>
      <c r="B176" s="41"/>
      <c r="C176" s="42"/>
      <c r="D176" s="225" t="s">
        <v>155</v>
      </c>
      <c r="E176" s="42"/>
      <c r="F176" s="226" t="s">
        <v>567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155</v>
      </c>
      <c r="AU176" s="19" t="s">
        <v>81</v>
      </c>
    </row>
    <row r="177" s="12" customFormat="1" ht="22.8" customHeight="1">
      <c r="A177" s="12"/>
      <c r="B177" s="191"/>
      <c r="C177" s="192"/>
      <c r="D177" s="193" t="s">
        <v>70</v>
      </c>
      <c r="E177" s="205" t="s">
        <v>281</v>
      </c>
      <c r="F177" s="205" t="s">
        <v>282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SUM(P178:P214)</f>
        <v>0</v>
      </c>
      <c r="Q177" s="199"/>
      <c r="R177" s="200">
        <f>SUM(R178:R214)</f>
        <v>2.7525312400000002</v>
      </c>
      <c r="S177" s="199"/>
      <c r="T177" s="201">
        <f>SUM(T178:T214)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81</v>
      </c>
      <c r="AT177" s="203" t="s">
        <v>70</v>
      </c>
      <c r="AU177" s="203" t="s">
        <v>79</v>
      </c>
      <c r="AY177" s="202" t="s">
        <v>143</v>
      </c>
      <c r="BK177" s="204">
        <f>SUM(BK178:BK214)</f>
        <v>0</v>
      </c>
    </row>
    <row r="178" s="2" customFormat="1" ht="24.15" customHeight="1">
      <c r="A178" s="40"/>
      <c r="B178" s="41"/>
      <c r="C178" s="207" t="s">
        <v>283</v>
      </c>
      <c r="D178" s="207" t="s">
        <v>146</v>
      </c>
      <c r="E178" s="208" t="s">
        <v>284</v>
      </c>
      <c r="F178" s="209" t="s">
        <v>285</v>
      </c>
      <c r="G178" s="210" t="s">
        <v>202</v>
      </c>
      <c r="H178" s="211">
        <v>87.879000000000005</v>
      </c>
      <c r="I178" s="212"/>
      <c r="J178" s="213">
        <f>ROUND(I178*H178,2)</f>
        <v>0</v>
      </c>
      <c r="K178" s="209" t="s">
        <v>150</v>
      </c>
      <c r="L178" s="46"/>
      <c r="M178" s="214" t="s">
        <v>19</v>
      </c>
      <c r="N178" s="215" t="s">
        <v>42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195</v>
      </c>
      <c r="AT178" s="218" t="s">
        <v>146</v>
      </c>
      <c r="AU178" s="218" t="s">
        <v>81</v>
      </c>
      <c r="AY178" s="19" t="s">
        <v>143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79</v>
      </c>
      <c r="BK178" s="219">
        <f>ROUND(I178*H178,2)</f>
        <v>0</v>
      </c>
      <c r="BL178" s="19" t="s">
        <v>195</v>
      </c>
      <c r="BM178" s="218" t="s">
        <v>568</v>
      </c>
    </row>
    <row r="179" s="2" customFormat="1">
      <c r="A179" s="40"/>
      <c r="B179" s="41"/>
      <c r="C179" s="42"/>
      <c r="D179" s="220" t="s">
        <v>153</v>
      </c>
      <c r="E179" s="42"/>
      <c r="F179" s="221" t="s">
        <v>287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153</v>
      </c>
      <c r="AU179" s="19" t="s">
        <v>81</v>
      </c>
    </row>
    <row r="180" s="2" customFormat="1">
      <c r="A180" s="40"/>
      <c r="B180" s="41"/>
      <c r="C180" s="42"/>
      <c r="D180" s="225" t="s">
        <v>155</v>
      </c>
      <c r="E180" s="42"/>
      <c r="F180" s="226" t="s">
        <v>288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155</v>
      </c>
      <c r="AU180" s="19" t="s">
        <v>81</v>
      </c>
    </row>
    <row r="181" s="13" customFormat="1">
      <c r="A181" s="13"/>
      <c r="B181" s="227"/>
      <c r="C181" s="228"/>
      <c r="D181" s="220" t="s">
        <v>157</v>
      </c>
      <c r="E181" s="229" t="s">
        <v>19</v>
      </c>
      <c r="F181" s="230" t="s">
        <v>569</v>
      </c>
      <c r="G181" s="228"/>
      <c r="H181" s="231">
        <v>87.879000000000005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157</v>
      </c>
      <c r="AU181" s="237" t="s">
        <v>81</v>
      </c>
      <c r="AV181" s="13" t="s">
        <v>81</v>
      </c>
      <c r="AW181" s="13" t="s">
        <v>33</v>
      </c>
      <c r="AX181" s="13" t="s">
        <v>79</v>
      </c>
      <c r="AY181" s="237" t="s">
        <v>143</v>
      </c>
    </row>
    <row r="182" s="2" customFormat="1" ht="24.15" customHeight="1">
      <c r="A182" s="40"/>
      <c r="B182" s="41"/>
      <c r="C182" s="238" t="s">
        <v>7</v>
      </c>
      <c r="D182" s="238" t="s">
        <v>207</v>
      </c>
      <c r="E182" s="239" t="s">
        <v>290</v>
      </c>
      <c r="F182" s="240" t="s">
        <v>291</v>
      </c>
      <c r="G182" s="241" t="s">
        <v>202</v>
      </c>
      <c r="H182" s="242">
        <v>92.272999999999996</v>
      </c>
      <c r="I182" s="243"/>
      <c r="J182" s="244">
        <f>ROUND(I182*H182,2)</f>
        <v>0</v>
      </c>
      <c r="K182" s="240" t="s">
        <v>150</v>
      </c>
      <c r="L182" s="245"/>
      <c r="M182" s="246" t="s">
        <v>19</v>
      </c>
      <c r="N182" s="247" t="s">
        <v>42</v>
      </c>
      <c r="O182" s="86"/>
      <c r="P182" s="216">
        <f>O182*H182</f>
        <v>0</v>
      </c>
      <c r="Q182" s="216">
        <v>0.0080000000000000002</v>
      </c>
      <c r="R182" s="216">
        <f>Q182*H182</f>
        <v>0.73818399999999995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210</v>
      </c>
      <c r="AT182" s="218" t="s">
        <v>207</v>
      </c>
      <c r="AU182" s="218" t="s">
        <v>81</v>
      </c>
      <c r="AY182" s="19" t="s">
        <v>143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79</v>
      </c>
      <c r="BK182" s="219">
        <f>ROUND(I182*H182,2)</f>
        <v>0</v>
      </c>
      <c r="BL182" s="19" t="s">
        <v>195</v>
      </c>
      <c r="BM182" s="218" t="s">
        <v>570</v>
      </c>
    </row>
    <row r="183" s="2" customFormat="1">
      <c r="A183" s="40"/>
      <c r="B183" s="41"/>
      <c r="C183" s="42"/>
      <c r="D183" s="220" t="s">
        <v>153</v>
      </c>
      <c r="E183" s="42"/>
      <c r="F183" s="221" t="s">
        <v>291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153</v>
      </c>
      <c r="AU183" s="19" t="s">
        <v>81</v>
      </c>
    </row>
    <row r="184" s="13" customFormat="1">
      <c r="A184" s="13"/>
      <c r="B184" s="227"/>
      <c r="C184" s="228"/>
      <c r="D184" s="220" t="s">
        <v>157</v>
      </c>
      <c r="E184" s="228"/>
      <c r="F184" s="230" t="s">
        <v>571</v>
      </c>
      <c r="G184" s="228"/>
      <c r="H184" s="231">
        <v>92.272999999999996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157</v>
      </c>
      <c r="AU184" s="237" t="s">
        <v>81</v>
      </c>
      <c r="AV184" s="13" t="s">
        <v>81</v>
      </c>
      <c r="AW184" s="13" t="s">
        <v>4</v>
      </c>
      <c r="AX184" s="13" t="s">
        <v>79</v>
      </c>
      <c r="AY184" s="237" t="s">
        <v>143</v>
      </c>
    </row>
    <row r="185" s="2" customFormat="1" ht="37.8" customHeight="1">
      <c r="A185" s="40"/>
      <c r="B185" s="41"/>
      <c r="C185" s="207" t="s">
        <v>294</v>
      </c>
      <c r="D185" s="207" t="s">
        <v>146</v>
      </c>
      <c r="E185" s="208" t="s">
        <v>295</v>
      </c>
      <c r="F185" s="209" t="s">
        <v>296</v>
      </c>
      <c r="G185" s="210" t="s">
        <v>202</v>
      </c>
      <c r="H185" s="211">
        <v>5.5519999999999996</v>
      </c>
      <c r="I185" s="212"/>
      <c r="J185" s="213">
        <f>ROUND(I185*H185,2)</f>
        <v>0</v>
      </c>
      <c r="K185" s="209" t="s">
        <v>150</v>
      </c>
      <c r="L185" s="46"/>
      <c r="M185" s="214" t="s">
        <v>19</v>
      </c>
      <c r="N185" s="215" t="s">
        <v>42</v>
      </c>
      <c r="O185" s="86"/>
      <c r="P185" s="216">
        <f>O185*H185</f>
        <v>0</v>
      </c>
      <c r="Q185" s="216">
        <v>0.00012</v>
      </c>
      <c r="R185" s="216">
        <f>Q185*H185</f>
        <v>0.00066624000000000002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195</v>
      </c>
      <c r="AT185" s="218" t="s">
        <v>146</v>
      </c>
      <c r="AU185" s="218" t="s">
        <v>81</v>
      </c>
      <c r="AY185" s="19" t="s">
        <v>143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79</v>
      </c>
      <c r="BK185" s="219">
        <f>ROUND(I185*H185,2)</f>
        <v>0</v>
      </c>
      <c r="BL185" s="19" t="s">
        <v>195</v>
      </c>
      <c r="BM185" s="218" t="s">
        <v>572</v>
      </c>
    </row>
    <row r="186" s="2" customFormat="1">
      <c r="A186" s="40"/>
      <c r="B186" s="41"/>
      <c r="C186" s="42"/>
      <c r="D186" s="220" t="s">
        <v>153</v>
      </c>
      <c r="E186" s="42"/>
      <c r="F186" s="221" t="s">
        <v>298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153</v>
      </c>
      <c r="AU186" s="19" t="s">
        <v>81</v>
      </c>
    </row>
    <row r="187" s="2" customFormat="1">
      <c r="A187" s="40"/>
      <c r="B187" s="41"/>
      <c r="C187" s="42"/>
      <c r="D187" s="225" t="s">
        <v>155</v>
      </c>
      <c r="E187" s="42"/>
      <c r="F187" s="226" t="s">
        <v>299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155</v>
      </c>
      <c r="AU187" s="19" t="s">
        <v>81</v>
      </c>
    </row>
    <row r="188" s="13" customFormat="1">
      <c r="A188" s="13"/>
      <c r="B188" s="227"/>
      <c r="C188" s="228"/>
      <c r="D188" s="220" t="s">
        <v>157</v>
      </c>
      <c r="E188" s="229" t="s">
        <v>19</v>
      </c>
      <c r="F188" s="230" t="s">
        <v>573</v>
      </c>
      <c r="G188" s="228"/>
      <c r="H188" s="231">
        <v>5.5519999999999996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157</v>
      </c>
      <c r="AU188" s="237" t="s">
        <v>81</v>
      </c>
      <c r="AV188" s="13" t="s">
        <v>81</v>
      </c>
      <c r="AW188" s="13" t="s">
        <v>33</v>
      </c>
      <c r="AX188" s="13" t="s">
        <v>79</v>
      </c>
      <c r="AY188" s="237" t="s">
        <v>143</v>
      </c>
    </row>
    <row r="189" s="15" customFormat="1">
      <c r="A189" s="15"/>
      <c r="B189" s="259"/>
      <c r="C189" s="260"/>
      <c r="D189" s="220" t="s">
        <v>157</v>
      </c>
      <c r="E189" s="261" t="s">
        <v>19</v>
      </c>
      <c r="F189" s="262" t="s">
        <v>301</v>
      </c>
      <c r="G189" s="260"/>
      <c r="H189" s="261" t="s">
        <v>19</v>
      </c>
      <c r="I189" s="263"/>
      <c r="J189" s="260"/>
      <c r="K189" s="260"/>
      <c r="L189" s="264"/>
      <c r="M189" s="265"/>
      <c r="N189" s="266"/>
      <c r="O189" s="266"/>
      <c r="P189" s="266"/>
      <c r="Q189" s="266"/>
      <c r="R189" s="266"/>
      <c r="S189" s="266"/>
      <c r="T189" s="26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8" t="s">
        <v>157</v>
      </c>
      <c r="AU189" s="268" t="s">
        <v>81</v>
      </c>
      <c r="AV189" s="15" t="s">
        <v>79</v>
      </c>
      <c r="AW189" s="15" t="s">
        <v>33</v>
      </c>
      <c r="AX189" s="15" t="s">
        <v>71</v>
      </c>
      <c r="AY189" s="268" t="s">
        <v>143</v>
      </c>
    </row>
    <row r="190" s="2" customFormat="1" ht="24.15" customHeight="1">
      <c r="A190" s="40"/>
      <c r="B190" s="41"/>
      <c r="C190" s="238" t="s">
        <v>302</v>
      </c>
      <c r="D190" s="238" t="s">
        <v>207</v>
      </c>
      <c r="E190" s="239" t="s">
        <v>303</v>
      </c>
      <c r="F190" s="240" t="s">
        <v>304</v>
      </c>
      <c r="G190" s="241" t="s">
        <v>202</v>
      </c>
      <c r="H190" s="242">
        <v>1.9430000000000001</v>
      </c>
      <c r="I190" s="243"/>
      <c r="J190" s="244">
        <f>ROUND(I190*H190,2)</f>
        <v>0</v>
      </c>
      <c r="K190" s="240" t="s">
        <v>150</v>
      </c>
      <c r="L190" s="245"/>
      <c r="M190" s="246" t="s">
        <v>19</v>
      </c>
      <c r="N190" s="247" t="s">
        <v>42</v>
      </c>
      <c r="O190" s="86"/>
      <c r="P190" s="216">
        <f>O190*H190</f>
        <v>0</v>
      </c>
      <c r="Q190" s="216">
        <v>0.0018</v>
      </c>
      <c r="R190" s="216">
        <f>Q190*H190</f>
        <v>0.0034973999999999999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210</v>
      </c>
      <c r="AT190" s="218" t="s">
        <v>207</v>
      </c>
      <c r="AU190" s="218" t="s">
        <v>81</v>
      </c>
      <c r="AY190" s="19" t="s">
        <v>143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79</v>
      </c>
      <c r="BK190" s="219">
        <f>ROUND(I190*H190,2)</f>
        <v>0</v>
      </c>
      <c r="BL190" s="19" t="s">
        <v>195</v>
      </c>
      <c r="BM190" s="218" t="s">
        <v>574</v>
      </c>
    </row>
    <row r="191" s="2" customFormat="1">
      <c r="A191" s="40"/>
      <c r="B191" s="41"/>
      <c r="C191" s="42"/>
      <c r="D191" s="220" t="s">
        <v>153</v>
      </c>
      <c r="E191" s="42"/>
      <c r="F191" s="221" t="s">
        <v>304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153</v>
      </c>
      <c r="AU191" s="19" t="s">
        <v>81</v>
      </c>
    </row>
    <row r="192" s="13" customFormat="1">
      <c r="A192" s="13"/>
      <c r="B192" s="227"/>
      <c r="C192" s="228"/>
      <c r="D192" s="220" t="s">
        <v>157</v>
      </c>
      <c r="E192" s="228"/>
      <c r="F192" s="230" t="s">
        <v>575</v>
      </c>
      <c r="G192" s="228"/>
      <c r="H192" s="231">
        <v>1.9430000000000001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157</v>
      </c>
      <c r="AU192" s="237" t="s">
        <v>81</v>
      </c>
      <c r="AV192" s="13" t="s">
        <v>81</v>
      </c>
      <c r="AW192" s="13" t="s">
        <v>4</v>
      </c>
      <c r="AX192" s="13" t="s">
        <v>79</v>
      </c>
      <c r="AY192" s="237" t="s">
        <v>143</v>
      </c>
    </row>
    <row r="193" s="2" customFormat="1" ht="24.15" customHeight="1">
      <c r="A193" s="40"/>
      <c r="B193" s="41"/>
      <c r="C193" s="207" t="s">
        <v>307</v>
      </c>
      <c r="D193" s="207" t="s">
        <v>146</v>
      </c>
      <c r="E193" s="208" t="s">
        <v>308</v>
      </c>
      <c r="F193" s="209" t="s">
        <v>309</v>
      </c>
      <c r="G193" s="210" t="s">
        <v>202</v>
      </c>
      <c r="H193" s="211">
        <v>439.39699999999999</v>
      </c>
      <c r="I193" s="212"/>
      <c r="J193" s="213">
        <f>ROUND(I193*H193,2)</f>
        <v>0</v>
      </c>
      <c r="K193" s="209" t="s">
        <v>150</v>
      </c>
      <c r="L193" s="46"/>
      <c r="M193" s="214" t="s">
        <v>19</v>
      </c>
      <c r="N193" s="215" t="s">
        <v>42</v>
      </c>
      <c r="O193" s="86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195</v>
      </c>
      <c r="AT193" s="218" t="s">
        <v>146</v>
      </c>
      <c r="AU193" s="218" t="s">
        <v>81</v>
      </c>
      <c r="AY193" s="19" t="s">
        <v>143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79</v>
      </c>
      <c r="BK193" s="219">
        <f>ROUND(I193*H193,2)</f>
        <v>0</v>
      </c>
      <c r="BL193" s="19" t="s">
        <v>195</v>
      </c>
      <c r="BM193" s="218" t="s">
        <v>576</v>
      </c>
    </row>
    <row r="194" s="2" customFormat="1">
      <c r="A194" s="40"/>
      <c r="B194" s="41"/>
      <c r="C194" s="42"/>
      <c r="D194" s="220" t="s">
        <v>153</v>
      </c>
      <c r="E194" s="42"/>
      <c r="F194" s="221" t="s">
        <v>311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153</v>
      </c>
      <c r="AU194" s="19" t="s">
        <v>81</v>
      </c>
    </row>
    <row r="195" s="2" customFormat="1">
      <c r="A195" s="40"/>
      <c r="B195" s="41"/>
      <c r="C195" s="42"/>
      <c r="D195" s="225" t="s">
        <v>155</v>
      </c>
      <c r="E195" s="42"/>
      <c r="F195" s="226" t="s">
        <v>312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155</v>
      </c>
      <c r="AU195" s="19" t="s">
        <v>81</v>
      </c>
    </row>
    <row r="196" s="15" customFormat="1">
      <c r="A196" s="15"/>
      <c r="B196" s="259"/>
      <c r="C196" s="260"/>
      <c r="D196" s="220" t="s">
        <v>157</v>
      </c>
      <c r="E196" s="261" t="s">
        <v>19</v>
      </c>
      <c r="F196" s="262" t="s">
        <v>244</v>
      </c>
      <c r="G196" s="260"/>
      <c r="H196" s="261" t="s">
        <v>19</v>
      </c>
      <c r="I196" s="263"/>
      <c r="J196" s="260"/>
      <c r="K196" s="260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157</v>
      </c>
      <c r="AU196" s="268" t="s">
        <v>81</v>
      </c>
      <c r="AV196" s="15" t="s">
        <v>79</v>
      </c>
      <c r="AW196" s="15" t="s">
        <v>33</v>
      </c>
      <c r="AX196" s="15" t="s">
        <v>71</v>
      </c>
      <c r="AY196" s="268" t="s">
        <v>143</v>
      </c>
    </row>
    <row r="197" s="15" customFormat="1">
      <c r="A197" s="15"/>
      <c r="B197" s="259"/>
      <c r="C197" s="260"/>
      <c r="D197" s="220" t="s">
        <v>157</v>
      </c>
      <c r="E197" s="261" t="s">
        <v>19</v>
      </c>
      <c r="F197" s="262" t="s">
        <v>577</v>
      </c>
      <c r="G197" s="260"/>
      <c r="H197" s="261" t="s">
        <v>19</v>
      </c>
      <c r="I197" s="263"/>
      <c r="J197" s="260"/>
      <c r="K197" s="260"/>
      <c r="L197" s="264"/>
      <c r="M197" s="265"/>
      <c r="N197" s="266"/>
      <c r="O197" s="266"/>
      <c r="P197" s="266"/>
      <c r="Q197" s="266"/>
      <c r="R197" s="266"/>
      <c r="S197" s="266"/>
      <c r="T197" s="26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8" t="s">
        <v>157</v>
      </c>
      <c r="AU197" s="268" t="s">
        <v>81</v>
      </c>
      <c r="AV197" s="15" t="s">
        <v>79</v>
      </c>
      <c r="AW197" s="15" t="s">
        <v>33</v>
      </c>
      <c r="AX197" s="15" t="s">
        <v>71</v>
      </c>
      <c r="AY197" s="268" t="s">
        <v>143</v>
      </c>
    </row>
    <row r="198" s="15" customFormat="1">
      <c r="A198" s="15"/>
      <c r="B198" s="259"/>
      <c r="C198" s="260"/>
      <c r="D198" s="220" t="s">
        <v>157</v>
      </c>
      <c r="E198" s="261" t="s">
        <v>19</v>
      </c>
      <c r="F198" s="262" t="s">
        <v>578</v>
      </c>
      <c r="G198" s="260"/>
      <c r="H198" s="261" t="s">
        <v>19</v>
      </c>
      <c r="I198" s="263"/>
      <c r="J198" s="260"/>
      <c r="K198" s="260"/>
      <c r="L198" s="264"/>
      <c r="M198" s="265"/>
      <c r="N198" s="266"/>
      <c r="O198" s="266"/>
      <c r="P198" s="266"/>
      <c r="Q198" s="266"/>
      <c r="R198" s="266"/>
      <c r="S198" s="266"/>
      <c r="T198" s="26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8" t="s">
        <v>157</v>
      </c>
      <c r="AU198" s="268" t="s">
        <v>81</v>
      </c>
      <c r="AV198" s="15" t="s">
        <v>79</v>
      </c>
      <c r="AW198" s="15" t="s">
        <v>33</v>
      </c>
      <c r="AX198" s="15" t="s">
        <v>71</v>
      </c>
      <c r="AY198" s="268" t="s">
        <v>143</v>
      </c>
    </row>
    <row r="199" s="13" customFormat="1">
      <c r="A199" s="13"/>
      <c r="B199" s="227"/>
      <c r="C199" s="228"/>
      <c r="D199" s="220" t="s">
        <v>157</v>
      </c>
      <c r="E199" s="230" t="s">
        <v>19</v>
      </c>
      <c r="F199" s="269" t="s">
        <v>515</v>
      </c>
      <c r="G199" s="228"/>
      <c r="H199" s="231">
        <v>439.39699999999999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157</v>
      </c>
      <c r="AU199" s="237" t="s">
        <v>81</v>
      </c>
      <c r="AV199" s="13" t="s">
        <v>81</v>
      </c>
      <c r="AW199" s="13" t="s">
        <v>33</v>
      </c>
      <c r="AX199" s="13" t="s">
        <v>79</v>
      </c>
      <c r="AY199" s="237" t="s">
        <v>143</v>
      </c>
    </row>
    <row r="200" s="2" customFormat="1" ht="24.15" customHeight="1">
      <c r="A200" s="40"/>
      <c r="B200" s="41"/>
      <c r="C200" s="238" t="s">
        <v>313</v>
      </c>
      <c r="D200" s="238" t="s">
        <v>207</v>
      </c>
      <c r="E200" s="239" t="s">
        <v>314</v>
      </c>
      <c r="F200" s="240" t="s">
        <v>315</v>
      </c>
      <c r="G200" s="241" t="s">
        <v>202</v>
      </c>
      <c r="H200" s="242">
        <v>461.36700000000002</v>
      </c>
      <c r="I200" s="243"/>
      <c r="J200" s="244">
        <f>ROUND(I200*H200,2)</f>
        <v>0</v>
      </c>
      <c r="K200" s="240" t="s">
        <v>150</v>
      </c>
      <c r="L200" s="245"/>
      <c r="M200" s="246" t="s">
        <v>19</v>
      </c>
      <c r="N200" s="247" t="s">
        <v>42</v>
      </c>
      <c r="O200" s="86"/>
      <c r="P200" s="216">
        <f>O200*H200</f>
        <v>0</v>
      </c>
      <c r="Q200" s="216">
        <v>0.0041999999999999997</v>
      </c>
      <c r="R200" s="216">
        <f>Q200*H200</f>
        <v>1.9377414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210</v>
      </c>
      <c r="AT200" s="218" t="s">
        <v>207</v>
      </c>
      <c r="AU200" s="218" t="s">
        <v>81</v>
      </c>
      <c r="AY200" s="19" t="s">
        <v>143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79</v>
      </c>
      <c r="BK200" s="219">
        <f>ROUND(I200*H200,2)</f>
        <v>0</v>
      </c>
      <c r="BL200" s="19" t="s">
        <v>195</v>
      </c>
      <c r="BM200" s="218" t="s">
        <v>579</v>
      </c>
    </row>
    <row r="201" s="2" customFormat="1">
      <c r="A201" s="40"/>
      <c r="B201" s="41"/>
      <c r="C201" s="42"/>
      <c r="D201" s="220" t="s">
        <v>153</v>
      </c>
      <c r="E201" s="42"/>
      <c r="F201" s="221" t="s">
        <v>315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153</v>
      </c>
      <c r="AU201" s="19" t="s">
        <v>81</v>
      </c>
    </row>
    <row r="202" s="13" customFormat="1">
      <c r="A202" s="13"/>
      <c r="B202" s="227"/>
      <c r="C202" s="228"/>
      <c r="D202" s="220" t="s">
        <v>157</v>
      </c>
      <c r="E202" s="228"/>
      <c r="F202" s="230" t="s">
        <v>580</v>
      </c>
      <c r="G202" s="228"/>
      <c r="H202" s="231">
        <v>461.36700000000002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157</v>
      </c>
      <c r="AU202" s="237" t="s">
        <v>81</v>
      </c>
      <c r="AV202" s="13" t="s">
        <v>81</v>
      </c>
      <c r="AW202" s="13" t="s">
        <v>4</v>
      </c>
      <c r="AX202" s="13" t="s">
        <v>79</v>
      </c>
      <c r="AY202" s="237" t="s">
        <v>143</v>
      </c>
    </row>
    <row r="203" s="2" customFormat="1" ht="37.8" customHeight="1">
      <c r="A203" s="40"/>
      <c r="B203" s="41"/>
      <c r="C203" s="207" t="s">
        <v>318</v>
      </c>
      <c r="D203" s="207" t="s">
        <v>146</v>
      </c>
      <c r="E203" s="208" t="s">
        <v>319</v>
      </c>
      <c r="F203" s="209" t="s">
        <v>320</v>
      </c>
      <c r="G203" s="210" t="s">
        <v>202</v>
      </c>
      <c r="H203" s="211">
        <v>43.060000000000002</v>
      </c>
      <c r="I203" s="212"/>
      <c r="J203" s="213">
        <f>ROUND(I203*H203,2)</f>
        <v>0</v>
      </c>
      <c r="K203" s="209" t="s">
        <v>150</v>
      </c>
      <c r="L203" s="46"/>
      <c r="M203" s="214" t="s">
        <v>19</v>
      </c>
      <c r="N203" s="215" t="s">
        <v>42</v>
      </c>
      <c r="O203" s="86"/>
      <c r="P203" s="216">
        <f>O203*H203</f>
        <v>0</v>
      </c>
      <c r="Q203" s="216">
        <v>0.00012</v>
      </c>
      <c r="R203" s="216">
        <f>Q203*H203</f>
        <v>0.0051672000000000003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195</v>
      </c>
      <c r="AT203" s="218" t="s">
        <v>146</v>
      </c>
      <c r="AU203" s="218" t="s">
        <v>81</v>
      </c>
      <c r="AY203" s="19" t="s">
        <v>143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79</v>
      </c>
      <c r="BK203" s="219">
        <f>ROUND(I203*H203,2)</f>
        <v>0</v>
      </c>
      <c r="BL203" s="19" t="s">
        <v>195</v>
      </c>
      <c r="BM203" s="218" t="s">
        <v>581</v>
      </c>
    </row>
    <row r="204" s="2" customFormat="1">
      <c r="A204" s="40"/>
      <c r="B204" s="41"/>
      <c r="C204" s="42"/>
      <c r="D204" s="220" t="s">
        <v>153</v>
      </c>
      <c r="E204" s="42"/>
      <c r="F204" s="221" t="s">
        <v>322</v>
      </c>
      <c r="G204" s="42"/>
      <c r="H204" s="42"/>
      <c r="I204" s="222"/>
      <c r="J204" s="42"/>
      <c r="K204" s="42"/>
      <c r="L204" s="46"/>
      <c r="M204" s="223"/>
      <c r="N204" s="22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153</v>
      </c>
      <c r="AU204" s="19" t="s">
        <v>81</v>
      </c>
    </row>
    <row r="205" s="2" customFormat="1">
      <c r="A205" s="40"/>
      <c r="B205" s="41"/>
      <c r="C205" s="42"/>
      <c r="D205" s="225" t="s">
        <v>155</v>
      </c>
      <c r="E205" s="42"/>
      <c r="F205" s="226" t="s">
        <v>323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155</v>
      </c>
      <c r="AU205" s="19" t="s">
        <v>81</v>
      </c>
    </row>
    <row r="206" s="15" customFormat="1">
      <c r="A206" s="15"/>
      <c r="B206" s="259"/>
      <c r="C206" s="260"/>
      <c r="D206" s="220" t="s">
        <v>157</v>
      </c>
      <c r="E206" s="261" t="s">
        <v>19</v>
      </c>
      <c r="F206" s="262" t="s">
        <v>244</v>
      </c>
      <c r="G206" s="260"/>
      <c r="H206" s="261" t="s">
        <v>19</v>
      </c>
      <c r="I206" s="263"/>
      <c r="J206" s="260"/>
      <c r="K206" s="260"/>
      <c r="L206" s="264"/>
      <c r="M206" s="265"/>
      <c r="N206" s="266"/>
      <c r="O206" s="266"/>
      <c r="P206" s="266"/>
      <c r="Q206" s="266"/>
      <c r="R206" s="266"/>
      <c r="S206" s="266"/>
      <c r="T206" s="26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8" t="s">
        <v>157</v>
      </c>
      <c r="AU206" s="268" t="s">
        <v>81</v>
      </c>
      <c r="AV206" s="15" t="s">
        <v>79</v>
      </c>
      <c r="AW206" s="15" t="s">
        <v>33</v>
      </c>
      <c r="AX206" s="15" t="s">
        <v>71</v>
      </c>
      <c r="AY206" s="268" t="s">
        <v>143</v>
      </c>
    </row>
    <row r="207" s="15" customFormat="1">
      <c r="A207" s="15"/>
      <c r="B207" s="259"/>
      <c r="C207" s="260"/>
      <c r="D207" s="220" t="s">
        <v>157</v>
      </c>
      <c r="E207" s="261" t="s">
        <v>19</v>
      </c>
      <c r="F207" s="262" t="s">
        <v>582</v>
      </c>
      <c r="G207" s="260"/>
      <c r="H207" s="261" t="s">
        <v>19</v>
      </c>
      <c r="I207" s="263"/>
      <c r="J207" s="260"/>
      <c r="K207" s="260"/>
      <c r="L207" s="264"/>
      <c r="M207" s="265"/>
      <c r="N207" s="266"/>
      <c r="O207" s="266"/>
      <c r="P207" s="266"/>
      <c r="Q207" s="266"/>
      <c r="R207" s="266"/>
      <c r="S207" s="266"/>
      <c r="T207" s="26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8" t="s">
        <v>157</v>
      </c>
      <c r="AU207" s="268" t="s">
        <v>81</v>
      </c>
      <c r="AV207" s="15" t="s">
        <v>79</v>
      </c>
      <c r="AW207" s="15" t="s">
        <v>33</v>
      </c>
      <c r="AX207" s="15" t="s">
        <v>71</v>
      </c>
      <c r="AY207" s="268" t="s">
        <v>143</v>
      </c>
    </row>
    <row r="208" s="13" customFormat="1">
      <c r="A208" s="13"/>
      <c r="B208" s="227"/>
      <c r="C208" s="228"/>
      <c r="D208" s="220" t="s">
        <v>157</v>
      </c>
      <c r="E208" s="230" t="s">
        <v>19</v>
      </c>
      <c r="F208" s="269" t="s">
        <v>102</v>
      </c>
      <c r="G208" s="228"/>
      <c r="H208" s="231">
        <v>43.060000000000002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157</v>
      </c>
      <c r="AU208" s="237" t="s">
        <v>81</v>
      </c>
      <c r="AV208" s="13" t="s">
        <v>81</v>
      </c>
      <c r="AW208" s="13" t="s">
        <v>33</v>
      </c>
      <c r="AX208" s="13" t="s">
        <v>79</v>
      </c>
      <c r="AY208" s="237" t="s">
        <v>143</v>
      </c>
    </row>
    <row r="209" s="2" customFormat="1" ht="16.5" customHeight="1">
      <c r="A209" s="40"/>
      <c r="B209" s="41"/>
      <c r="C209" s="238" t="s">
        <v>325</v>
      </c>
      <c r="D209" s="238" t="s">
        <v>207</v>
      </c>
      <c r="E209" s="239" t="s">
        <v>326</v>
      </c>
      <c r="F209" s="240" t="s">
        <v>327</v>
      </c>
      <c r="G209" s="241" t="s">
        <v>328</v>
      </c>
      <c r="H209" s="242">
        <v>2.6909999999999998</v>
      </c>
      <c r="I209" s="243"/>
      <c r="J209" s="244">
        <f>ROUND(I209*H209,2)</f>
        <v>0</v>
      </c>
      <c r="K209" s="240" t="s">
        <v>150</v>
      </c>
      <c r="L209" s="245"/>
      <c r="M209" s="246" t="s">
        <v>19</v>
      </c>
      <c r="N209" s="247" t="s">
        <v>42</v>
      </c>
      <c r="O209" s="86"/>
      <c r="P209" s="216">
        <f>O209*H209</f>
        <v>0</v>
      </c>
      <c r="Q209" s="216">
        <v>0.025000000000000001</v>
      </c>
      <c r="R209" s="216">
        <f>Q209*H209</f>
        <v>0.067275000000000001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210</v>
      </c>
      <c r="AT209" s="218" t="s">
        <v>207</v>
      </c>
      <c r="AU209" s="218" t="s">
        <v>81</v>
      </c>
      <c r="AY209" s="19" t="s">
        <v>143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79</v>
      </c>
      <c r="BK209" s="219">
        <f>ROUND(I209*H209,2)</f>
        <v>0</v>
      </c>
      <c r="BL209" s="19" t="s">
        <v>195</v>
      </c>
      <c r="BM209" s="218" t="s">
        <v>583</v>
      </c>
    </row>
    <row r="210" s="2" customFormat="1">
      <c r="A210" s="40"/>
      <c r="B210" s="41"/>
      <c r="C210" s="42"/>
      <c r="D210" s="220" t="s">
        <v>153</v>
      </c>
      <c r="E210" s="42"/>
      <c r="F210" s="221" t="s">
        <v>327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153</v>
      </c>
      <c r="AU210" s="19" t="s">
        <v>81</v>
      </c>
    </row>
    <row r="211" s="13" customFormat="1">
      <c r="A211" s="13"/>
      <c r="B211" s="227"/>
      <c r="C211" s="228"/>
      <c r="D211" s="220" t="s">
        <v>157</v>
      </c>
      <c r="E211" s="228"/>
      <c r="F211" s="230" t="s">
        <v>584</v>
      </c>
      <c r="G211" s="228"/>
      <c r="H211" s="231">
        <v>2.6909999999999998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157</v>
      </c>
      <c r="AU211" s="237" t="s">
        <v>81</v>
      </c>
      <c r="AV211" s="13" t="s">
        <v>81</v>
      </c>
      <c r="AW211" s="13" t="s">
        <v>4</v>
      </c>
      <c r="AX211" s="13" t="s">
        <v>79</v>
      </c>
      <c r="AY211" s="237" t="s">
        <v>143</v>
      </c>
    </row>
    <row r="212" s="2" customFormat="1" ht="24.15" customHeight="1">
      <c r="A212" s="40"/>
      <c r="B212" s="41"/>
      <c r="C212" s="207" t="s">
        <v>331</v>
      </c>
      <c r="D212" s="207" t="s">
        <v>146</v>
      </c>
      <c r="E212" s="208" t="s">
        <v>585</v>
      </c>
      <c r="F212" s="209" t="s">
        <v>586</v>
      </c>
      <c r="G212" s="210" t="s">
        <v>163</v>
      </c>
      <c r="H212" s="211">
        <v>2.7530000000000001</v>
      </c>
      <c r="I212" s="212"/>
      <c r="J212" s="213">
        <f>ROUND(I212*H212,2)</f>
        <v>0</v>
      </c>
      <c r="K212" s="209" t="s">
        <v>150</v>
      </c>
      <c r="L212" s="46"/>
      <c r="M212" s="214" t="s">
        <v>19</v>
      </c>
      <c r="N212" s="215" t="s">
        <v>42</v>
      </c>
      <c r="O212" s="86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195</v>
      </c>
      <c r="AT212" s="218" t="s">
        <v>146</v>
      </c>
      <c r="AU212" s="218" t="s">
        <v>81</v>
      </c>
      <c r="AY212" s="19" t="s">
        <v>143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79</v>
      </c>
      <c r="BK212" s="219">
        <f>ROUND(I212*H212,2)</f>
        <v>0</v>
      </c>
      <c r="BL212" s="19" t="s">
        <v>195</v>
      </c>
      <c r="BM212" s="218" t="s">
        <v>587</v>
      </c>
    </row>
    <row r="213" s="2" customFormat="1">
      <c r="A213" s="40"/>
      <c r="B213" s="41"/>
      <c r="C213" s="42"/>
      <c r="D213" s="220" t="s">
        <v>153</v>
      </c>
      <c r="E213" s="42"/>
      <c r="F213" s="221" t="s">
        <v>588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153</v>
      </c>
      <c r="AU213" s="19" t="s">
        <v>81</v>
      </c>
    </row>
    <row r="214" s="2" customFormat="1">
      <c r="A214" s="40"/>
      <c r="B214" s="41"/>
      <c r="C214" s="42"/>
      <c r="D214" s="225" t="s">
        <v>155</v>
      </c>
      <c r="E214" s="42"/>
      <c r="F214" s="226" t="s">
        <v>589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155</v>
      </c>
      <c r="AU214" s="19" t="s">
        <v>81</v>
      </c>
    </row>
    <row r="215" s="12" customFormat="1" ht="22.8" customHeight="1">
      <c r="A215" s="12"/>
      <c r="B215" s="191"/>
      <c r="C215" s="192"/>
      <c r="D215" s="193" t="s">
        <v>70</v>
      </c>
      <c r="E215" s="205" t="s">
        <v>337</v>
      </c>
      <c r="F215" s="205" t="s">
        <v>338</v>
      </c>
      <c r="G215" s="192"/>
      <c r="H215" s="192"/>
      <c r="I215" s="195"/>
      <c r="J215" s="206">
        <f>BK215</f>
        <v>0</v>
      </c>
      <c r="K215" s="192"/>
      <c r="L215" s="197"/>
      <c r="M215" s="198"/>
      <c r="N215" s="199"/>
      <c r="O215" s="199"/>
      <c r="P215" s="200">
        <f>SUM(P216:P233)</f>
        <v>0</v>
      </c>
      <c r="Q215" s="199"/>
      <c r="R215" s="200">
        <f>SUM(R216:R233)</f>
        <v>0.016623249999999999</v>
      </c>
      <c r="S215" s="199"/>
      <c r="T215" s="201">
        <f>SUM(T216:T233)</f>
        <v>0.082219999999999988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81</v>
      </c>
      <c r="AT215" s="203" t="s">
        <v>70</v>
      </c>
      <c r="AU215" s="203" t="s">
        <v>79</v>
      </c>
      <c r="AY215" s="202" t="s">
        <v>143</v>
      </c>
      <c r="BK215" s="204">
        <f>SUM(BK216:BK233)</f>
        <v>0</v>
      </c>
    </row>
    <row r="216" s="2" customFormat="1" ht="21.75" customHeight="1">
      <c r="A216" s="40"/>
      <c r="B216" s="41"/>
      <c r="C216" s="207" t="s">
        <v>339</v>
      </c>
      <c r="D216" s="207" t="s">
        <v>146</v>
      </c>
      <c r="E216" s="208" t="s">
        <v>340</v>
      </c>
      <c r="F216" s="209" t="s">
        <v>341</v>
      </c>
      <c r="G216" s="210" t="s">
        <v>149</v>
      </c>
      <c r="H216" s="211">
        <v>4.2249999999999996</v>
      </c>
      <c r="I216" s="212"/>
      <c r="J216" s="213">
        <f>ROUND(I216*H216,2)</f>
        <v>0</v>
      </c>
      <c r="K216" s="209" t="s">
        <v>150</v>
      </c>
      <c r="L216" s="46"/>
      <c r="M216" s="214" t="s">
        <v>19</v>
      </c>
      <c r="N216" s="215" t="s">
        <v>42</v>
      </c>
      <c r="O216" s="86"/>
      <c r="P216" s="216">
        <f>O216*H216</f>
        <v>0</v>
      </c>
      <c r="Q216" s="216">
        <v>0.00197</v>
      </c>
      <c r="R216" s="216">
        <f>Q216*H216</f>
        <v>0.0083232499999999991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195</v>
      </c>
      <c r="AT216" s="218" t="s">
        <v>146</v>
      </c>
      <c r="AU216" s="218" t="s">
        <v>81</v>
      </c>
      <c r="AY216" s="19" t="s">
        <v>143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79</v>
      </c>
      <c r="BK216" s="219">
        <f>ROUND(I216*H216,2)</f>
        <v>0</v>
      </c>
      <c r="BL216" s="19" t="s">
        <v>195</v>
      </c>
      <c r="BM216" s="218" t="s">
        <v>590</v>
      </c>
    </row>
    <row r="217" s="2" customFormat="1">
      <c r="A217" s="40"/>
      <c r="B217" s="41"/>
      <c r="C217" s="42"/>
      <c r="D217" s="220" t="s">
        <v>153</v>
      </c>
      <c r="E217" s="42"/>
      <c r="F217" s="221" t="s">
        <v>343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153</v>
      </c>
      <c r="AU217" s="19" t="s">
        <v>81</v>
      </c>
    </row>
    <row r="218" s="2" customFormat="1">
      <c r="A218" s="40"/>
      <c r="B218" s="41"/>
      <c r="C218" s="42"/>
      <c r="D218" s="225" t="s">
        <v>155</v>
      </c>
      <c r="E218" s="42"/>
      <c r="F218" s="226" t="s">
        <v>344</v>
      </c>
      <c r="G218" s="42"/>
      <c r="H218" s="42"/>
      <c r="I218" s="22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155</v>
      </c>
      <c r="AU218" s="19" t="s">
        <v>81</v>
      </c>
    </row>
    <row r="219" s="13" customFormat="1">
      <c r="A219" s="13"/>
      <c r="B219" s="227"/>
      <c r="C219" s="228"/>
      <c r="D219" s="220" t="s">
        <v>157</v>
      </c>
      <c r="E219" s="229" t="s">
        <v>19</v>
      </c>
      <c r="F219" s="230" t="s">
        <v>525</v>
      </c>
      <c r="G219" s="228"/>
      <c r="H219" s="231">
        <v>4.2249999999999996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157</v>
      </c>
      <c r="AU219" s="237" t="s">
        <v>81</v>
      </c>
      <c r="AV219" s="13" t="s">
        <v>81</v>
      </c>
      <c r="AW219" s="13" t="s">
        <v>33</v>
      </c>
      <c r="AX219" s="13" t="s">
        <v>79</v>
      </c>
      <c r="AY219" s="237" t="s">
        <v>143</v>
      </c>
    </row>
    <row r="220" s="2" customFormat="1" ht="16.5" customHeight="1">
      <c r="A220" s="40"/>
      <c r="B220" s="41"/>
      <c r="C220" s="207" t="s">
        <v>345</v>
      </c>
      <c r="D220" s="207" t="s">
        <v>146</v>
      </c>
      <c r="E220" s="208" t="s">
        <v>346</v>
      </c>
      <c r="F220" s="209" t="s">
        <v>347</v>
      </c>
      <c r="G220" s="210" t="s">
        <v>194</v>
      </c>
      <c r="H220" s="211">
        <v>2</v>
      </c>
      <c r="I220" s="212"/>
      <c r="J220" s="213">
        <f>ROUND(I220*H220,2)</f>
        <v>0</v>
      </c>
      <c r="K220" s="209" t="s">
        <v>150</v>
      </c>
      <c r="L220" s="46"/>
      <c r="M220" s="214" t="s">
        <v>19</v>
      </c>
      <c r="N220" s="215" t="s">
        <v>42</v>
      </c>
      <c r="O220" s="86"/>
      <c r="P220" s="216">
        <f>O220*H220</f>
        <v>0</v>
      </c>
      <c r="Q220" s="216">
        <v>0</v>
      </c>
      <c r="R220" s="216">
        <f>Q220*H220</f>
        <v>0</v>
      </c>
      <c r="S220" s="216">
        <v>0.020109999999999999</v>
      </c>
      <c r="T220" s="217">
        <f>S220*H220</f>
        <v>0.040219999999999999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195</v>
      </c>
      <c r="AT220" s="218" t="s">
        <v>146</v>
      </c>
      <c r="AU220" s="218" t="s">
        <v>81</v>
      </c>
      <c r="AY220" s="19" t="s">
        <v>143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79</v>
      </c>
      <c r="BK220" s="219">
        <f>ROUND(I220*H220,2)</f>
        <v>0</v>
      </c>
      <c r="BL220" s="19" t="s">
        <v>195</v>
      </c>
      <c r="BM220" s="218" t="s">
        <v>591</v>
      </c>
    </row>
    <row r="221" s="2" customFormat="1">
      <c r="A221" s="40"/>
      <c r="B221" s="41"/>
      <c r="C221" s="42"/>
      <c r="D221" s="220" t="s">
        <v>153</v>
      </c>
      <c r="E221" s="42"/>
      <c r="F221" s="221" t="s">
        <v>349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153</v>
      </c>
      <c r="AU221" s="19" t="s">
        <v>81</v>
      </c>
    </row>
    <row r="222" s="2" customFormat="1">
      <c r="A222" s="40"/>
      <c r="B222" s="41"/>
      <c r="C222" s="42"/>
      <c r="D222" s="225" t="s">
        <v>155</v>
      </c>
      <c r="E222" s="42"/>
      <c r="F222" s="226" t="s">
        <v>350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155</v>
      </c>
      <c r="AU222" s="19" t="s">
        <v>81</v>
      </c>
    </row>
    <row r="223" s="2" customFormat="1" ht="16.5" customHeight="1">
      <c r="A223" s="40"/>
      <c r="B223" s="41"/>
      <c r="C223" s="207" t="s">
        <v>351</v>
      </c>
      <c r="D223" s="207" t="s">
        <v>146</v>
      </c>
      <c r="E223" s="208" t="s">
        <v>352</v>
      </c>
      <c r="F223" s="209" t="s">
        <v>353</v>
      </c>
      <c r="G223" s="210" t="s">
        <v>194</v>
      </c>
      <c r="H223" s="211">
        <v>10</v>
      </c>
      <c r="I223" s="212"/>
      <c r="J223" s="213">
        <f>ROUND(I223*H223,2)</f>
        <v>0</v>
      </c>
      <c r="K223" s="209" t="s">
        <v>150</v>
      </c>
      <c r="L223" s="46"/>
      <c r="M223" s="214" t="s">
        <v>19</v>
      </c>
      <c r="N223" s="215" t="s">
        <v>42</v>
      </c>
      <c r="O223" s="86"/>
      <c r="P223" s="216">
        <f>O223*H223</f>
        <v>0</v>
      </c>
      <c r="Q223" s="216">
        <v>0</v>
      </c>
      <c r="R223" s="216">
        <f>Q223*H223</f>
        <v>0</v>
      </c>
      <c r="S223" s="216">
        <v>0.0041999999999999997</v>
      </c>
      <c r="T223" s="217">
        <f>S223*H223</f>
        <v>0.041999999999999996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8" t="s">
        <v>195</v>
      </c>
      <c r="AT223" s="218" t="s">
        <v>146</v>
      </c>
      <c r="AU223" s="218" t="s">
        <v>81</v>
      </c>
      <c r="AY223" s="19" t="s">
        <v>143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79</v>
      </c>
      <c r="BK223" s="219">
        <f>ROUND(I223*H223,2)</f>
        <v>0</v>
      </c>
      <c r="BL223" s="19" t="s">
        <v>195</v>
      </c>
      <c r="BM223" s="218" t="s">
        <v>592</v>
      </c>
    </row>
    <row r="224" s="2" customFormat="1">
      <c r="A224" s="40"/>
      <c r="B224" s="41"/>
      <c r="C224" s="42"/>
      <c r="D224" s="220" t="s">
        <v>153</v>
      </c>
      <c r="E224" s="42"/>
      <c r="F224" s="221" t="s">
        <v>355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153</v>
      </c>
      <c r="AU224" s="19" t="s">
        <v>81</v>
      </c>
    </row>
    <row r="225" s="2" customFormat="1">
      <c r="A225" s="40"/>
      <c r="B225" s="41"/>
      <c r="C225" s="42"/>
      <c r="D225" s="225" t="s">
        <v>155</v>
      </c>
      <c r="E225" s="42"/>
      <c r="F225" s="226" t="s">
        <v>356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155</v>
      </c>
      <c r="AU225" s="19" t="s">
        <v>81</v>
      </c>
    </row>
    <row r="226" s="2" customFormat="1" ht="24.15" customHeight="1">
      <c r="A226" s="40"/>
      <c r="B226" s="41"/>
      <c r="C226" s="207" t="s">
        <v>210</v>
      </c>
      <c r="D226" s="207" t="s">
        <v>146</v>
      </c>
      <c r="E226" s="208" t="s">
        <v>357</v>
      </c>
      <c r="F226" s="209" t="s">
        <v>358</v>
      </c>
      <c r="G226" s="210" t="s">
        <v>194</v>
      </c>
      <c r="H226" s="211">
        <v>2</v>
      </c>
      <c r="I226" s="212"/>
      <c r="J226" s="213">
        <f>ROUND(I226*H226,2)</f>
        <v>0</v>
      </c>
      <c r="K226" s="209" t="s">
        <v>150</v>
      </c>
      <c r="L226" s="46"/>
      <c r="M226" s="214" t="s">
        <v>19</v>
      </c>
      <c r="N226" s="215" t="s">
        <v>42</v>
      </c>
      <c r="O226" s="86"/>
      <c r="P226" s="216">
        <f>O226*H226</f>
        <v>0</v>
      </c>
      <c r="Q226" s="216">
        <v>0.00115</v>
      </c>
      <c r="R226" s="216">
        <f>Q226*H226</f>
        <v>0.0023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195</v>
      </c>
      <c r="AT226" s="218" t="s">
        <v>146</v>
      </c>
      <c r="AU226" s="218" t="s">
        <v>81</v>
      </c>
      <c r="AY226" s="19" t="s">
        <v>143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79</v>
      </c>
      <c r="BK226" s="219">
        <f>ROUND(I226*H226,2)</f>
        <v>0</v>
      </c>
      <c r="BL226" s="19" t="s">
        <v>195</v>
      </c>
      <c r="BM226" s="218" t="s">
        <v>593</v>
      </c>
    </row>
    <row r="227" s="2" customFormat="1">
      <c r="A227" s="40"/>
      <c r="B227" s="41"/>
      <c r="C227" s="42"/>
      <c r="D227" s="220" t="s">
        <v>153</v>
      </c>
      <c r="E227" s="42"/>
      <c r="F227" s="221" t="s">
        <v>360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153</v>
      </c>
      <c r="AU227" s="19" t="s">
        <v>81</v>
      </c>
    </row>
    <row r="228" s="2" customFormat="1">
      <c r="A228" s="40"/>
      <c r="B228" s="41"/>
      <c r="C228" s="42"/>
      <c r="D228" s="225" t="s">
        <v>155</v>
      </c>
      <c r="E228" s="42"/>
      <c r="F228" s="226" t="s">
        <v>361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155</v>
      </c>
      <c r="AU228" s="19" t="s">
        <v>81</v>
      </c>
    </row>
    <row r="229" s="2" customFormat="1" ht="37.8" customHeight="1">
      <c r="A229" s="40"/>
      <c r="B229" s="41"/>
      <c r="C229" s="238" t="s">
        <v>362</v>
      </c>
      <c r="D229" s="238" t="s">
        <v>207</v>
      </c>
      <c r="E229" s="239" t="s">
        <v>363</v>
      </c>
      <c r="F229" s="240" t="s">
        <v>364</v>
      </c>
      <c r="G229" s="241" t="s">
        <v>194</v>
      </c>
      <c r="H229" s="242">
        <v>2</v>
      </c>
      <c r="I229" s="243"/>
      <c r="J229" s="244">
        <f>ROUND(I229*H229,2)</f>
        <v>0</v>
      </c>
      <c r="K229" s="240" t="s">
        <v>150</v>
      </c>
      <c r="L229" s="245"/>
      <c r="M229" s="246" t="s">
        <v>19</v>
      </c>
      <c r="N229" s="247" t="s">
        <v>42</v>
      </c>
      <c r="O229" s="86"/>
      <c r="P229" s="216">
        <f>O229*H229</f>
        <v>0</v>
      </c>
      <c r="Q229" s="216">
        <v>0.0030000000000000001</v>
      </c>
      <c r="R229" s="216">
        <f>Q229*H229</f>
        <v>0.0060000000000000001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210</v>
      </c>
      <c r="AT229" s="218" t="s">
        <v>207</v>
      </c>
      <c r="AU229" s="218" t="s">
        <v>81</v>
      </c>
      <c r="AY229" s="19" t="s">
        <v>143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79</v>
      </c>
      <c r="BK229" s="219">
        <f>ROUND(I229*H229,2)</f>
        <v>0</v>
      </c>
      <c r="BL229" s="19" t="s">
        <v>195</v>
      </c>
      <c r="BM229" s="218" t="s">
        <v>594</v>
      </c>
    </row>
    <row r="230" s="2" customFormat="1">
      <c r="A230" s="40"/>
      <c r="B230" s="41"/>
      <c r="C230" s="42"/>
      <c r="D230" s="220" t="s">
        <v>153</v>
      </c>
      <c r="E230" s="42"/>
      <c r="F230" s="221" t="s">
        <v>364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153</v>
      </c>
      <c r="AU230" s="19" t="s">
        <v>81</v>
      </c>
    </row>
    <row r="231" s="2" customFormat="1" ht="24.15" customHeight="1">
      <c r="A231" s="40"/>
      <c r="B231" s="41"/>
      <c r="C231" s="207" t="s">
        <v>366</v>
      </c>
      <c r="D231" s="207" t="s">
        <v>146</v>
      </c>
      <c r="E231" s="208" t="s">
        <v>595</v>
      </c>
      <c r="F231" s="209" t="s">
        <v>596</v>
      </c>
      <c r="G231" s="210" t="s">
        <v>163</v>
      </c>
      <c r="H231" s="211">
        <v>0.017000000000000001</v>
      </c>
      <c r="I231" s="212"/>
      <c r="J231" s="213">
        <f>ROUND(I231*H231,2)</f>
        <v>0</v>
      </c>
      <c r="K231" s="209" t="s">
        <v>150</v>
      </c>
      <c r="L231" s="46"/>
      <c r="M231" s="214" t="s">
        <v>19</v>
      </c>
      <c r="N231" s="215" t="s">
        <v>42</v>
      </c>
      <c r="O231" s="86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195</v>
      </c>
      <c r="AT231" s="218" t="s">
        <v>146</v>
      </c>
      <c r="AU231" s="218" t="s">
        <v>81</v>
      </c>
      <c r="AY231" s="19" t="s">
        <v>143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79</v>
      </c>
      <c r="BK231" s="219">
        <f>ROUND(I231*H231,2)</f>
        <v>0</v>
      </c>
      <c r="BL231" s="19" t="s">
        <v>195</v>
      </c>
      <c r="BM231" s="218" t="s">
        <v>597</v>
      </c>
    </row>
    <row r="232" s="2" customFormat="1">
      <c r="A232" s="40"/>
      <c r="B232" s="41"/>
      <c r="C232" s="42"/>
      <c r="D232" s="220" t="s">
        <v>153</v>
      </c>
      <c r="E232" s="42"/>
      <c r="F232" s="221" t="s">
        <v>598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153</v>
      </c>
      <c r="AU232" s="19" t="s">
        <v>81</v>
      </c>
    </row>
    <row r="233" s="2" customFormat="1">
      <c r="A233" s="40"/>
      <c r="B233" s="41"/>
      <c r="C233" s="42"/>
      <c r="D233" s="225" t="s">
        <v>155</v>
      </c>
      <c r="E233" s="42"/>
      <c r="F233" s="226" t="s">
        <v>599</v>
      </c>
      <c r="G233" s="42"/>
      <c r="H233" s="42"/>
      <c r="I233" s="22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155</v>
      </c>
      <c r="AU233" s="19" t="s">
        <v>81</v>
      </c>
    </row>
    <row r="234" s="12" customFormat="1" ht="22.8" customHeight="1">
      <c r="A234" s="12"/>
      <c r="B234" s="191"/>
      <c r="C234" s="192"/>
      <c r="D234" s="193" t="s">
        <v>70</v>
      </c>
      <c r="E234" s="205" t="s">
        <v>372</v>
      </c>
      <c r="F234" s="205" t="s">
        <v>373</v>
      </c>
      <c r="G234" s="192"/>
      <c r="H234" s="192"/>
      <c r="I234" s="195"/>
      <c r="J234" s="206">
        <f>BK234</f>
        <v>0</v>
      </c>
      <c r="K234" s="192"/>
      <c r="L234" s="197"/>
      <c r="M234" s="198"/>
      <c r="N234" s="199"/>
      <c r="O234" s="199"/>
      <c r="P234" s="200">
        <f>SUM(P235:P273)</f>
        <v>0</v>
      </c>
      <c r="Q234" s="199"/>
      <c r="R234" s="200">
        <f>SUM(R235:R273)</f>
        <v>1.0900496</v>
      </c>
      <c r="S234" s="199"/>
      <c r="T234" s="201">
        <f>SUM(T235:T273)</f>
        <v>0.032399999999999998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2" t="s">
        <v>81</v>
      </c>
      <c r="AT234" s="203" t="s">
        <v>70</v>
      </c>
      <c r="AU234" s="203" t="s">
        <v>79</v>
      </c>
      <c r="AY234" s="202" t="s">
        <v>143</v>
      </c>
      <c r="BK234" s="204">
        <f>SUM(BK235:BK273)</f>
        <v>0</v>
      </c>
    </row>
    <row r="235" s="2" customFormat="1" ht="24.15" customHeight="1">
      <c r="A235" s="40"/>
      <c r="B235" s="41"/>
      <c r="C235" s="207" t="s">
        <v>374</v>
      </c>
      <c r="D235" s="207" t="s">
        <v>146</v>
      </c>
      <c r="E235" s="208" t="s">
        <v>375</v>
      </c>
      <c r="F235" s="209" t="s">
        <v>376</v>
      </c>
      <c r="G235" s="210" t="s">
        <v>202</v>
      </c>
      <c r="H235" s="211">
        <v>20.954999999999998</v>
      </c>
      <c r="I235" s="212"/>
      <c r="J235" s="213">
        <f>ROUND(I235*H235,2)</f>
        <v>0</v>
      </c>
      <c r="K235" s="209" t="s">
        <v>150</v>
      </c>
      <c r="L235" s="46"/>
      <c r="M235" s="214" t="s">
        <v>19</v>
      </c>
      <c r="N235" s="215" t="s">
        <v>42</v>
      </c>
      <c r="O235" s="86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195</v>
      </c>
      <c r="AT235" s="218" t="s">
        <v>146</v>
      </c>
      <c r="AU235" s="218" t="s">
        <v>81</v>
      </c>
      <c r="AY235" s="19" t="s">
        <v>143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79</v>
      </c>
      <c r="BK235" s="219">
        <f>ROUND(I235*H235,2)</f>
        <v>0</v>
      </c>
      <c r="BL235" s="19" t="s">
        <v>195</v>
      </c>
      <c r="BM235" s="218" t="s">
        <v>600</v>
      </c>
    </row>
    <row r="236" s="2" customFormat="1">
      <c r="A236" s="40"/>
      <c r="B236" s="41"/>
      <c r="C236" s="42"/>
      <c r="D236" s="220" t="s">
        <v>153</v>
      </c>
      <c r="E236" s="42"/>
      <c r="F236" s="221" t="s">
        <v>378</v>
      </c>
      <c r="G236" s="42"/>
      <c r="H236" s="42"/>
      <c r="I236" s="222"/>
      <c r="J236" s="42"/>
      <c r="K236" s="42"/>
      <c r="L236" s="46"/>
      <c r="M236" s="223"/>
      <c r="N236" s="22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153</v>
      </c>
      <c r="AU236" s="19" t="s">
        <v>81</v>
      </c>
    </row>
    <row r="237" s="2" customFormat="1">
      <c r="A237" s="40"/>
      <c r="B237" s="41"/>
      <c r="C237" s="42"/>
      <c r="D237" s="225" t="s">
        <v>155</v>
      </c>
      <c r="E237" s="42"/>
      <c r="F237" s="226" t="s">
        <v>379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155</v>
      </c>
      <c r="AU237" s="19" t="s">
        <v>81</v>
      </c>
    </row>
    <row r="238" s="13" customFormat="1">
      <c r="A238" s="13"/>
      <c r="B238" s="227"/>
      <c r="C238" s="228"/>
      <c r="D238" s="220" t="s">
        <v>157</v>
      </c>
      <c r="E238" s="229" t="s">
        <v>19</v>
      </c>
      <c r="F238" s="230" t="s">
        <v>601</v>
      </c>
      <c r="G238" s="228"/>
      <c r="H238" s="231">
        <v>20.954999999999998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157</v>
      </c>
      <c r="AU238" s="237" t="s">
        <v>81</v>
      </c>
      <c r="AV238" s="13" t="s">
        <v>81</v>
      </c>
      <c r="AW238" s="13" t="s">
        <v>33</v>
      </c>
      <c r="AX238" s="13" t="s">
        <v>79</v>
      </c>
      <c r="AY238" s="237" t="s">
        <v>143</v>
      </c>
    </row>
    <row r="239" s="15" customFormat="1">
      <c r="A239" s="15"/>
      <c r="B239" s="259"/>
      <c r="C239" s="260"/>
      <c r="D239" s="220" t="s">
        <v>157</v>
      </c>
      <c r="E239" s="261" t="s">
        <v>19</v>
      </c>
      <c r="F239" s="262" t="s">
        <v>381</v>
      </c>
      <c r="G239" s="260"/>
      <c r="H239" s="261" t="s">
        <v>19</v>
      </c>
      <c r="I239" s="263"/>
      <c r="J239" s="260"/>
      <c r="K239" s="260"/>
      <c r="L239" s="264"/>
      <c r="M239" s="265"/>
      <c r="N239" s="266"/>
      <c r="O239" s="266"/>
      <c r="P239" s="266"/>
      <c r="Q239" s="266"/>
      <c r="R239" s="266"/>
      <c r="S239" s="266"/>
      <c r="T239" s="26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8" t="s">
        <v>157</v>
      </c>
      <c r="AU239" s="268" t="s">
        <v>81</v>
      </c>
      <c r="AV239" s="15" t="s">
        <v>79</v>
      </c>
      <c r="AW239" s="15" t="s">
        <v>33</v>
      </c>
      <c r="AX239" s="15" t="s">
        <v>71</v>
      </c>
      <c r="AY239" s="268" t="s">
        <v>143</v>
      </c>
    </row>
    <row r="240" s="2" customFormat="1" ht="16.5" customHeight="1">
      <c r="A240" s="40"/>
      <c r="B240" s="41"/>
      <c r="C240" s="238" t="s">
        <v>382</v>
      </c>
      <c r="D240" s="238" t="s">
        <v>207</v>
      </c>
      <c r="E240" s="239" t="s">
        <v>383</v>
      </c>
      <c r="F240" s="240" t="s">
        <v>384</v>
      </c>
      <c r="G240" s="241" t="s">
        <v>328</v>
      </c>
      <c r="H240" s="242">
        <v>0.73299999999999998</v>
      </c>
      <c r="I240" s="243"/>
      <c r="J240" s="244">
        <f>ROUND(I240*H240,2)</f>
        <v>0</v>
      </c>
      <c r="K240" s="240" t="s">
        <v>150</v>
      </c>
      <c r="L240" s="245"/>
      <c r="M240" s="246" t="s">
        <v>19</v>
      </c>
      <c r="N240" s="247" t="s">
        <v>42</v>
      </c>
      <c r="O240" s="86"/>
      <c r="P240" s="216">
        <f>O240*H240</f>
        <v>0</v>
      </c>
      <c r="Q240" s="216">
        <v>0.55000000000000004</v>
      </c>
      <c r="R240" s="216">
        <f>Q240*H240</f>
        <v>0.40315000000000001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210</v>
      </c>
      <c r="AT240" s="218" t="s">
        <v>207</v>
      </c>
      <c r="AU240" s="218" t="s">
        <v>81</v>
      </c>
      <c r="AY240" s="19" t="s">
        <v>143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79</v>
      </c>
      <c r="BK240" s="219">
        <f>ROUND(I240*H240,2)</f>
        <v>0</v>
      </c>
      <c r="BL240" s="19" t="s">
        <v>195</v>
      </c>
      <c r="BM240" s="218" t="s">
        <v>602</v>
      </c>
    </row>
    <row r="241" s="2" customFormat="1">
      <c r="A241" s="40"/>
      <c r="B241" s="41"/>
      <c r="C241" s="42"/>
      <c r="D241" s="220" t="s">
        <v>153</v>
      </c>
      <c r="E241" s="42"/>
      <c r="F241" s="221" t="s">
        <v>384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153</v>
      </c>
      <c r="AU241" s="19" t="s">
        <v>81</v>
      </c>
    </row>
    <row r="242" s="13" customFormat="1">
      <c r="A242" s="13"/>
      <c r="B242" s="227"/>
      <c r="C242" s="228"/>
      <c r="D242" s="220" t="s">
        <v>157</v>
      </c>
      <c r="E242" s="228"/>
      <c r="F242" s="230" t="s">
        <v>603</v>
      </c>
      <c r="G242" s="228"/>
      <c r="H242" s="231">
        <v>0.73299999999999998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157</v>
      </c>
      <c r="AU242" s="237" t="s">
        <v>81</v>
      </c>
      <c r="AV242" s="13" t="s">
        <v>81</v>
      </c>
      <c r="AW242" s="13" t="s">
        <v>4</v>
      </c>
      <c r="AX242" s="13" t="s">
        <v>79</v>
      </c>
      <c r="AY242" s="237" t="s">
        <v>143</v>
      </c>
    </row>
    <row r="243" s="2" customFormat="1" ht="24.15" customHeight="1">
      <c r="A243" s="40"/>
      <c r="B243" s="41"/>
      <c r="C243" s="207" t="s">
        <v>387</v>
      </c>
      <c r="D243" s="207" t="s">
        <v>146</v>
      </c>
      <c r="E243" s="208" t="s">
        <v>388</v>
      </c>
      <c r="F243" s="209" t="s">
        <v>389</v>
      </c>
      <c r="G243" s="210" t="s">
        <v>202</v>
      </c>
      <c r="H243" s="211">
        <v>37.718000000000004</v>
      </c>
      <c r="I243" s="212"/>
      <c r="J243" s="213">
        <f>ROUND(I243*H243,2)</f>
        <v>0</v>
      </c>
      <c r="K243" s="209" t="s">
        <v>150</v>
      </c>
      <c r="L243" s="46"/>
      <c r="M243" s="214" t="s">
        <v>19</v>
      </c>
      <c r="N243" s="215" t="s">
        <v>42</v>
      </c>
      <c r="O243" s="86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195</v>
      </c>
      <c r="AT243" s="218" t="s">
        <v>146</v>
      </c>
      <c r="AU243" s="218" t="s">
        <v>81</v>
      </c>
      <c r="AY243" s="19" t="s">
        <v>143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79</v>
      </c>
      <c r="BK243" s="219">
        <f>ROUND(I243*H243,2)</f>
        <v>0</v>
      </c>
      <c r="BL243" s="19" t="s">
        <v>195</v>
      </c>
      <c r="BM243" s="218" t="s">
        <v>604</v>
      </c>
    </row>
    <row r="244" s="2" customFormat="1">
      <c r="A244" s="40"/>
      <c r="B244" s="41"/>
      <c r="C244" s="42"/>
      <c r="D244" s="220" t="s">
        <v>153</v>
      </c>
      <c r="E244" s="42"/>
      <c r="F244" s="221" t="s">
        <v>391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153</v>
      </c>
      <c r="AU244" s="19" t="s">
        <v>81</v>
      </c>
    </row>
    <row r="245" s="2" customFormat="1">
      <c r="A245" s="40"/>
      <c r="B245" s="41"/>
      <c r="C245" s="42"/>
      <c r="D245" s="225" t="s">
        <v>155</v>
      </c>
      <c r="E245" s="42"/>
      <c r="F245" s="226" t="s">
        <v>392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155</v>
      </c>
      <c r="AU245" s="19" t="s">
        <v>81</v>
      </c>
    </row>
    <row r="246" s="13" customFormat="1">
      <c r="A246" s="13"/>
      <c r="B246" s="227"/>
      <c r="C246" s="228"/>
      <c r="D246" s="220" t="s">
        <v>157</v>
      </c>
      <c r="E246" s="229" t="s">
        <v>19</v>
      </c>
      <c r="F246" s="230" t="s">
        <v>605</v>
      </c>
      <c r="G246" s="228"/>
      <c r="H246" s="231">
        <v>37.718000000000004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157</v>
      </c>
      <c r="AU246" s="237" t="s">
        <v>81</v>
      </c>
      <c r="AV246" s="13" t="s">
        <v>81</v>
      </c>
      <c r="AW246" s="13" t="s">
        <v>33</v>
      </c>
      <c r="AX246" s="13" t="s">
        <v>79</v>
      </c>
      <c r="AY246" s="237" t="s">
        <v>143</v>
      </c>
    </row>
    <row r="247" s="15" customFormat="1">
      <c r="A247" s="15"/>
      <c r="B247" s="259"/>
      <c r="C247" s="260"/>
      <c r="D247" s="220" t="s">
        <v>157</v>
      </c>
      <c r="E247" s="261" t="s">
        <v>19</v>
      </c>
      <c r="F247" s="262" t="s">
        <v>394</v>
      </c>
      <c r="G247" s="260"/>
      <c r="H247" s="261" t="s">
        <v>19</v>
      </c>
      <c r="I247" s="263"/>
      <c r="J247" s="260"/>
      <c r="K247" s="260"/>
      <c r="L247" s="264"/>
      <c r="M247" s="265"/>
      <c r="N247" s="266"/>
      <c r="O247" s="266"/>
      <c r="P247" s="266"/>
      <c r="Q247" s="266"/>
      <c r="R247" s="266"/>
      <c r="S247" s="266"/>
      <c r="T247" s="26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8" t="s">
        <v>157</v>
      </c>
      <c r="AU247" s="268" t="s">
        <v>81</v>
      </c>
      <c r="AV247" s="15" t="s">
        <v>79</v>
      </c>
      <c r="AW247" s="15" t="s">
        <v>33</v>
      </c>
      <c r="AX247" s="15" t="s">
        <v>71</v>
      </c>
      <c r="AY247" s="268" t="s">
        <v>143</v>
      </c>
    </row>
    <row r="248" s="2" customFormat="1" ht="21.75" customHeight="1">
      <c r="A248" s="40"/>
      <c r="B248" s="41"/>
      <c r="C248" s="238" t="s">
        <v>395</v>
      </c>
      <c r="D248" s="238" t="s">
        <v>207</v>
      </c>
      <c r="E248" s="239" t="s">
        <v>396</v>
      </c>
      <c r="F248" s="240" t="s">
        <v>397</v>
      </c>
      <c r="G248" s="241" t="s">
        <v>202</v>
      </c>
      <c r="H248" s="242">
        <v>39.603999999999999</v>
      </c>
      <c r="I248" s="243"/>
      <c r="J248" s="244">
        <f>ROUND(I248*H248,2)</f>
        <v>0</v>
      </c>
      <c r="K248" s="240" t="s">
        <v>150</v>
      </c>
      <c r="L248" s="245"/>
      <c r="M248" s="246" t="s">
        <v>19</v>
      </c>
      <c r="N248" s="247" t="s">
        <v>42</v>
      </c>
      <c r="O248" s="86"/>
      <c r="P248" s="216">
        <f>O248*H248</f>
        <v>0</v>
      </c>
      <c r="Q248" s="216">
        <v>0.0149</v>
      </c>
      <c r="R248" s="216">
        <f>Q248*H248</f>
        <v>0.59009959999999995</v>
      </c>
      <c r="S248" s="216">
        <v>0</v>
      </c>
      <c r="T248" s="21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210</v>
      </c>
      <c r="AT248" s="218" t="s">
        <v>207</v>
      </c>
      <c r="AU248" s="218" t="s">
        <v>81</v>
      </c>
      <c r="AY248" s="19" t="s">
        <v>143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79</v>
      </c>
      <c r="BK248" s="219">
        <f>ROUND(I248*H248,2)</f>
        <v>0</v>
      </c>
      <c r="BL248" s="19" t="s">
        <v>195</v>
      </c>
      <c r="BM248" s="218" t="s">
        <v>606</v>
      </c>
    </row>
    <row r="249" s="2" customFormat="1">
      <c r="A249" s="40"/>
      <c r="B249" s="41"/>
      <c r="C249" s="42"/>
      <c r="D249" s="220" t="s">
        <v>153</v>
      </c>
      <c r="E249" s="42"/>
      <c r="F249" s="221" t="s">
        <v>397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153</v>
      </c>
      <c r="AU249" s="19" t="s">
        <v>81</v>
      </c>
    </row>
    <row r="250" s="13" customFormat="1">
      <c r="A250" s="13"/>
      <c r="B250" s="227"/>
      <c r="C250" s="228"/>
      <c r="D250" s="220" t="s">
        <v>157</v>
      </c>
      <c r="E250" s="228"/>
      <c r="F250" s="230" t="s">
        <v>607</v>
      </c>
      <c r="G250" s="228"/>
      <c r="H250" s="231">
        <v>39.603999999999999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157</v>
      </c>
      <c r="AU250" s="237" t="s">
        <v>81</v>
      </c>
      <c r="AV250" s="13" t="s">
        <v>81</v>
      </c>
      <c r="AW250" s="13" t="s">
        <v>4</v>
      </c>
      <c r="AX250" s="13" t="s">
        <v>79</v>
      </c>
      <c r="AY250" s="237" t="s">
        <v>143</v>
      </c>
    </row>
    <row r="251" s="2" customFormat="1" ht="24.15" customHeight="1">
      <c r="A251" s="40"/>
      <c r="B251" s="41"/>
      <c r="C251" s="207" t="s">
        <v>400</v>
      </c>
      <c r="D251" s="207" t="s">
        <v>146</v>
      </c>
      <c r="E251" s="208" t="s">
        <v>401</v>
      </c>
      <c r="F251" s="209" t="s">
        <v>402</v>
      </c>
      <c r="G251" s="210" t="s">
        <v>202</v>
      </c>
      <c r="H251" s="211">
        <v>2.5</v>
      </c>
      <c r="I251" s="212"/>
      <c r="J251" s="213">
        <f>ROUND(I251*H251,2)</f>
        <v>0</v>
      </c>
      <c r="K251" s="209" t="s">
        <v>150</v>
      </c>
      <c r="L251" s="46"/>
      <c r="M251" s="214" t="s">
        <v>19</v>
      </c>
      <c r="N251" s="215" t="s">
        <v>42</v>
      </c>
      <c r="O251" s="86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195</v>
      </c>
      <c r="AT251" s="218" t="s">
        <v>146</v>
      </c>
      <c r="AU251" s="218" t="s">
        <v>81</v>
      </c>
      <c r="AY251" s="19" t="s">
        <v>143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79</v>
      </c>
      <c r="BK251" s="219">
        <f>ROUND(I251*H251,2)</f>
        <v>0</v>
      </c>
      <c r="BL251" s="19" t="s">
        <v>195</v>
      </c>
      <c r="BM251" s="218" t="s">
        <v>608</v>
      </c>
    </row>
    <row r="252" s="2" customFormat="1">
      <c r="A252" s="40"/>
      <c r="B252" s="41"/>
      <c r="C252" s="42"/>
      <c r="D252" s="220" t="s">
        <v>153</v>
      </c>
      <c r="E252" s="42"/>
      <c r="F252" s="221" t="s">
        <v>404</v>
      </c>
      <c r="G252" s="42"/>
      <c r="H252" s="42"/>
      <c r="I252" s="22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153</v>
      </c>
      <c r="AU252" s="19" t="s">
        <v>81</v>
      </c>
    </row>
    <row r="253" s="2" customFormat="1">
      <c r="A253" s="40"/>
      <c r="B253" s="41"/>
      <c r="C253" s="42"/>
      <c r="D253" s="225" t="s">
        <v>155</v>
      </c>
      <c r="E253" s="42"/>
      <c r="F253" s="226" t="s">
        <v>405</v>
      </c>
      <c r="G253" s="42"/>
      <c r="H253" s="42"/>
      <c r="I253" s="22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155</v>
      </c>
      <c r="AU253" s="19" t="s">
        <v>81</v>
      </c>
    </row>
    <row r="254" s="13" customFormat="1">
      <c r="A254" s="13"/>
      <c r="B254" s="227"/>
      <c r="C254" s="228"/>
      <c r="D254" s="220" t="s">
        <v>157</v>
      </c>
      <c r="E254" s="229" t="s">
        <v>19</v>
      </c>
      <c r="F254" s="230" t="s">
        <v>545</v>
      </c>
      <c r="G254" s="228"/>
      <c r="H254" s="231">
        <v>2.1600000000000001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157</v>
      </c>
      <c r="AU254" s="237" t="s">
        <v>81</v>
      </c>
      <c r="AV254" s="13" t="s">
        <v>81</v>
      </c>
      <c r="AW254" s="13" t="s">
        <v>33</v>
      </c>
      <c r="AX254" s="13" t="s">
        <v>71</v>
      </c>
      <c r="AY254" s="237" t="s">
        <v>143</v>
      </c>
    </row>
    <row r="255" s="13" customFormat="1">
      <c r="A255" s="13"/>
      <c r="B255" s="227"/>
      <c r="C255" s="228"/>
      <c r="D255" s="220" t="s">
        <v>157</v>
      </c>
      <c r="E255" s="229" t="s">
        <v>19</v>
      </c>
      <c r="F255" s="230" t="s">
        <v>609</v>
      </c>
      <c r="G255" s="228"/>
      <c r="H255" s="231">
        <v>2.5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157</v>
      </c>
      <c r="AU255" s="237" t="s">
        <v>81</v>
      </c>
      <c r="AV255" s="13" t="s">
        <v>81</v>
      </c>
      <c r="AW255" s="13" t="s">
        <v>33</v>
      </c>
      <c r="AX255" s="13" t="s">
        <v>79</v>
      </c>
      <c r="AY255" s="237" t="s">
        <v>143</v>
      </c>
    </row>
    <row r="256" s="2" customFormat="1" ht="16.5" customHeight="1">
      <c r="A256" s="40"/>
      <c r="B256" s="41"/>
      <c r="C256" s="238" t="s">
        <v>407</v>
      </c>
      <c r="D256" s="238" t="s">
        <v>207</v>
      </c>
      <c r="E256" s="239" t="s">
        <v>383</v>
      </c>
      <c r="F256" s="240" t="s">
        <v>384</v>
      </c>
      <c r="G256" s="241" t="s">
        <v>328</v>
      </c>
      <c r="H256" s="242">
        <v>0.063</v>
      </c>
      <c r="I256" s="243"/>
      <c r="J256" s="244">
        <f>ROUND(I256*H256,2)</f>
        <v>0</v>
      </c>
      <c r="K256" s="240" t="s">
        <v>150</v>
      </c>
      <c r="L256" s="245"/>
      <c r="M256" s="246" t="s">
        <v>19</v>
      </c>
      <c r="N256" s="247" t="s">
        <v>42</v>
      </c>
      <c r="O256" s="86"/>
      <c r="P256" s="216">
        <f>O256*H256</f>
        <v>0</v>
      </c>
      <c r="Q256" s="216">
        <v>0.55000000000000004</v>
      </c>
      <c r="R256" s="216">
        <f>Q256*H256</f>
        <v>0.03465</v>
      </c>
      <c r="S256" s="216">
        <v>0</v>
      </c>
      <c r="T256" s="21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210</v>
      </c>
      <c r="AT256" s="218" t="s">
        <v>207</v>
      </c>
      <c r="AU256" s="218" t="s">
        <v>81</v>
      </c>
      <c r="AY256" s="19" t="s">
        <v>143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79</v>
      </c>
      <c r="BK256" s="219">
        <f>ROUND(I256*H256,2)</f>
        <v>0</v>
      </c>
      <c r="BL256" s="19" t="s">
        <v>195</v>
      </c>
      <c r="BM256" s="218" t="s">
        <v>610</v>
      </c>
    </row>
    <row r="257" s="2" customFormat="1">
      <c r="A257" s="40"/>
      <c r="B257" s="41"/>
      <c r="C257" s="42"/>
      <c r="D257" s="220" t="s">
        <v>153</v>
      </c>
      <c r="E257" s="42"/>
      <c r="F257" s="221" t="s">
        <v>384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153</v>
      </c>
      <c r="AU257" s="19" t="s">
        <v>81</v>
      </c>
    </row>
    <row r="258" s="13" customFormat="1">
      <c r="A258" s="13"/>
      <c r="B258" s="227"/>
      <c r="C258" s="228"/>
      <c r="D258" s="220" t="s">
        <v>157</v>
      </c>
      <c r="E258" s="228"/>
      <c r="F258" s="230" t="s">
        <v>611</v>
      </c>
      <c r="G258" s="228"/>
      <c r="H258" s="231">
        <v>0.063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157</v>
      </c>
      <c r="AU258" s="237" t="s">
        <v>81</v>
      </c>
      <c r="AV258" s="13" t="s">
        <v>81</v>
      </c>
      <c r="AW258" s="13" t="s">
        <v>4</v>
      </c>
      <c r="AX258" s="13" t="s">
        <v>79</v>
      </c>
      <c r="AY258" s="237" t="s">
        <v>143</v>
      </c>
    </row>
    <row r="259" s="2" customFormat="1" ht="16.5" customHeight="1">
      <c r="A259" s="40"/>
      <c r="B259" s="41"/>
      <c r="C259" s="207" t="s">
        <v>410</v>
      </c>
      <c r="D259" s="207" t="s">
        <v>146</v>
      </c>
      <c r="E259" s="208" t="s">
        <v>411</v>
      </c>
      <c r="F259" s="209" t="s">
        <v>412</v>
      </c>
      <c r="G259" s="210" t="s">
        <v>202</v>
      </c>
      <c r="H259" s="211">
        <v>2.1600000000000001</v>
      </c>
      <c r="I259" s="212"/>
      <c r="J259" s="213">
        <f>ROUND(I259*H259,2)</f>
        <v>0</v>
      </c>
      <c r="K259" s="209" t="s">
        <v>150</v>
      </c>
      <c r="L259" s="46"/>
      <c r="M259" s="214" t="s">
        <v>19</v>
      </c>
      <c r="N259" s="215" t="s">
        <v>42</v>
      </c>
      <c r="O259" s="86"/>
      <c r="P259" s="216">
        <f>O259*H259</f>
        <v>0</v>
      </c>
      <c r="Q259" s="216">
        <v>0</v>
      </c>
      <c r="R259" s="216">
        <f>Q259*H259</f>
        <v>0</v>
      </c>
      <c r="S259" s="216">
        <v>0.014999999999999999</v>
      </c>
      <c r="T259" s="217">
        <f>S259*H259</f>
        <v>0.032399999999999998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195</v>
      </c>
      <c r="AT259" s="218" t="s">
        <v>146</v>
      </c>
      <c r="AU259" s="218" t="s">
        <v>81</v>
      </c>
      <c r="AY259" s="19" t="s">
        <v>143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79</v>
      </c>
      <c r="BK259" s="219">
        <f>ROUND(I259*H259,2)</f>
        <v>0</v>
      </c>
      <c r="BL259" s="19" t="s">
        <v>195</v>
      </c>
      <c r="BM259" s="218" t="s">
        <v>612</v>
      </c>
    </row>
    <row r="260" s="2" customFormat="1">
      <c r="A260" s="40"/>
      <c r="B260" s="41"/>
      <c r="C260" s="42"/>
      <c r="D260" s="220" t="s">
        <v>153</v>
      </c>
      <c r="E260" s="42"/>
      <c r="F260" s="221" t="s">
        <v>414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153</v>
      </c>
      <c r="AU260" s="19" t="s">
        <v>81</v>
      </c>
    </row>
    <row r="261" s="2" customFormat="1">
      <c r="A261" s="40"/>
      <c r="B261" s="41"/>
      <c r="C261" s="42"/>
      <c r="D261" s="225" t="s">
        <v>155</v>
      </c>
      <c r="E261" s="42"/>
      <c r="F261" s="226" t="s">
        <v>415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155</v>
      </c>
      <c r="AU261" s="19" t="s">
        <v>81</v>
      </c>
    </row>
    <row r="262" s="13" customFormat="1">
      <c r="A262" s="13"/>
      <c r="B262" s="227"/>
      <c r="C262" s="228"/>
      <c r="D262" s="220" t="s">
        <v>157</v>
      </c>
      <c r="E262" s="229" t="s">
        <v>19</v>
      </c>
      <c r="F262" s="230" t="s">
        <v>613</v>
      </c>
      <c r="G262" s="228"/>
      <c r="H262" s="231">
        <v>2.1600000000000001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157</v>
      </c>
      <c r="AU262" s="237" t="s">
        <v>81</v>
      </c>
      <c r="AV262" s="13" t="s">
        <v>81</v>
      </c>
      <c r="AW262" s="13" t="s">
        <v>33</v>
      </c>
      <c r="AX262" s="13" t="s">
        <v>79</v>
      </c>
      <c r="AY262" s="237" t="s">
        <v>143</v>
      </c>
    </row>
    <row r="263" s="2" customFormat="1" ht="33" customHeight="1">
      <c r="A263" s="40"/>
      <c r="B263" s="41"/>
      <c r="C263" s="207" t="s">
        <v>417</v>
      </c>
      <c r="D263" s="207" t="s">
        <v>146</v>
      </c>
      <c r="E263" s="208" t="s">
        <v>418</v>
      </c>
      <c r="F263" s="209" t="s">
        <v>419</v>
      </c>
      <c r="G263" s="210" t="s">
        <v>202</v>
      </c>
      <c r="H263" s="211">
        <v>37.718000000000004</v>
      </c>
      <c r="I263" s="212"/>
      <c r="J263" s="213">
        <f>ROUND(I263*H263,2)</f>
        <v>0</v>
      </c>
      <c r="K263" s="209" t="s">
        <v>150</v>
      </c>
      <c r="L263" s="46"/>
      <c r="M263" s="214" t="s">
        <v>19</v>
      </c>
      <c r="N263" s="215" t="s">
        <v>42</v>
      </c>
      <c r="O263" s="86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195</v>
      </c>
      <c r="AT263" s="218" t="s">
        <v>146</v>
      </c>
      <c r="AU263" s="218" t="s">
        <v>81</v>
      </c>
      <c r="AY263" s="19" t="s">
        <v>143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79</v>
      </c>
      <c r="BK263" s="219">
        <f>ROUND(I263*H263,2)</f>
        <v>0</v>
      </c>
      <c r="BL263" s="19" t="s">
        <v>195</v>
      </c>
      <c r="BM263" s="218" t="s">
        <v>614</v>
      </c>
    </row>
    <row r="264" s="2" customFormat="1">
      <c r="A264" s="40"/>
      <c r="B264" s="41"/>
      <c r="C264" s="42"/>
      <c r="D264" s="220" t="s">
        <v>153</v>
      </c>
      <c r="E264" s="42"/>
      <c r="F264" s="221" t="s">
        <v>421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153</v>
      </c>
      <c r="AU264" s="19" t="s">
        <v>81</v>
      </c>
    </row>
    <row r="265" s="2" customFormat="1">
      <c r="A265" s="40"/>
      <c r="B265" s="41"/>
      <c r="C265" s="42"/>
      <c r="D265" s="225" t="s">
        <v>155</v>
      </c>
      <c r="E265" s="42"/>
      <c r="F265" s="226" t="s">
        <v>422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155</v>
      </c>
      <c r="AU265" s="19" t="s">
        <v>81</v>
      </c>
    </row>
    <row r="266" s="13" customFormat="1">
      <c r="A266" s="13"/>
      <c r="B266" s="227"/>
      <c r="C266" s="228"/>
      <c r="D266" s="220" t="s">
        <v>157</v>
      </c>
      <c r="E266" s="229" t="s">
        <v>19</v>
      </c>
      <c r="F266" s="230" t="s">
        <v>605</v>
      </c>
      <c r="G266" s="228"/>
      <c r="H266" s="231">
        <v>37.718000000000004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157</v>
      </c>
      <c r="AU266" s="237" t="s">
        <v>81</v>
      </c>
      <c r="AV266" s="13" t="s">
        <v>81</v>
      </c>
      <c r="AW266" s="13" t="s">
        <v>33</v>
      </c>
      <c r="AX266" s="13" t="s">
        <v>79</v>
      </c>
      <c r="AY266" s="237" t="s">
        <v>143</v>
      </c>
    </row>
    <row r="267" s="15" customFormat="1">
      <c r="A267" s="15"/>
      <c r="B267" s="259"/>
      <c r="C267" s="260"/>
      <c r="D267" s="220" t="s">
        <v>157</v>
      </c>
      <c r="E267" s="261" t="s">
        <v>19</v>
      </c>
      <c r="F267" s="262" t="s">
        <v>423</v>
      </c>
      <c r="G267" s="260"/>
      <c r="H267" s="261" t="s">
        <v>19</v>
      </c>
      <c r="I267" s="263"/>
      <c r="J267" s="260"/>
      <c r="K267" s="260"/>
      <c r="L267" s="264"/>
      <c r="M267" s="265"/>
      <c r="N267" s="266"/>
      <c r="O267" s="266"/>
      <c r="P267" s="266"/>
      <c r="Q267" s="266"/>
      <c r="R267" s="266"/>
      <c r="S267" s="266"/>
      <c r="T267" s="26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8" t="s">
        <v>157</v>
      </c>
      <c r="AU267" s="268" t="s">
        <v>81</v>
      </c>
      <c r="AV267" s="15" t="s">
        <v>79</v>
      </c>
      <c r="AW267" s="15" t="s">
        <v>33</v>
      </c>
      <c r="AX267" s="15" t="s">
        <v>71</v>
      </c>
      <c r="AY267" s="268" t="s">
        <v>143</v>
      </c>
    </row>
    <row r="268" s="2" customFormat="1" ht="24.15" customHeight="1">
      <c r="A268" s="40"/>
      <c r="B268" s="41"/>
      <c r="C268" s="238" t="s">
        <v>424</v>
      </c>
      <c r="D268" s="238" t="s">
        <v>207</v>
      </c>
      <c r="E268" s="239" t="s">
        <v>425</v>
      </c>
      <c r="F268" s="240" t="s">
        <v>426</v>
      </c>
      <c r="G268" s="241" t="s">
        <v>328</v>
      </c>
      <c r="H268" s="242">
        <v>0.113</v>
      </c>
      <c r="I268" s="243"/>
      <c r="J268" s="244">
        <f>ROUND(I268*H268,2)</f>
        <v>0</v>
      </c>
      <c r="K268" s="240" t="s">
        <v>150</v>
      </c>
      <c r="L268" s="245"/>
      <c r="M268" s="246" t="s">
        <v>19</v>
      </c>
      <c r="N268" s="247" t="s">
        <v>42</v>
      </c>
      <c r="O268" s="86"/>
      <c r="P268" s="216">
        <f>O268*H268</f>
        <v>0</v>
      </c>
      <c r="Q268" s="216">
        <v>0.55000000000000004</v>
      </c>
      <c r="R268" s="216">
        <f>Q268*H268</f>
        <v>0.062150000000000004</v>
      </c>
      <c r="S268" s="216">
        <v>0</v>
      </c>
      <c r="T268" s="217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8" t="s">
        <v>210</v>
      </c>
      <c r="AT268" s="218" t="s">
        <v>207</v>
      </c>
      <c r="AU268" s="218" t="s">
        <v>81</v>
      </c>
      <c r="AY268" s="19" t="s">
        <v>143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9" t="s">
        <v>79</v>
      </c>
      <c r="BK268" s="219">
        <f>ROUND(I268*H268,2)</f>
        <v>0</v>
      </c>
      <c r="BL268" s="19" t="s">
        <v>195</v>
      </c>
      <c r="BM268" s="218" t="s">
        <v>615</v>
      </c>
    </row>
    <row r="269" s="2" customFormat="1">
      <c r="A269" s="40"/>
      <c r="B269" s="41"/>
      <c r="C269" s="42"/>
      <c r="D269" s="220" t="s">
        <v>153</v>
      </c>
      <c r="E269" s="42"/>
      <c r="F269" s="221" t="s">
        <v>426</v>
      </c>
      <c r="G269" s="42"/>
      <c r="H269" s="42"/>
      <c r="I269" s="222"/>
      <c r="J269" s="42"/>
      <c r="K269" s="42"/>
      <c r="L269" s="46"/>
      <c r="M269" s="223"/>
      <c r="N269" s="22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153</v>
      </c>
      <c r="AU269" s="19" t="s">
        <v>81</v>
      </c>
    </row>
    <row r="270" s="13" customFormat="1">
      <c r="A270" s="13"/>
      <c r="B270" s="227"/>
      <c r="C270" s="228"/>
      <c r="D270" s="220" t="s">
        <v>157</v>
      </c>
      <c r="E270" s="228"/>
      <c r="F270" s="230" t="s">
        <v>616</v>
      </c>
      <c r="G270" s="228"/>
      <c r="H270" s="231">
        <v>0.113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157</v>
      </c>
      <c r="AU270" s="237" t="s">
        <v>81</v>
      </c>
      <c r="AV270" s="13" t="s">
        <v>81</v>
      </c>
      <c r="AW270" s="13" t="s">
        <v>4</v>
      </c>
      <c r="AX270" s="13" t="s">
        <v>79</v>
      </c>
      <c r="AY270" s="237" t="s">
        <v>143</v>
      </c>
    </row>
    <row r="271" s="2" customFormat="1" ht="24.15" customHeight="1">
      <c r="A271" s="40"/>
      <c r="B271" s="41"/>
      <c r="C271" s="207" t="s">
        <v>429</v>
      </c>
      <c r="D271" s="207" t="s">
        <v>146</v>
      </c>
      <c r="E271" s="208" t="s">
        <v>617</v>
      </c>
      <c r="F271" s="209" t="s">
        <v>618</v>
      </c>
      <c r="G271" s="210" t="s">
        <v>163</v>
      </c>
      <c r="H271" s="211">
        <v>1.0900000000000001</v>
      </c>
      <c r="I271" s="212"/>
      <c r="J271" s="213">
        <f>ROUND(I271*H271,2)</f>
        <v>0</v>
      </c>
      <c r="K271" s="209" t="s">
        <v>150</v>
      </c>
      <c r="L271" s="46"/>
      <c r="M271" s="214" t="s">
        <v>19</v>
      </c>
      <c r="N271" s="215" t="s">
        <v>42</v>
      </c>
      <c r="O271" s="86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195</v>
      </c>
      <c r="AT271" s="218" t="s">
        <v>146</v>
      </c>
      <c r="AU271" s="218" t="s">
        <v>81</v>
      </c>
      <c r="AY271" s="19" t="s">
        <v>143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79</v>
      </c>
      <c r="BK271" s="219">
        <f>ROUND(I271*H271,2)</f>
        <v>0</v>
      </c>
      <c r="BL271" s="19" t="s">
        <v>195</v>
      </c>
      <c r="BM271" s="218" t="s">
        <v>619</v>
      </c>
    </row>
    <row r="272" s="2" customFormat="1">
      <c r="A272" s="40"/>
      <c r="B272" s="41"/>
      <c r="C272" s="42"/>
      <c r="D272" s="220" t="s">
        <v>153</v>
      </c>
      <c r="E272" s="42"/>
      <c r="F272" s="221" t="s">
        <v>620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153</v>
      </c>
      <c r="AU272" s="19" t="s">
        <v>81</v>
      </c>
    </row>
    <row r="273" s="2" customFormat="1">
      <c r="A273" s="40"/>
      <c r="B273" s="41"/>
      <c r="C273" s="42"/>
      <c r="D273" s="225" t="s">
        <v>155</v>
      </c>
      <c r="E273" s="42"/>
      <c r="F273" s="226" t="s">
        <v>621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155</v>
      </c>
      <c r="AU273" s="19" t="s">
        <v>81</v>
      </c>
    </row>
    <row r="274" s="12" customFormat="1" ht="22.8" customHeight="1">
      <c r="A274" s="12"/>
      <c r="B274" s="191"/>
      <c r="C274" s="192"/>
      <c r="D274" s="193" t="s">
        <v>70</v>
      </c>
      <c r="E274" s="205" t="s">
        <v>435</v>
      </c>
      <c r="F274" s="205" t="s">
        <v>436</v>
      </c>
      <c r="G274" s="192"/>
      <c r="H274" s="192"/>
      <c r="I274" s="195"/>
      <c r="J274" s="206">
        <f>BK274</f>
        <v>0</v>
      </c>
      <c r="K274" s="192"/>
      <c r="L274" s="197"/>
      <c r="M274" s="198"/>
      <c r="N274" s="199"/>
      <c r="O274" s="199"/>
      <c r="P274" s="200">
        <f>SUM(P275:P297)</f>
        <v>0</v>
      </c>
      <c r="Q274" s="199"/>
      <c r="R274" s="200">
        <f>SUM(R275:R297)</f>
        <v>1.6981875</v>
      </c>
      <c r="S274" s="199"/>
      <c r="T274" s="201">
        <f>SUM(T275:T297)</f>
        <v>0.24033911999999999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2" t="s">
        <v>81</v>
      </c>
      <c r="AT274" s="203" t="s">
        <v>70</v>
      </c>
      <c r="AU274" s="203" t="s">
        <v>79</v>
      </c>
      <c r="AY274" s="202" t="s">
        <v>143</v>
      </c>
      <c r="BK274" s="204">
        <f>SUM(BK275:BK297)</f>
        <v>0</v>
      </c>
    </row>
    <row r="275" s="2" customFormat="1" ht="24.15" customHeight="1">
      <c r="A275" s="40"/>
      <c r="B275" s="41"/>
      <c r="C275" s="207" t="s">
        <v>437</v>
      </c>
      <c r="D275" s="207" t="s">
        <v>146</v>
      </c>
      <c r="E275" s="208" t="s">
        <v>438</v>
      </c>
      <c r="F275" s="209" t="s">
        <v>439</v>
      </c>
      <c r="G275" s="210" t="s">
        <v>149</v>
      </c>
      <c r="H275" s="211">
        <v>125.83199999999999</v>
      </c>
      <c r="I275" s="212"/>
      <c r="J275" s="213">
        <f>ROUND(I275*H275,2)</f>
        <v>0</v>
      </c>
      <c r="K275" s="209" t="s">
        <v>150</v>
      </c>
      <c r="L275" s="46"/>
      <c r="M275" s="214" t="s">
        <v>19</v>
      </c>
      <c r="N275" s="215" t="s">
        <v>42</v>
      </c>
      <c r="O275" s="86"/>
      <c r="P275" s="216">
        <f>O275*H275</f>
        <v>0</v>
      </c>
      <c r="Q275" s="216">
        <v>0</v>
      </c>
      <c r="R275" s="216">
        <f>Q275*H275</f>
        <v>0</v>
      </c>
      <c r="S275" s="216">
        <v>0.00191</v>
      </c>
      <c r="T275" s="217">
        <f>S275*H275</f>
        <v>0.24033911999999999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195</v>
      </c>
      <c r="AT275" s="218" t="s">
        <v>146</v>
      </c>
      <c r="AU275" s="218" t="s">
        <v>81</v>
      </c>
      <c r="AY275" s="19" t="s">
        <v>143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79</v>
      </c>
      <c r="BK275" s="219">
        <f>ROUND(I275*H275,2)</f>
        <v>0</v>
      </c>
      <c r="BL275" s="19" t="s">
        <v>195</v>
      </c>
      <c r="BM275" s="218" t="s">
        <v>622</v>
      </c>
    </row>
    <row r="276" s="2" customFormat="1">
      <c r="A276" s="40"/>
      <c r="B276" s="41"/>
      <c r="C276" s="42"/>
      <c r="D276" s="220" t="s">
        <v>153</v>
      </c>
      <c r="E276" s="42"/>
      <c r="F276" s="221" t="s">
        <v>441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153</v>
      </c>
      <c r="AU276" s="19" t="s">
        <v>81</v>
      </c>
    </row>
    <row r="277" s="2" customFormat="1">
      <c r="A277" s="40"/>
      <c r="B277" s="41"/>
      <c r="C277" s="42"/>
      <c r="D277" s="225" t="s">
        <v>155</v>
      </c>
      <c r="E277" s="42"/>
      <c r="F277" s="226" t="s">
        <v>442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155</v>
      </c>
      <c r="AU277" s="19" t="s">
        <v>81</v>
      </c>
    </row>
    <row r="278" s="15" customFormat="1">
      <c r="A278" s="15"/>
      <c r="B278" s="259"/>
      <c r="C278" s="260"/>
      <c r="D278" s="220" t="s">
        <v>157</v>
      </c>
      <c r="E278" s="261" t="s">
        <v>19</v>
      </c>
      <c r="F278" s="262" t="s">
        <v>244</v>
      </c>
      <c r="G278" s="260"/>
      <c r="H278" s="261" t="s">
        <v>19</v>
      </c>
      <c r="I278" s="263"/>
      <c r="J278" s="260"/>
      <c r="K278" s="260"/>
      <c r="L278" s="264"/>
      <c r="M278" s="265"/>
      <c r="N278" s="266"/>
      <c r="O278" s="266"/>
      <c r="P278" s="266"/>
      <c r="Q278" s="266"/>
      <c r="R278" s="266"/>
      <c r="S278" s="266"/>
      <c r="T278" s="26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8" t="s">
        <v>157</v>
      </c>
      <c r="AU278" s="268" t="s">
        <v>81</v>
      </c>
      <c r="AV278" s="15" t="s">
        <v>79</v>
      </c>
      <c r="AW278" s="15" t="s">
        <v>33</v>
      </c>
      <c r="AX278" s="15" t="s">
        <v>71</v>
      </c>
      <c r="AY278" s="268" t="s">
        <v>143</v>
      </c>
    </row>
    <row r="279" s="15" customFormat="1">
      <c r="A279" s="15"/>
      <c r="B279" s="259"/>
      <c r="C279" s="260"/>
      <c r="D279" s="220" t="s">
        <v>157</v>
      </c>
      <c r="E279" s="261" t="s">
        <v>19</v>
      </c>
      <c r="F279" s="262" t="s">
        <v>623</v>
      </c>
      <c r="G279" s="260"/>
      <c r="H279" s="261" t="s">
        <v>19</v>
      </c>
      <c r="I279" s="263"/>
      <c r="J279" s="260"/>
      <c r="K279" s="260"/>
      <c r="L279" s="264"/>
      <c r="M279" s="265"/>
      <c r="N279" s="266"/>
      <c r="O279" s="266"/>
      <c r="P279" s="266"/>
      <c r="Q279" s="266"/>
      <c r="R279" s="266"/>
      <c r="S279" s="266"/>
      <c r="T279" s="26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8" t="s">
        <v>157</v>
      </c>
      <c r="AU279" s="268" t="s">
        <v>81</v>
      </c>
      <c r="AV279" s="15" t="s">
        <v>79</v>
      </c>
      <c r="AW279" s="15" t="s">
        <v>33</v>
      </c>
      <c r="AX279" s="15" t="s">
        <v>71</v>
      </c>
      <c r="AY279" s="268" t="s">
        <v>143</v>
      </c>
    </row>
    <row r="280" s="13" customFormat="1">
      <c r="A280" s="13"/>
      <c r="B280" s="227"/>
      <c r="C280" s="228"/>
      <c r="D280" s="220" t="s">
        <v>157</v>
      </c>
      <c r="E280" s="230" t="s">
        <v>19</v>
      </c>
      <c r="F280" s="269" t="s">
        <v>94</v>
      </c>
      <c r="G280" s="228"/>
      <c r="H280" s="231">
        <v>83.888000000000005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157</v>
      </c>
      <c r="AU280" s="237" t="s">
        <v>81</v>
      </c>
      <c r="AV280" s="13" t="s">
        <v>81</v>
      </c>
      <c r="AW280" s="13" t="s">
        <v>33</v>
      </c>
      <c r="AX280" s="13" t="s">
        <v>79</v>
      </c>
      <c r="AY280" s="237" t="s">
        <v>143</v>
      </c>
    </row>
    <row r="281" s="13" customFormat="1">
      <c r="A281" s="13"/>
      <c r="B281" s="227"/>
      <c r="C281" s="228"/>
      <c r="D281" s="220" t="s">
        <v>157</v>
      </c>
      <c r="E281" s="228"/>
      <c r="F281" s="230" t="s">
        <v>624</v>
      </c>
      <c r="G281" s="228"/>
      <c r="H281" s="231">
        <v>125.83199999999999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157</v>
      </c>
      <c r="AU281" s="237" t="s">
        <v>81</v>
      </c>
      <c r="AV281" s="13" t="s">
        <v>81</v>
      </c>
      <c r="AW281" s="13" t="s">
        <v>4</v>
      </c>
      <c r="AX281" s="13" t="s">
        <v>79</v>
      </c>
      <c r="AY281" s="237" t="s">
        <v>143</v>
      </c>
    </row>
    <row r="282" s="2" customFormat="1" ht="24.15" customHeight="1">
      <c r="A282" s="40"/>
      <c r="B282" s="41"/>
      <c r="C282" s="207" t="s">
        <v>445</v>
      </c>
      <c r="D282" s="207" t="s">
        <v>146</v>
      </c>
      <c r="E282" s="208" t="s">
        <v>446</v>
      </c>
      <c r="F282" s="209" t="s">
        <v>447</v>
      </c>
      <c r="G282" s="210" t="s">
        <v>149</v>
      </c>
      <c r="H282" s="211">
        <v>101</v>
      </c>
      <c r="I282" s="212"/>
      <c r="J282" s="213">
        <f>ROUND(I282*H282,2)</f>
        <v>0</v>
      </c>
      <c r="K282" s="209" t="s">
        <v>150</v>
      </c>
      <c r="L282" s="46"/>
      <c r="M282" s="214" t="s">
        <v>19</v>
      </c>
      <c r="N282" s="215" t="s">
        <v>42</v>
      </c>
      <c r="O282" s="86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195</v>
      </c>
      <c r="AT282" s="218" t="s">
        <v>146</v>
      </c>
      <c r="AU282" s="218" t="s">
        <v>81</v>
      </c>
      <c r="AY282" s="19" t="s">
        <v>143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79</v>
      </c>
      <c r="BK282" s="219">
        <f>ROUND(I282*H282,2)</f>
        <v>0</v>
      </c>
      <c r="BL282" s="19" t="s">
        <v>195</v>
      </c>
      <c r="BM282" s="218" t="s">
        <v>625</v>
      </c>
    </row>
    <row r="283" s="2" customFormat="1">
      <c r="A283" s="40"/>
      <c r="B283" s="41"/>
      <c r="C283" s="42"/>
      <c r="D283" s="220" t="s">
        <v>153</v>
      </c>
      <c r="E283" s="42"/>
      <c r="F283" s="221" t="s">
        <v>449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153</v>
      </c>
      <c r="AU283" s="19" t="s">
        <v>81</v>
      </c>
    </row>
    <row r="284" s="2" customFormat="1">
      <c r="A284" s="40"/>
      <c r="B284" s="41"/>
      <c r="C284" s="42"/>
      <c r="D284" s="225" t="s">
        <v>155</v>
      </c>
      <c r="E284" s="42"/>
      <c r="F284" s="226" t="s">
        <v>450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155</v>
      </c>
      <c r="AU284" s="19" t="s">
        <v>81</v>
      </c>
    </row>
    <row r="285" s="13" customFormat="1">
      <c r="A285" s="13"/>
      <c r="B285" s="227"/>
      <c r="C285" s="228"/>
      <c r="D285" s="220" t="s">
        <v>157</v>
      </c>
      <c r="E285" s="229" t="s">
        <v>19</v>
      </c>
      <c r="F285" s="230" t="s">
        <v>626</v>
      </c>
      <c r="G285" s="228"/>
      <c r="H285" s="231">
        <v>84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157</v>
      </c>
      <c r="AU285" s="237" t="s">
        <v>81</v>
      </c>
      <c r="AV285" s="13" t="s">
        <v>81</v>
      </c>
      <c r="AW285" s="13" t="s">
        <v>33</v>
      </c>
      <c r="AX285" s="13" t="s">
        <v>71</v>
      </c>
      <c r="AY285" s="237" t="s">
        <v>143</v>
      </c>
    </row>
    <row r="286" s="13" customFormat="1">
      <c r="A286" s="13"/>
      <c r="B286" s="227"/>
      <c r="C286" s="228"/>
      <c r="D286" s="220" t="s">
        <v>157</v>
      </c>
      <c r="E286" s="229" t="s">
        <v>19</v>
      </c>
      <c r="F286" s="230" t="s">
        <v>627</v>
      </c>
      <c r="G286" s="228"/>
      <c r="H286" s="231">
        <v>17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157</v>
      </c>
      <c r="AU286" s="237" t="s">
        <v>81</v>
      </c>
      <c r="AV286" s="13" t="s">
        <v>81</v>
      </c>
      <c r="AW286" s="13" t="s">
        <v>33</v>
      </c>
      <c r="AX286" s="13" t="s">
        <v>71</v>
      </c>
      <c r="AY286" s="237" t="s">
        <v>143</v>
      </c>
    </row>
    <row r="287" s="14" customFormat="1">
      <c r="A287" s="14"/>
      <c r="B287" s="248"/>
      <c r="C287" s="249"/>
      <c r="D287" s="220" t="s">
        <v>157</v>
      </c>
      <c r="E287" s="250" t="s">
        <v>19</v>
      </c>
      <c r="F287" s="251" t="s">
        <v>233</v>
      </c>
      <c r="G287" s="249"/>
      <c r="H287" s="252">
        <v>101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157</v>
      </c>
      <c r="AU287" s="258" t="s">
        <v>81</v>
      </c>
      <c r="AV287" s="14" t="s">
        <v>151</v>
      </c>
      <c r="AW287" s="14" t="s">
        <v>33</v>
      </c>
      <c r="AX287" s="14" t="s">
        <v>79</v>
      </c>
      <c r="AY287" s="258" t="s">
        <v>143</v>
      </c>
    </row>
    <row r="288" s="2" customFormat="1" ht="21.75" customHeight="1">
      <c r="A288" s="40"/>
      <c r="B288" s="41"/>
      <c r="C288" s="238" t="s">
        <v>455</v>
      </c>
      <c r="D288" s="238" t="s">
        <v>207</v>
      </c>
      <c r="E288" s="239" t="s">
        <v>456</v>
      </c>
      <c r="F288" s="240" t="s">
        <v>457</v>
      </c>
      <c r="G288" s="241" t="s">
        <v>202</v>
      </c>
      <c r="H288" s="242">
        <v>204.697</v>
      </c>
      <c r="I288" s="243"/>
      <c r="J288" s="244">
        <f>ROUND(I288*H288,2)</f>
        <v>0</v>
      </c>
      <c r="K288" s="240" t="s">
        <v>150</v>
      </c>
      <c r="L288" s="245"/>
      <c r="M288" s="246" t="s">
        <v>19</v>
      </c>
      <c r="N288" s="247" t="s">
        <v>42</v>
      </c>
      <c r="O288" s="86"/>
      <c r="P288" s="216">
        <f>O288*H288</f>
        <v>0</v>
      </c>
      <c r="Q288" s="216">
        <v>0.0074999999999999997</v>
      </c>
      <c r="R288" s="216">
        <f>Q288*H288</f>
        <v>1.5352275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210</v>
      </c>
      <c r="AT288" s="218" t="s">
        <v>207</v>
      </c>
      <c r="AU288" s="218" t="s">
        <v>81</v>
      </c>
      <c r="AY288" s="19" t="s">
        <v>143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79</v>
      </c>
      <c r="BK288" s="219">
        <f>ROUND(I288*H288,2)</f>
        <v>0</v>
      </c>
      <c r="BL288" s="19" t="s">
        <v>195</v>
      </c>
      <c r="BM288" s="218" t="s">
        <v>628</v>
      </c>
    </row>
    <row r="289" s="2" customFormat="1">
      <c r="A289" s="40"/>
      <c r="B289" s="41"/>
      <c r="C289" s="42"/>
      <c r="D289" s="220" t="s">
        <v>153</v>
      </c>
      <c r="E289" s="42"/>
      <c r="F289" s="221" t="s">
        <v>457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153</v>
      </c>
      <c r="AU289" s="19" t="s">
        <v>81</v>
      </c>
    </row>
    <row r="290" s="13" customFormat="1">
      <c r="A290" s="13"/>
      <c r="B290" s="227"/>
      <c r="C290" s="228"/>
      <c r="D290" s="220" t="s">
        <v>157</v>
      </c>
      <c r="E290" s="228"/>
      <c r="F290" s="230" t="s">
        <v>629</v>
      </c>
      <c r="G290" s="228"/>
      <c r="H290" s="231">
        <v>204.697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157</v>
      </c>
      <c r="AU290" s="237" t="s">
        <v>81</v>
      </c>
      <c r="AV290" s="13" t="s">
        <v>81</v>
      </c>
      <c r="AW290" s="13" t="s">
        <v>4</v>
      </c>
      <c r="AX290" s="13" t="s">
        <v>79</v>
      </c>
      <c r="AY290" s="237" t="s">
        <v>143</v>
      </c>
    </row>
    <row r="291" s="2" customFormat="1" ht="24.15" customHeight="1">
      <c r="A291" s="40"/>
      <c r="B291" s="41"/>
      <c r="C291" s="207" t="s">
        <v>460</v>
      </c>
      <c r="D291" s="207" t="s">
        <v>146</v>
      </c>
      <c r="E291" s="208" t="s">
        <v>461</v>
      </c>
      <c r="F291" s="209" t="s">
        <v>462</v>
      </c>
      <c r="G291" s="210" t="s">
        <v>149</v>
      </c>
      <c r="H291" s="211">
        <v>84</v>
      </c>
      <c r="I291" s="212"/>
      <c r="J291" s="213">
        <f>ROUND(I291*H291,2)</f>
        <v>0</v>
      </c>
      <c r="K291" s="209" t="s">
        <v>150</v>
      </c>
      <c r="L291" s="46"/>
      <c r="M291" s="214" t="s">
        <v>19</v>
      </c>
      <c r="N291" s="215" t="s">
        <v>42</v>
      </c>
      <c r="O291" s="86"/>
      <c r="P291" s="216">
        <f>O291*H291</f>
        <v>0</v>
      </c>
      <c r="Q291" s="216">
        <v>0.0019400000000000001</v>
      </c>
      <c r="R291" s="216">
        <f>Q291*H291</f>
        <v>0.16296000000000002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195</v>
      </c>
      <c r="AT291" s="218" t="s">
        <v>146</v>
      </c>
      <c r="AU291" s="218" t="s">
        <v>81</v>
      </c>
      <c r="AY291" s="19" t="s">
        <v>143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79</v>
      </c>
      <c r="BK291" s="219">
        <f>ROUND(I291*H291,2)</f>
        <v>0</v>
      </c>
      <c r="BL291" s="19" t="s">
        <v>195</v>
      </c>
      <c r="BM291" s="218" t="s">
        <v>630</v>
      </c>
    </row>
    <row r="292" s="2" customFormat="1">
      <c r="A292" s="40"/>
      <c r="B292" s="41"/>
      <c r="C292" s="42"/>
      <c r="D292" s="220" t="s">
        <v>153</v>
      </c>
      <c r="E292" s="42"/>
      <c r="F292" s="221" t="s">
        <v>464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153</v>
      </c>
      <c r="AU292" s="19" t="s">
        <v>81</v>
      </c>
    </row>
    <row r="293" s="2" customFormat="1">
      <c r="A293" s="40"/>
      <c r="B293" s="41"/>
      <c r="C293" s="42"/>
      <c r="D293" s="225" t="s">
        <v>155</v>
      </c>
      <c r="E293" s="42"/>
      <c r="F293" s="226" t="s">
        <v>465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155</v>
      </c>
      <c r="AU293" s="19" t="s">
        <v>81</v>
      </c>
    </row>
    <row r="294" s="13" customFormat="1">
      <c r="A294" s="13"/>
      <c r="B294" s="227"/>
      <c r="C294" s="228"/>
      <c r="D294" s="220" t="s">
        <v>157</v>
      </c>
      <c r="E294" s="229" t="s">
        <v>19</v>
      </c>
      <c r="F294" s="230" t="s">
        <v>631</v>
      </c>
      <c r="G294" s="228"/>
      <c r="H294" s="231">
        <v>84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157</v>
      </c>
      <c r="AU294" s="237" t="s">
        <v>81</v>
      </c>
      <c r="AV294" s="13" t="s">
        <v>81</v>
      </c>
      <c r="AW294" s="13" t="s">
        <v>33</v>
      </c>
      <c r="AX294" s="13" t="s">
        <v>79</v>
      </c>
      <c r="AY294" s="237" t="s">
        <v>143</v>
      </c>
    </row>
    <row r="295" s="2" customFormat="1" ht="24.15" customHeight="1">
      <c r="A295" s="40"/>
      <c r="B295" s="41"/>
      <c r="C295" s="207" t="s">
        <v>467</v>
      </c>
      <c r="D295" s="207" t="s">
        <v>146</v>
      </c>
      <c r="E295" s="208" t="s">
        <v>632</v>
      </c>
      <c r="F295" s="209" t="s">
        <v>633</v>
      </c>
      <c r="G295" s="210" t="s">
        <v>163</v>
      </c>
      <c r="H295" s="211">
        <v>1.698</v>
      </c>
      <c r="I295" s="212"/>
      <c r="J295" s="213">
        <f>ROUND(I295*H295,2)</f>
        <v>0</v>
      </c>
      <c r="K295" s="209" t="s">
        <v>150</v>
      </c>
      <c r="L295" s="46"/>
      <c r="M295" s="214" t="s">
        <v>19</v>
      </c>
      <c r="N295" s="215" t="s">
        <v>42</v>
      </c>
      <c r="O295" s="86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8" t="s">
        <v>195</v>
      </c>
      <c r="AT295" s="218" t="s">
        <v>146</v>
      </c>
      <c r="AU295" s="218" t="s">
        <v>81</v>
      </c>
      <c r="AY295" s="19" t="s">
        <v>143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9" t="s">
        <v>79</v>
      </c>
      <c r="BK295" s="219">
        <f>ROUND(I295*H295,2)</f>
        <v>0</v>
      </c>
      <c r="BL295" s="19" t="s">
        <v>195</v>
      </c>
      <c r="BM295" s="218" t="s">
        <v>634</v>
      </c>
    </row>
    <row r="296" s="2" customFormat="1">
      <c r="A296" s="40"/>
      <c r="B296" s="41"/>
      <c r="C296" s="42"/>
      <c r="D296" s="220" t="s">
        <v>153</v>
      </c>
      <c r="E296" s="42"/>
      <c r="F296" s="221" t="s">
        <v>635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153</v>
      </c>
      <c r="AU296" s="19" t="s">
        <v>81</v>
      </c>
    </row>
    <row r="297" s="2" customFormat="1">
      <c r="A297" s="40"/>
      <c r="B297" s="41"/>
      <c r="C297" s="42"/>
      <c r="D297" s="225" t="s">
        <v>155</v>
      </c>
      <c r="E297" s="42"/>
      <c r="F297" s="226" t="s">
        <v>636</v>
      </c>
      <c r="G297" s="42"/>
      <c r="H297" s="42"/>
      <c r="I297" s="222"/>
      <c r="J297" s="42"/>
      <c r="K297" s="42"/>
      <c r="L297" s="46"/>
      <c r="M297" s="223"/>
      <c r="N297" s="224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155</v>
      </c>
      <c r="AU297" s="19" t="s">
        <v>81</v>
      </c>
    </row>
    <row r="298" s="12" customFormat="1" ht="22.8" customHeight="1">
      <c r="A298" s="12"/>
      <c r="B298" s="191"/>
      <c r="C298" s="192"/>
      <c r="D298" s="193" t="s">
        <v>70</v>
      </c>
      <c r="E298" s="205" t="s">
        <v>473</v>
      </c>
      <c r="F298" s="205" t="s">
        <v>474</v>
      </c>
      <c r="G298" s="192"/>
      <c r="H298" s="192"/>
      <c r="I298" s="195"/>
      <c r="J298" s="206">
        <f>BK298</f>
        <v>0</v>
      </c>
      <c r="K298" s="192"/>
      <c r="L298" s="197"/>
      <c r="M298" s="198"/>
      <c r="N298" s="199"/>
      <c r="O298" s="199"/>
      <c r="P298" s="200">
        <f>SUM(P299:P302)</f>
        <v>0</v>
      </c>
      <c r="Q298" s="199"/>
      <c r="R298" s="200">
        <f>SUM(R299:R302)</f>
        <v>0.00084239999999999998</v>
      </c>
      <c r="S298" s="199"/>
      <c r="T298" s="201">
        <f>SUM(T299:T302)</f>
        <v>0.00084239999999999998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2" t="s">
        <v>81</v>
      </c>
      <c r="AT298" s="203" t="s">
        <v>70</v>
      </c>
      <c r="AU298" s="203" t="s">
        <v>79</v>
      </c>
      <c r="AY298" s="202" t="s">
        <v>143</v>
      </c>
      <c r="BK298" s="204">
        <f>SUM(BK299:BK302)</f>
        <v>0</v>
      </c>
    </row>
    <row r="299" s="2" customFormat="1" ht="16.5" customHeight="1">
      <c r="A299" s="40"/>
      <c r="B299" s="41"/>
      <c r="C299" s="207" t="s">
        <v>475</v>
      </c>
      <c r="D299" s="207" t="s">
        <v>146</v>
      </c>
      <c r="E299" s="208" t="s">
        <v>476</v>
      </c>
      <c r="F299" s="209" t="s">
        <v>477</v>
      </c>
      <c r="G299" s="210" t="s">
        <v>202</v>
      </c>
      <c r="H299" s="211">
        <v>3.2400000000000002</v>
      </c>
      <c r="I299" s="212"/>
      <c r="J299" s="213">
        <f>ROUND(I299*H299,2)</f>
        <v>0</v>
      </c>
      <c r="K299" s="209" t="s">
        <v>150</v>
      </c>
      <c r="L299" s="46"/>
      <c r="M299" s="214" t="s">
        <v>19</v>
      </c>
      <c r="N299" s="215" t="s">
        <v>42</v>
      </c>
      <c r="O299" s="86"/>
      <c r="P299" s="216">
        <f>O299*H299</f>
        <v>0</v>
      </c>
      <c r="Q299" s="216">
        <v>0.00025999999999999998</v>
      </c>
      <c r="R299" s="216">
        <f>Q299*H299</f>
        <v>0.00084239999999999998</v>
      </c>
      <c r="S299" s="216">
        <v>0.00025999999999999998</v>
      </c>
      <c r="T299" s="217">
        <f>S299*H299</f>
        <v>0.00084239999999999998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8" t="s">
        <v>195</v>
      </c>
      <c r="AT299" s="218" t="s">
        <v>146</v>
      </c>
      <c r="AU299" s="218" t="s">
        <v>81</v>
      </c>
      <c r="AY299" s="19" t="s">
        <v>143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9" t="s">
        <v>79</v>
      </c>
      <c r="BK299" s="219">
        <f>ROUND(I299*H299,2)</f>
        <v>0</v>
      </c>
      <c r="BL299" s="19" t="s">
        <v>195</v>
      </c>
      <c r="BM299" s="218" t="s">
        <v>637</v>
      </c>
    </row>
    <row r="300" s="2" customFormat="1">
      <c r="A300" s="40"/>
      <c r="B300" s="41"/>
      <c r="C300" s="42"/>
      <c r="D300" s="220" t="s">
        <v>153</v>
      </c>
      <c r="E300" s="42"/>
      <c r="F300" s="221" t="s">
        <v>479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153</v>
      </c>
      <c r="AU300" s="19" t="s">
        <v>81</v>
      </c>
    </row>
    <row r="301" s="2" customFormat="1">
      <c r="A301" s="40"/>
      <c r="B301" s="41"/>
      <c r="C301" s="42"/>
      <c r="D301" s="225" t="s">
        <v>155</v>
      </c>
      <c r="E301" s="42"/>
      <c r="F301" s="226" t="s">
        <v>480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155</v>
      </c>
      <c r="AU301" s="19" t="s">
        <v>81</v>
      </c>
    </row>
    <row r="302" s="13" customFormat="1">
      <c r="A302" s="13"/>
      <c r="B302" s="227"/>
      <c r="C302" s="228"/>
      <c r="D302" s="220" t="s">
        <v>157</v>
      </c>
      <c r="E302" s="229" t="s">
        <v>19</v>
      </c>
      <c r="F302" s="230" t="s">
        <v>638</v>
      </c>
      <c r="G302" s="228"/>
      <c r="H302" s="231">
        <v>3.2400000000000002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157</v>
      </c>
      <c r="AU302" s="237" t="s">
        <v>81</v>
      </c>
      <c r="AV302" s="13" t="s">
        <v>81</v>
      </c>
      <c r="AW302" s="13" t="s">
        <v>33</v>
      </c>
      <c r="AX302" s="13" t="s">
        <v>79</v>
      </c>
      <c r="AY302" s="237" t="s">
        <v>143</v>
      </c>
    </row>
    <row r="303" s="12" customFormat="1" ht="22.8" customHeight="1">
      <c r="A303" s="12"/>
      <c r="B303" s="191"/>
      <c r="C303" s="192"/>
      <c r="D303" s="193" t="s">
        <v>70</v>
      </c>
      <c r="E303" s="205" t="s">
        <v>482</v>
      </c>
      <c r="F303" s="205" t="s">
        <v>483</v>
      </c>
      <c r="G303" s="192"/>
      <c r="H303" s="192"/>
      <c r="I303" s="195"/>
      <c r="J303" s="206">
        <f>BK303</f>
        <v>0</v>
      </c>
      <c r="K303" s="192"/>
      <c r="L303" s="197"/>
      <c r="M303" s="198"/>
      <c r="N303" s="199"/>
      <c r="O303" s="199"/>
      <c r="P303" s="200">
        <f>SUM(P304:P311)</f>
        <v>0</v>
      </c>
      <c r="Q303" s="199"/>
      <c r="R303" s="200">
        <f>SUM(R304:R311)</f>
        <v>0.0020800000000000003</v>
      </c>
      <c r="S303" s="199"/>
      <c r="T303" s="201">
        <f>SUM(T304:T311)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2" t="s">
        <v>81</v>
      </c>
      <c r="AT303" s="203" t="s">
        <v>70</v>
      </c>
      <c r="AU303" s="203" t="s">
        <v>79</v>
      </c>
      <c r="AY303" s="202" t="s">
        <v>143</v>
      </c>
      <c r="BK303" s="204">
        <f>SUM(BK304:BK311)</f>
        <v>0</v>
      </c>
    </row>
    <row r="304" s="2" customFormat="1" ht="24.15" customHeight="1">
      <c r="A304" s="40"/>
      <c r="B304" s="41"/>
      <c r="C304" s="207" t="s">
        <v>484</v>
      </c>
      <c r="D304" s="207" t="s">
        <v>146</v>
      </c>
      <c r="E304" s="208" t="s">
        <v>485</v>
      </c>
      <c r="F304" s="209" t="s">
        <v>486</v>
      </c>
      <c r="G304" s="210" t="s">
        <v>194</v>
      </c>
      <c r="H304" s="211">
        <v>13</v>
      </c>
      <c r="I304" s="212"/>
      <c r="J304" s="213">
        <f>ROUND(I304*H304,2)</f>
        <v>0</v>
      </c>
      <c r="K304" s="209" t="s">
        <v>150</v>
      </c>
      <c r="L304" s="46"/>
      <c r="M304" s="214" t="s">
        <v>19</v>
      </c>
      <c r="N304" s="215" t="s">
        <v>42</v>
      </c>
      <c r="O304" s="86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195</v>
      </c>
      <c r="AT304" s="218" t="s">
        <v>146</v>
      </c>
      <c r="AU304" s="218" t="s">
        <v>81</v>
      </c>
      <c r="AY304" s="19" t="s">
        <v>143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79</v>
      </c>
      <c r="BK304" s="219">
        <f>ROUND(I304*H304,2)</f>
        <v>0</v>
      </c>
      <c r="BL304" s="19" t="s">
        <v>195</v>
      </c>
      <c r="BM304" s="218" t="s">
        <v>639</v>
      </c>
    </row>
    <row r="305" s="2" customFormat="1">
      <c r="A305" s="40"/>
      <c r="B305" s="41"/>
      <c r="C305" s="42"/>
      <c r="D305" s="220" t="s">
        <v>153</v>
      </c>
      <c r="E305" s="42"/>
      <c r="F305" s="221" t="s">
        <v>488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153</v>
      </c>
      <c r="AU305" s="19" t="s">
        <v>81</v>
      </c>
    </row>
    <row r="306" s="2" customFormat="1">
      <c r="A306" s="40"/>
      <c r="B306" s="41"/>
      <c r="C306" s="42"/>
      <c r="D306" s="225" t="s">
        <v>155</v>
      </c>
      <c r="E306" s="42"/>
      <c r="F306" s="226" t="s">
        <v>489</v>
      </c>
      <c r="G306" s="42"/>
      <c r="H306" s="42"/>
      <c r="I306" s="222"/>
      <c r="J306" s="42"/>
      <c r="K306" s="42"/>
      <c r="L306" s="46"/>
      <c r="M306" s="223"/>
      <c r="N306" s="224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155</v>
      </c>
      <c r="AU306" s="19" t="s">
        <v>81</v>
      </c>
    </row>
    <row r="307" s="2" customFormat="1" ht="21.75" customHeight="1">
      <c r="A307" s="40"/>
      <c r="B307" s="41"/>
      <c r="C307" s="238" t="s">
        <v>490</v>
      </c>
      <c r="D307" s="238" t="s">
        <v>207</v>
      </c>
      <c r="E307" s="239" t="s">
        <v>491</v>
      </c>
      <c r="F307" s="240" t="s">
        <v>492</v>
      </c>
      <c r="G307" s="241" t="s">
        <v>194</v>
      </c>
      <c r="H307" s="242">
        <v>13</v>
      </c>
      <c r="I307" s="243"/>
      <c r="J307" s="244">
        <f>ROUND(I307*H307,2)</f>
        <v>0</v>
      </c>
      <c r="K307" s="240" t="s">
        <v>150</v>
      </c>
      <c r="L307" s="245"/>
      <c r="M307" s="246" t="s">
        <v>19</v>
      </c>
      <c r="N307" s="247" t="s">
        <v>42</v>
      </c>
      <c r="O307" s="86"/>
      <c r="P307" s="216">
        <f>O307*H307</f>
        <v>0</v>
      </c>
      <c r="Q307" s="216">
        <v>0.00016000000000000001</v>
      </c>
      <c r="R307" s="216">
        <f>Q307*H307</f>
        <v>0.0020800000000000003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210</v>
      </c>
      <c r="AT307" s="218" t="s">
        <v>207</v>
      </c>
      <c r="AU307" s="218" t="s">
        <v>81</v>
      </c>
      <c r="AY307" s="19" t="s">
        <v>143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79</v>
      </c>
      <c r="BK307" s="219">
        <f>ROUND(I307*H307,2)</f>
        <v>0</v>
      </c>
      <c r="BL307" s="19" t="s">
        <v>195</v>
      </c>
      <c r="BM307" s="218" t="s">
        <v>640</v>
      </c>
    </row>
    <row r="308" s="2" customFormat="1">
      <c r="A308" s="40"/>
      <c r="B308" s="41"/>
      <c r="C308" s="42"/>
      <c r="D308" s="220" t="s">
        <v>153</v>
      </c>
      <c r="E308" s="42"/>
      <c r="F308" s="221" t="s">
        <v>492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153</v>
      </c>
      <c r="AU308" s="19" t="s">
        <v>81</v>
      </c>
    </row>
    <row r="309" s="2" customFormat="1" ht="24.15" customHeight="1">
      <c r="A309" s="40"/>
      <c r="B309" s="41"/>
      <c r="C309" s="207" t="s">
        <v>494</v>
      </c>
      <c r="D309" s="207" t="s">
        <v>146</v>
      </c>
      <c r="E309" s="208" t="s">
        <v>641</v>
      </c>
      <c r="F309" s="209" t="s">
        <v>642</v>
      </c>
      <c r="G309" s="210" t="s">
        <v>163</v>
      </c>
      <c r="H309" s="211">
        <v>0.002</v>
      </c>
      <c r="I309" s="212"/>
      <c r="J309" s="213">
        <f>ROUND(I309*H309,2)</f>
        <v>0</v>
      </c>
      <c r="K309" s="209" t="s">
        <v>150</v>
      </c>
      <c r="L309" s="46"/>
      <c r="M309" s="214" t="s">
        <v>19</v>
      </c>
      <c r="N309" s="215" t="s">
        <v>42</v>
      </c>
      <c r="O309" s="86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8" t="s">
        <v>195</v>
      </c>
      <c r="AT309" s="218" t="s">
        <v>146</v>
      </c>
      <c r="AU309" s="218" t="s">
        <v>81</v>
      </c>
      <c r="AY309" s="19" t="s">
        <v>143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9" t="s">
        <v>79</v>
      </c>
      <c r="BK309" s="219">
        <f>ROUND(I309*H309,2)</f>
        <v>0</v>
      </c>
      <c r="BL309" s="19" t="s">
        <v>195</v>
      </c>
      <c r="BM309" s="218" t="s">
        <v>643</v>
      </c>
    </row>
    <row r="310" s="2" customFormat="1">
      <c r="A310" s="40"/>
      <c r="B310" s="41"/>
      <c r="C310" s="42"/>
      <c r="D310" s="220" t="s">
        <v>153</v>
      </c>
      <c r="E310" s="42"/>
      <c r="F310" s="221" t="s">
        <v>644</v>
      </c>
      <c r="G310" s="42"/>
      <c r="H310" s="42"/>
      <c r="I310" s="222"/>
      <c r="J310" s="42"/>
      <c r="K310" s="42"/>
      <c r="L310" s="46"/>
      <c r="M310" s="223"/>
      <c r="N310" s="224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153</v>
      </c>
      <c r="AU310" s="19" t="s">
        <v>81</v>
      </c>
    </row>
    <row r="311" s="2" customFormat="1">
      <c r="A311" s="40"/>
      <c r="B311" s="41"/>
      <c r="C311" s="42"/>
      <c r="D311" s="225" t="s">
        <v>155</v>
      </c>
      <c r="E311" s="42"/>
      <c r="F311" s="226" t="s">
        <v>645</v>
      </c>
      <c r="G311" s="42"/>
      <c r="H311" s="42"/>
      <c r="I311" s="22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155</v>
      </c>
      <c r="AU311" s="19" t="s">
        <v>81</v>
      </c>
    </row>
    <row r="312" s="12" customFormat="1" ht="25.92" customHeight="1">
      <c r="A312" s="12"/>
      <c r="B312" s="191"/>
      <c r="C312" s="192"/>
      <c r="D312" s="193" t="s">
        <v>70</v>
      </c>
      <c r="E312" s="194" t="s">
        <v>89</v>
      </c>
      <c r="F312" s="194" t="s">
        <v>500</v>
      </c>
      <c r="G312" s="192"/>
      <c r="H312" s="192"/>
      <c r="I312" s="195"/>
      <c r="J312" s="196">
        <f>BK312</f>
        <v>0</v>
      </c>
      <c r="K312" s="192"/>
      <c r="L312" s="197"/>
      <c r="M312" s="198"/>
      <c r="N312" s="199"/>
      <c r="O312" s="199"/>
      <c r="P312" s="200">
        <f>P313</f>
        <v>0</v>
      </c>
      <c r="Q312" s="199"/>
      <c r="R312" s="200">
        <f>R313</f>
        <v>0</v>
      </c>
      <c r="S312" s="199"/>
      <c r="T312" s="201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2" t="s">
        <v>181</v>
      </c>
      <c r="AT312" s="203" t="s">
        <v>70</v>
      </c>
      <c r="AU312" s="203" t="s">
        <v>71</v>
      </c>
      <c r="AY312" s="202" t="s">
        <v>143</v>
      </c>
      <c r="BK312" s="204">
        <f>BK313</f>
        <v>0</v>
      </c>
    </row>
    <row r="313" s="12" customFormat="1" ht="22.8" customHeight="1">
      <c r="A313" s="12"/>
      <c r="B313" s="191"/>
      <c r="C313" s="192"/>
      <c r="D313" s="193" t="s">
        <v>70</v>
      </c>
      <c r="E313" s="205" t="s">
        <v>501</v>
      </c>
      <c r="F313" s="205" t="s">
        <v>502</v>
      </c>
      <c r="G313" s="192"/>
      <c r="H313" s="192"/>
      <c r="I313" s="195"/>
      <c r="J313" s="206">
        <f>BK313</f>
        <v>0</v>
      </c>
      <c r="K313" s="192"/>
      <c r="L313" s="197"/>
      <c r="M313" s="198"/>
      <c r="N313" s="199"/>
      <c r="O313" s="199"/>
      <c r="P313" s="200">
        <f>SUM(P314:P316)</f>
        <v>0</v>
      </c>
      <c r="Q313" s="199"/>
      <c r="R313" s="200">
        <f>SUM(R314:R316)</f>
        <v>0</v>
      </c>
      <c r="S313" s="199"/>
      <c r="T313" s="201">
        <f>SUM(T314:T316)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2" t="s">
        <v>181</v>
      </c>
      <c r="AT313" s="203" t="s">
        <v>70</v>
      </c>
      <c r="AU313" s="203" t="s">
        <v>79</v>
      </c>
      <c r="AY313" s="202" t="s">
        <v>143</v>
      </c>
      <c r="BK313" s="204">
        <f>SUM(BK314:BK316)</f>
        <v>0</v>
      </c>
    </row>
    <row r="314" s="2" customFormat="1" ht="21.75" customHeight="1">
      <c r="A314" s="40"/>
      <c r="B314" s="41"/>
      <c r="C314" s="207" t="s">
        <v>503</v>
      </c>
      <c r="D314" s="207" t="s">
        <v>146</v>
      </c>
      <c r="E314" s="208" t="s">
        <v>504</v>
      </c>
      <c r="F314" s="209" t="s">
        <v>505</v>
      </c>
      <c r="G314" s="210" t="s">
        <v>506</v>
      </c>
      <c r="H314" s="211">
        <v>1</v>
      </c>
      <c r="I314" s="212"/>
      <c r="J314" s="213">
        <f>ROUND(I314*H314,2)</f>
        <v>0</v>
      </c>
      <c r="K314" s="209" t="s">
        <v>150</v>
      </c>
      <c r="L314" s="46"/>
      <c r="M314" s="214" t="s">
        <v>19</v>
      </c>
      <c r="N314" s="215" t="s">
        <v>42</v>
      </c>
      <c r="O314" s="86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8" t="s">
        <v>507</v>
      </c>
      <c r="AT314" s="218" t="s">
        <v>146</v>
      </c>
      <c r="AU314" s="218" t="s">
        <v>81</v>
      </c>
      <c r="AY314" s="19" t="s">
        <v>143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9" t="s">
        <v>79</v>
      </c>
      <c r="BK314" s="219">
        <f>ROUND(I314*H314,2)</f>
        <v>0</v>
      </c>
      <c r="BL314" s="19" t="s">
        <v>507</v>
      </c>
      <c r="BM314" s="218" t="s">
        <v>646</v>
      </c>
    </row>
    <row r="315" s="2" customFormat="1">
      <c r="A315" s="40"/>
      <c r="B315" s="41"/>
      <c r="C315" s="42"/>
      <c r="D315" s="220" t="s">
        <v>153</v>
      </c>
      <c r="E315" s="42"/>
      <c r="F315" s="221" t="s">
        <v>509</v>
      </c>
      <c r="G315" s="42"/>
      <c r="H315" s="42"/>
      <c r="I315" s="222"/>
      <c r="J315" s="42"/>
      <c r="K315" s="42"/>
      <c r="L315" s="46"/>
      <c r="M315" s="223"/>
      <c r="N315" s="224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153</v>
      </c>
      <c r="AU315" s="19" t="s">
        <v>81</v>
      </c>
    </row>
    <row r="316" s="2" customFormat="1">
      <c r="A316" s="40"/>
      <c r="B316" s="41"/>
      <c r="C316" s="42"/>
      <c r="D316" s="225" t="s">
        <v>155</v>
      </c>
      <c r="E316" s="42"/>
      <c r="F316" s="226" t="s">
        <v>510</v>
      </c>
      <c r="G316" s="42"/>
      <c r="H316" s="42"/>
      <c r="I316" s="222"/>
      <c r="J316" s="42"/>
      <c r="K316" s="42"/>
      <c r="L316" s="46"/>
      <c r="M316" s="270"/>
      <c r="N316" s="271"/>
      <c r="O316" s="272"/>
      <c r="P316" s="272"/>
      <c r="Q316" s="272"/>
      <c r="R316" s="272"/>
      <c r="S316" s="272"/>
      <c r="T316" s="273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155</v>
      </c>
      <c r="AU316" s="19" t="s">
        <v>81</v>
      </c>
    </row>
    <row r="317" s="2" customFormat="1" ht="6.96" customHeight="1">
      <c r="A317" s="40"/>
      <c r="B317" s="61"/>
      <c r="C317" s="62"/>
      <c r="D317" s="62"/>
      <c r="E317" s="62"/>
      <c r="F317" s="62"/>
      <c r="G317" s="62"/>
      <c r="H317" s="62"/>
      <c r="I317" s="62"/>
      <c r="J317" s="62"/>
      <c r="K317" s="62"/>
      <c r="L317" s="46"/>
      <c r="M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</row>
  </sheetData>
  <sheetProtection sheet="1" autoFilter="0" formatColumns="0" formatRows="0" objects="1" scenarios="1" spinCount="100000" saltValue="klQi3XYed6QeoP6FLcQIs97IdUfQRgS3gkkzv3Ue1HuCIcndPGFeDzYW7txEBAqnJfJoVe7iuF3oc/HzSCRPqA==" hashValue="rWsQm3HwFX1hOh7Xa2yI9mFwi0ctAC3hw5ppoMx5jEI+2pgUrIen7iqYPKt/OZutwIhTCUHO8m1pTdkVmcSHLw==" algorithmName="SHA-512" password="CC35"/>
  <autoFilter ref="C92:K31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2/977151122"/>
    <hyperlink ref="F103" r:id="rId2" display="https://podminky.urs.cz/item/CS_URS_2024_02/997013501"/>
    <hyperlink ref="F106" r:id="rId3" display="https://podminky.urs.cz/item/CS_URS_2024_02/997013509"/>
    <hyperlink ref="F110" r:id="rId4" display="https://podminky.urs.cz/item/CS_URS_2024_02/997013814"/>
    <hyperlink ref="F115" r:id="rId5" display="https://podminky.urs.cz/item/CS_URS_2024_02/998011002"/>
    <hyperlink ref="F120" r:id="rId6" display="https://podminky.urs.cz/item/CS_URS_2024_02/712300921"/>
    <hyperlink ref="F123" r:id="rId7" display="https://podminky.urs.cz/item/CS_URS_2024_02/712311101"/>
    <hyperlink ref="F130" r:id="rId8" display="https://podminky.urs.cz/item/CS_URS_2024_02/712331101"/>
    <hyperlink ref="F137" r:id="rId9" display="https://podminky.urs.cz/item/CS_URS_2024_02/712331111"/>
    <hyperlink ref="F147" r:id="rId10" display="https://podminky.urs.cz/item/CS_URS_2024_02/712340832"/>
    <hyperlink ref="F151" r:id="rId11" display="VV0002"/>
    <hyperlink ref="F154" r:id="rId12" display="https://podminky.urs.cz/item/CS_URS_2024_02/712341559"/>
    <hyperlink ref="F157" r:id="rId13" display="VV0006"/>
    <hyperlink ref="F168" r:id="rId14" display="https://podminky.urs.cz/item/CS_URS_2024_02/712841559"/>
    <hyperlink ref="F176" r:id="rId15" display="https://podminky.urs.cz/item/CS_URS_2024_02/998712102"/>
    <hyperlink ref="F180" r:id="rId16" display="https://podminky.urs.cz/item/CS_URS_2024_02/713111111"/>
    <hyperlink ref="F187" r:id="rId17" display="https://podminky.urs.cz/item/CS_URS_2024_02/713141136"/>
    <hyperlink ref="F195" r:id="rId18" display="https://podminky.urs.cz/item/CS_URS_2024_02/713141151"/>
    <hyperlink ref="F199" r:id="rId19" display="VV0003"/>
    <hyperlink ref="F205" r:id="rId20" display="https://podminky.urs.cz/item/CS_URS_2024_02/713141338"/>
    <hyperlink ref="F208" r:id="rId21" display="VV0004"/>
    <hyperlink ref="F214" r:id="rId22" display="https://podminky.urs.cz/item/CS_URS_2024_02/998713102"/>
    <hyperlink ref="F218" r:id="rId23" display="https://podminky.urs.cz/item/CS_URS_2024_02/721173402"/>
    <hyperlink ref="F222" r:id="rId24" display="https://podminky.urs.cz/item/CS_URS_2024_02/721210823"/>
    <hyperlink ref="F225" r:id="rId25" display="https://podminky.urs.cz/item/CS_URS_2024_02/721220802"/>
    <hyperlink ref="F228" r:id="rId26" display="https://podminky.urs.cz/item/CS_URS_2024_02/721239114"/>
    <hyperlink ref="F233" r:id="rId27" display="https://podminky.urs.cz/item/CS_URS_2024_02/998721102"/>
    <hyperlink ref="F237" r:id="rId28" display="https://podminky.urs.cz/item/CS_URS_2024_02/762131124"/>
    <hyperlink ref="F245" r:id="rId29" display="https://podminky.urs.cz/item/CS_URS_2024_02/762132135"/>
    <hyperlink ref="F253" r:id="rId30" display="https://podminky.urs.cz/item/CS_URS_2024_02/762341250"/>
    <hyperlink ref="F261" r:id="rId31" display="https://podminky.urs.cz/item/CS_URS_2024_02/762341811"/>
    <hyperlink ref="F265" r:id="rId32" display="https://podminky.urs.cz/item/CS_URS_2024_02/762342214"/>
    <hyperlink ref="F273" r:id="rId33" display="https://podminky.urs.cz/item/CS_URS_2024_02/998762102"/>
    <hyperlink ref="F277" r:id="rId34" display="https://podminky.urs.cz/item/CS_URS_2024_02/764002841"/>
    <hyperlink ref="F280" r:id="rId35" display="VV0001"/>
    <hyperlink ref="F284" r:id="rId36" display="https://podminky.urs.cz/item/CS_URS_2024_02/764204105"/>
    <hyperlink ref="F293" r:id="rId37" display="https://podminky.urs.cz/item/CS_URS_2024_02/764212662"/>
    <hyperlink ref="F297" r:id="rId38" display="https://podminky.urs.cz/item/CS_URS_2024_02/998764102"/>
    <hyperlink ref="F301" r:id="rId39" display="https://podminky.urs.cz/item/CS_URS_2024_02/765192001"/>
    <hyperlink ref="F306" r:id="rId40" display="https://podminky.urs.cz/item/CS_URS_2024_02/767810122"/>
    <hyperlink ref="F311" r:id="rId41" display="https://podminky.urs.cz/item/CS_URS_2024_02/998767102"/>
    <hyperlink ref="F316" r:id="rId42" display="https://podminky.urs.cz/item/CS_URS_2024_02/0414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647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ROUND((SUM(BE81:BE93)),  2)</f>
        <v>0</v>
      </c>
      <c r="G33" s="40"/>
      <c r="H33" s="40"/>
      <c r="I33" s="151">
        <v>0.20999999999999999</v>
      </c>
      <c r="J33" s="150">
        <f>ROUND(((SUM(BE81:BE93))*I33),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ROUND((SUM(BF81:BF93)),  2)</f>
        <v>0</v>
      </c>
      <c r="G34" s="40"/>
      <c r="H34" s="40"/>
      <c r="I34" s="151">
        <v>0.12</v>
      </c>
      <c r="J34" s="150">
        <f>ROUND(((SUM(BF81:BF93))*I34),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ROUND((SUM(BG81:BG93)),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ROUND((SUM(BH81:BH93)),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ROUND((SUM(BI81:BI93)),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Hromosvod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648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649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128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Oprava střešního pláště speciální školy - I. etapa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108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03 - Hromosvod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Hradecká  1231/11b, Hradec Králové</v>
      </c>
      <c r="G75" s="42"/>
      <c r="H75" s="42"/>
      <c r="I75" s="34" t="s">
        <v>23</v>
      </c>
      <c r="J75" s="74" t="str">
        <f>IF(J12="","",J12)</f>
        <v>29. 8. 2024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Speciální základní škola Hradec Králové</v>
      </c>
      <c r="G77" s="42"/>
      <c r="H77" s="42"/>
      <c r="I77" s="34" t="s">
        <v>31</v>
      </c>
      <c r="J77" s="38" t="str">
        <f>E21</f>
        <v>DEKPROJEKT s.r.o.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DEKPROJEKT s.r.o.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129</v>
      </c>
      <c r="D80" s="183" t="s">
        <v>56</v>
      </c>
      <c r="E80" s="183" t="s">
        <v>52</v>
      </c>
      <c r="F80" s="183" t="s">
        <v>53</v>
      </c>
      <c r="G80" s="183" t="s">
        <v>130</v>
      </c>
      <c r="H80" s="183" t="s">
        <v>131</v>
      </c>
      <c r="I80" s="183" t="s">
        <v>132</v>
      </c>
      <c r="J80" s="183" t="s">
        <v>112</v>
      </c>
      <c r="K80" s="184" t="s">
        <v>133</v>
      </c>
      <c r="L80" s="185"/>
      <c r="M80" s="94" t="s">
        <v>19</v>
      </c>
      <c r="N80" s="95" t="s">
        <v>41</v>
      </c>
      <c r="O80" s="95" t="s">
        <v>134</v>
      </c>
      <c r="P80" s="95" t="s">
        <v>135</v>
      </c>
      <c r="Q80" s="95" t="s">
        <v>136</v>
      </c>
      <c r="R80" s="95" t="s">
        <v>137</v>
      </c>
      <c r="S80" s="95" t="s">
        <v>138</v>
      </c>
      <c r="T80" s="96" t="s">
        <v>139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140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113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70</v>
      </c>
      <c r="E82" s="194" t="s">
        <v>207</v>
      </c>
      <c r="F82" s="194" t="s">
        <v>650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97</v>
      </c>
      <c r="AT82" s="203" t="s">
        <v>70</v>
      </c>
      <c r="AU82" s="203" t="s">
        <v>71</v>
      </c>
      <c r="AY82" s="202" t="s">
        <v>143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70</v>
      </c>
      <c r="E83" s="205" t="s">
        <v>651</v>
      </c>
      <c r="F83" s="205" t="s">
        <v>652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SUM(P84:P93)</f>
        <v>0</v>
      </c>
      <c r="Q83" s="199"/>
      <c r="R83" s="200">
        <f>SUM(R84:R93)</f>
        <v>0</v>
      </c>
      <c r="S83" s="199"/>
      <c r="T83" s="201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97</v>
      </c>
      <c r="AT83" s="203" t="s">
        <v>70</v>
      </c>
      <c r="AU83" s="203" t="s">
        <v>79</v>
      </c>
      <c r="AY83" s="202" t="s">
        <v>143</v>
      </c>
      <c r="BK83" s="204">
        <f>SUM(BK84:BK93)</f>
        <v>0</v>
      </c>
    </row>
    <row r="84" s="2" customFormat="1" ht="24.15" customHeight="1">
      <c r="A84" s="40"/>
      <c r="B84" s="41"/>
      <c r="C84" s="207" t="s">
        <v>79</v>
      </c>
      <c r="D84" s="207" t="s">
        <v>146</v>
      </c>
      <c r="E84" s="208" t="s">
        <v>653</v>
      </c>
      <c r="F84" s="209" t="s">
        <v>654</v>
      </c>
      <c r="G84" s="210" t="s">
        <v>149</v>
      </c>
      <c r="H84" s="211">
        <v>249</v>
      </c>
      <c r="I84" s="212"/>
      <c r="J84" s="213">
        <f>ROUND(I84*H84,2)</f>
        <v>0</v>
      </c>
      <c r="K84" s="209" t="s">
        <v>19</v>
      </c>
      <c r="L84" s="46"/>
      <c r="M84" s="214" t="s">
        <v>19</v>
      </c>
      <c r="N84" s="215" t="s">
        <v>42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655</v>
      </c>
      <c r="AT84" s="218" t="s">
        <v>146</v>
      </c>
      <c r="AU84" s="218" t="s">
        <v>81</v>
      </c>
      <c r="AY84" s="19" t="s">
        <v>143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79</v>
      </c>
      <c r="BK84" s="219">
        <f>ROUND(I84*H84,2)</f>
        <v>0</v>
      </c>
      <c r="BL84" s="19" t="s">
        <v>655</v>
      </c>
      <c r="BM84" s="218" t="s">
        <v>656</v>
      </c>
    </row>
    <row r="85" s="2" customFormat="1">
      <c r="A85" s="40"/>
      <c r="B85" s="41"/>
      <c r="C85" s="42"/>
      <c r="D85" s="220" t="s">
        <v>153</v>
      </c>
      <c r="E85" s="42"/>
      <c r="F85" s="221" t="s">
        <v>657</v>
      </c>
      <c r="G85" s="42"/>
      <c r="H85" s="42"/>
      <c r="I85" s="222"/>
      <c r="J85" s="42"/>
      <c r="K85" s="42"/>
      <c r="L85" s="46"/>
      <c r="M85" s="223"/>
      <c r="N85" s="224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153</v>
      </c>
      <c r="AU85" s="19" t="s">
        <v>81</v>
      </c>
    </row>
    <row r="86" s="2" customFormat="1" ht="24.15" customHeight="1">
      <c r="A86" s="40"/>
      <c r="B86" s="41"/>
      <c r="C86" s="238" t="s">
        <v>81</v>
      </c>
      <c r="D86" s="238" t="s">
        <v>207</v>
      </c>
      <c r="E86" s="239" t="s">
        <v>658</v>
      </c>
      <c r="F86" s="240" t="s">
        <v>659</v>
      </c>
      <c r="G86" s="241" t="s">
        <v>194</v>
      </c>
      <c r="H86" s="242">
        <v>249</v>
      </c>
      <c r="I86" s="243"/>
      <c r="J86" s="244">
        <f>ROUND(I86*H86,2)</f>
        <v>0</v>
      </c>
      <c r="K86" s="240" t="s">
        <v>19</v>
      </c>
      <c r="L86" s="245"/>
      <c r="M86" s="246" t="s">
        <v>19</v>
      </c>
      <c r="N86" s="247" t="s">
        <v>42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660</v>
      </c>
      <c r="AT86" s="218" t="s">
        <v>207</v>
      </c>
      <c r="AU86" s="218" t="s">
        <v>81</v>
      </c>
      <c r="AY86" s="19" t="s">
        <v>143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79</v>
      </c>
      <c r="BK86" s="219">
        <f>ROUND(I86*H86,2)</f>
        <v>0</v>
      </c>
      <c r="BL86" s="19" t="s">
        <v>655</v>
      </c>
      <c r="BM86" s="218" t="s">
        <v>661</v>
      </c>
    </row>
    <row r="87" s="2" customFormat="1">
      <c r="A87" s="40"/>
      <c r="B87" s="41"/>
      <c r="C87" s="42"/>
      <c r="D87" s="220" t="s">
        <v>153</v>
      </c>
      <c r="E87" s="42"/>
      <c r="F87" s="221" t="s">
        <v>659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153</v>
      </c>
      <c r="AU87" s="19" t="s">
        <v>81</v>
      </c>
    </row>
    <row r="88" s="2" customFormat="1" ht="16.5" customHeight="1">
      <c r="A88" s="40"/>
      <c r="B88" s="41"/>
      <c r="C88" s="238" t="s">
        <v>97</v>
      </c>
      <c r="D88" s="238" t="s">
        <v>207</v>
      </c>
      <c r="E88" s="239" t="s">
        <v>662</v>
      </c>
      <c r="F88" s="240" t="s">
        <v>663</v>
      </c>
      <c r="G88" s="241" t="s">
        <v>194</v>
      </c>
      <c r="H88" s="242">
        <v>249</v>
      </c>
      <c r="I88" s="243"/>
      <c r="J88" s="244">
        <f>ROUND(I88*H88,2)</f>
        <v>0</v>
      </c>
      <c r="K88" s="240" t="s">
        <v>19</v>
      </c>
      <c r="L88" s="245"/>
      <c r="M88" s="246" t="s">
        <v>19</v>
      </c>
      <c r="N88" s="247" t="s">
        <v>42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660</v>
      </c>
      <c r="AT88" s="218" t="s">
        <v>207</v>
      </c>
      <c r="AU88" s="218" t="s">
        <v>81</v>
      </c>
      <c r="AY88" s="19" t="s">
        <v>143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79</v>
      </c>
      <c r="BK88" s="219">
        <f>ROUND(I88*H88,2)</f>
        <v>0</v>
      </c>
      <c r="BL88" s="19" t="s">
        <v>655</v>
      </c>
      <c r="BM88" s="218" t="s">
        <v>664</v>
      </c>
    </row>
    <row r="89" s="2" customFormat="1">
      <c r="A89" s="40"/>
      <c r="B89" s="41"/>
      <c r="C89" s="42"/>
      <c r="D89" s="220" t="s">
        <v>153</v>
      </c>
      <c r="E89" s="42"/>
      <c r="F89" s="221" t="s">
        <v>663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153</v>
      </c>
      <c r="AU89" s="19" t="s">
        <v>81</v>
      </c>
    </row>
    <row r="90" s="2" customFormat="1" ht="16.5" customHeight="1">
      <c r="A90" s="40"/>
      <c r="B90" s="41"/>
      <c r="C90" s="207" t="s">
        <v>151</v>
      </c>
      <c r="D90" s="207" t="s">
        <v>146</v>
      </c>
      <c r="E90" s="208" t="s">
        <v>665</v>
      </c>
      <c r="F90" s="209" t="s">
        <v>666</v>
      </c>
      <c r="G90" s="210" t="s">
        <v>506</v>
      </c>
      <c r="H90" s="211">
        <v>1</v>
      </c>
      <c r="I90" s="212"/>
      <c r="J90" s="213">
        <f>ROUND(I90*H90,2)</f>
        <v>0</v>
      </c>
      <c r="K90" s="209" t="s">
        <v>19</v>
      </c>
      <c r="L90" s="46"/>
      <c r="M90" s="214" t="s">
        <v>19</v>
      </c>
      <c r="N90" s="215" t="s">
        <v>42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655</v>
      </c>
      <c r="AT90" s="218" t="s">
        <v>146</v>
      </c>
      <c r="AU90" s="218" t="s">
        <v>81</v>
      </c>
      <c r="AY90" s="19" t="s">
        <v>143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79</v>
      </c>
      <c r="BK90" s="219">
        <f>ROUND(I90*H90,2)</f>
        <v>0</v>
      </c>
      <c r="BL90" s="19" t="s">
        <v>655</v>
      </c>
      <c r="BM90" s="218" t="s">
        <v>667</v>
      </c>
    </row>
    <row r="91" s="2" customFormat="1">
      <c r="A91" s="40"/>
      <c r="B91" s="41"/>
      <c r="C91" s="42"/>
      <c r="D91" s="220" t="s">
        <v>153</v>
      </c>
      <c r="E91" s="42"/>
      <c r="F91" s="221" t="s">
        <v>666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153</v>
      </c>
      <c r="AU91" s="19" t="s">
        <v>81</v>
      </c>
    </row>
    <row r="92" s="2" customFormat="1" ht="24.15" customHeight="1">
      <c r="A92" s="40"/>
      <c r="B92" s="41"/>
      <c r="C92" s="207" t="s">
        <v>181</v>
      </c>
      <c r="D92" s="207" t="s">
        <v>146</v>
      </c>
      <c r="E92" s="208" t="s">
        <v>668</v>
      </c>
      <c r="F92" s="209" t="s">
        <v>669</v>
      </c>
      <c r="G92" s="210" t="s">
        <v>149</v>
      </c>
      <c r="H92" s="211">
        <v>249</v>
      </c>
      <c r="I92" s="212"/>
      <c r="J92" s="213">
        <f>ROUND(I92*H92,2)</f>
        <v>0</v>
      </c>
      <c r="K92" s="209" t="s">
        <v>19</v>
      </c>
      <c r="L92" s="46"/>
      <c r="M92" s="214" t="s">
        <v>19</v>
      </c>
      <c r="N92" s="215" t="s">
        <v>42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655</v>
      </c>
      <c r="AT92" s="218" t="s">
        <v>146</v>
      </c>
      <c r="AU92" s="218" t="s">
        <v>81</v>
      </c>
      <c r="AY92" s="19" t="s">
        <v>143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79</v>
      </c>
      <c r="BK92" s="219">
        <f>ROUND(I92*H92,2)</f>
        <v>0</v>
      </c>
      <c r="BL92" s="19" t="s">
        <v>655</v>
      </c>
      <c r="BM92" s="218" t="s">
        <v>670</v>
      </c>
    </row>
    <row r="93" s="2" customFormat="1">
      <c r="A93" s="40"/>
      <c r="B93" s="41"/>
      <c r="C93" s="42"/>
      <c r="D93" s="220" t="s">
        <v>153</v>
      </c>
      <c r="E93" s="42"/>
      <c r="F93" s="221" t="s">
        <v>671</v>
      </c>
      <c r="G93" s="42"/>
      <c r="H93" s="42"/>
      <c r="I93" s="222"/>
      <c r="J93" s="42"/>
      <c r="K93" s="42"/>
      <c r="L93" s="46"/>
      <c r="M93" s="270"/>
      <c r="N93" s="271"/>
      <c r="O93" s="272"/>
      <c r="P93" s="272"/>
      <c r="Q93" s="272"/>
      <c r="R93" s="272"/>
      <c r="S93" s="272"/>
      <c r="T93" s="273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153</v>
      </c>
      <c r="AU93" s="19" t="s">
        <v>81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9GX8FC0l8aloKQ3h58T4eAPGVe0yCUCmk/6KI2ZhhixjxPTYqam/nhh1pZqCQB3Jw3HYej8YndNLSEID2plMrg==" hashValue="t+oCcnV7VPQ4GQUQIr0BuYAm8ASW08IB3/RM1IK47ZwoPj8zKi0of/IxDrots6f/qSh29LeUbKxwQJga4TcYpQ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672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ROUND((SUM(BE85:BE115)),  2)</f>
        <v>0</v>
      </c>
      <c r="G33" s="40"/>
      <c r="H33" s="40"/>
      <c r="I33" s="151">
        <v>0.20999999999999999</v>
      </c>
      <c r="J33" s="150">
        <f>ROUND(((SUM(BE85:BE115))*I33),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ROUND((SUM(BF85:BF115)),  2)</f>
        <v>0</v>
      </c>
      <c r="G34" s="40"/>
      <c r="H34" s="40"/>
      <c r="I34" s="151">
        <v>0.12</v>
      </c>
      <c r="J34" s="150">
        <f>ROUND(((SUM(BF85:BF115))*I34),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ROUND((SUM(BG85:BG115)),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ROUND((SUM(BH85:BH115)),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ROUND((SUM(BI85:BI115)),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VRN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126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673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674</v>
      </c>
      <c r="E62" s="177"/>
      <c r="F62" s="177"/>
      <c r="G62" s="177"/>
      <c r="H62" s="177"/>
      <c r="I62" s="177"/>
      <c r="J62" s="178">
        <f>J91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127</v>
      </c>
      <c r="E63" s="177"/>
      <c r="F63" s="177"/>
      <c r="G63" s="177"/>
      <c r="H63" s="177"/>
      <c r="I63" s="177"/>
      <c r="J63" s="178">
        <f>J101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675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676</v>
      </c>
      <c r="E65" s="177"/>
      <c r="F65" s="177"/>
      <c r="G65" s="177"/>
      <c r="H65" s="177"/>
      <c r="I65" s="177"/>
      <c r="J65" s="178">
        <f>J112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128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3" t="str">
        <f>E7</f>
        <v>Oprava střešního pláště speciální školy - I. etapa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108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04 - VRN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Hradecká  1231/11b, Hradec Králové</v>
      </c>
      <c r="G79" s="42"/>
      <c r="H79" s="42"/>
      <c r="I79" s="34" t="s">
        <v>23</v>
      </c>
      <c r="J79" s="74" t="str">
        <f>IF(J12="","",J12)</f>
        <v>29. 8. 2024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Speciální základní škola Hradec Králové</v>
      </c>
      <c r="G81" s="42"/>
      <c r="H81" s="42"/>
      <c r="I81" s="34" t="s">
        <v>31</v>
      </c>
      <c r="J81" s="38" t="str">
        <f>E21</f>
        <v>DEKPROJEKT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DEKPROJEKT s.r.o.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129</v>
      </c>
      <c r="D84" s="183" t="s">
        <v>56</v>
      </c>
      <c r="E84" s="183" t="s">
        <v>52</v>
      </c>
      <c r="F84" s="183" t="s">
        <v>53</v>
      </c>
      <c r="G84" s="183" t="s">
        <v>130</v>
      </c>
      <c r="H84" s="183" t="s">
        <v>131</v>
      </c>
      <c r="I84" s="183" t="s">
        <v>132</v>
      </c>
      <c r="J84" s="183" t="s">
        <v>112</v>
      </c>
      <c r="K84" s="184" t="s">
        <v>133</v>
      </c>
      <c r="L84" s="185"/>
      <c r="M84" s="94" t="s">
        <v>19</v>
      </c>
      <c r="N84" s="95" t="s">
        <v>41</v>
      </c>
      <c r="O84" s="95" t="s">
        <v>134</v>
      </c>
      <c r="P84" s="95" t="s">
        <v>135</v>
      </c>
      <c r="Q84" s="95" t="s">
        <v>136</v>
      </c>
      <c r="R84" s="95" t="s">
        <v>137</v>
      </c>
      <c r="S84" s="95" t="s">
        <v>138</v>
      </c>
      <c r="T84" s="96" t="s">
        <v>139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140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113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89</v>
      </c>
      <c r="F86" s="194" t="s">
        <v>500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P87+P91+P101+P105+P112</f>
        <v>0</v>
      </c>
      <c r="Q86" s="199"/>
      <c r="R86" s="200">
        <f>R87+R91+R101+R105+R112</f>
        <v>0</v>
      </c>
      <c r="S86" s="199"/>
      <c r="T86" s="201">
        <f>T87+T91+T101+T105+T112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181</v>
      </c>
      <c r="AT86" s="203" t="s">
        <v>70</v>
      </c>
      <c r="AU86" s="203" t="s">
        <v>71</v>
      </c>
      <c r="AY86" s="202" t="s">
        <v>143</v>
      </c>
      <c r="BK86" s="204">
        <f>BK87+BK91+BK101+BK105+BK112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677</v>
      </c>
      <c r="F87" s="205" t="s">
        <v>678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SUM(P88:P90)</f>
        <v>0</v>
      </c>
      <c r="Q87" s="199"/>
      <c r="R87" s="200">
        <f>SUM(R88:R90)</f>
        <v>0</v>
      </c>
      <c r="S87" s="199"/>
      <c r="T87" s="201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181</v>
      </c>
      <c r="AT87" s="203" t="s">
        <v>70</v>
      </c>
      <c r="AU87" s="203" t="s">
        <v>79</v>
      </c>
      <c r="AY87" s="202" t="s">
        <v>143</v>
      </c>
      <c r="BK87" s="204">
        <f>SUM(BK88:BK90)</f>
        <v>0</v>
      </c>
    </row>
    <row r="88" s="2" customFormat="1" ht="16.5" customHeight="1">
      <c r="A88" s="40"/>
      <c r="B88" s="41"/>
      <c r="C88" s="207" t="s">
        <v>79</v>
      </c>
      <c r="D88" s="207" t="s">
        <v>146</v>
      </c>
      <c r="E88" s="208" t="s">
        <v>679</v>
      </c>
      <c r="F88" s="209" t="s">
        <v>678</v>
      </c>
      <c r="G88" s="210" t="s">
        <v>680</v>
      </c>
      <c r="H88" s="211">
        <v>1</v>
      </c>
      <c r="I88" s="212"/>
      <c r="J88" s="213">
        <f>ROUND(I88*H88,2)</f>
        <v>0</v>
      </c>
      <c r="K88" s="209" t="s">
        <v>150</v>
      </c>
      <c r="L88" s="46"/>
      <c r="M88" s="214" t="s">
        <v>19</v>
      </c>
      <c r="N88" s="215" t="s">
        <v>42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507</v>
      </c>
      <c r="AT88" s="218" t="s">
        <v>146</v>
      </c>
      <c r="AU88" s="218" t="s">
        <v>81</v>
      </c>
      <c r="AY88" s="19" t="s">
        <v>143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79</v>
      </c>
      <c r="BK88" s="219">
        <f>ROUND(I88*H88,2)</f>
        <v>0</v>
      </c>
      <c r="BL88" s="19" t="s">
        <v>507</v>
      </c>
      <c r="BM88" s="218" t="s">
        <v>681</v>
      </c>
    </row>
    <row r="89" s="2" customFormat="1">
      <c r="A89" s="40"/>
      <c r="B89" s="41"/>
      <c r="C89" s="42"/>
      <c r="D89" s="220" t="s">
        <v>153</v>
      </c>
      <c r="E89" s="42"/>
      <c r="F89" s="221" t="s">
        <v>678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153</v>
      </c>
      <c r="AU89" s="19" t="s">
        <v>81</v>
      </c>
    </row>
    <row r="90" s="2" customFormat="1">
      <c r="A90" s="40"/>
      <c r="B90" s="41"/>
      <c r="C90" s="42"/>
      <c r="D90" s="225" t="s">
        <v>155</v>
      </c>
      <c r="E90" s="42"/>
      <c r="F90" s="226" t="s">
        <v>682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155</v>
      </c>
      <c r="AU90" s="19" t="s">
        <v>81</v>
      </c>
    </row>
    <row r="91" s="12" customFormat="1" ht="22.8" customHeight="1">
      <c r="A91" s="12"/>
      <c r="B91" s="191"/>
      <c r="C91" s="192"/>
      <c r="D91" s="193" t="s">
        <v>70</v>
      </c>
      <c r="E91" s="205" t="s">
        <v>683</v>
      </c>
      <c r="F91" s="205" t="s">
        <v>684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SUM(P92:P100)</f>
        <v>0</v>
      </c>
      <c r="Q91" s="199"/>
      <c r="R91" s="200">
        <f>SUM(R92:R100)</f>
        <v>0</v>
      </c>
      <c r="S91" s="199"/>
      <c r="T91" s="201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181</v>
      </c>
      <c r="AT91" s="203" t="s">
        <v>70</v>
      </c>
      <c r="AU91" s="203" t="s">
        <v>79</v>
      </c>
      <c r="AY91" s="202" t="s">
        <v>143</v>
      </c>
      <c r="BK91" s="204">
        <f>SUM(BK92:BK100)</f>
        <v>0</v>
      </c>
    </row>
    <row r="92" s="2" customFormat="1" ht="16.5" customHeight="1">
      <c r="A92" s="40"/>
      <c r="B92" s="41"/>
      <c r="C92" s="207" t="s">
        <v>81</v>
      </c>
      <c r="D92" s="207" t="s">
        <v>146</v>
      </c>
      <c r="E92" s="208" t="s">
        <v>685</v>
      </c>
      <c r="F92" s="209" t="s">
        <v>684</v>
      </c>
      <c r="G92" s="210" t="s">
        <v>680</v>
      </c>
      <c r="H92" s="211">
        <v>1</v>
      </c>
      <c r="I92" s="212"/>
      <c r="J92" s="213">
        <f>ROUND(I92*H92,2)</f>
        <v>0</v>
      </c>
      <c r="K92" s="209" t="s">
        <v>150</v>
      </c>
      <c r="L92" s="46"/>
      <c r="M92" s="214" t="s">
        <v>19</v>
      </c>
      <c r="N92" s="215" t="s">
        <v>42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507</v>
      </c>
      <c r="AT92" s="218" t="s">
        <v>146</v>
      </c>
      <c r="AU92" s="218" t="s">
        <v>81</v>
      </c>
      <c r="AY92" s="19" t="s">
        <v>143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79</v>
      </c>
      <c r="BK92" s="219">
        <f>ROUND(I92*H92,2)</f>
        <v>0</v>
      </c>
      <c r="BL92" s="19" t="s">
        <v>507</v>
      </c>
      <c r="BM92" s="218" t="s">
        <v>686</v>
      </c>
    </row>
    <row r="93" s="2" customFormat="1">
      <c r="A93" s="40"/>
      <c r="B93" s="41"/>
      <c r="C93" s="42"/>
      <c r="D93" s="220" t="s">
        <v>153</v>
      </c>
      <c r="E93" s="42"/>
      <c r="F93" s="221" t="s">
        <v>684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153</v>
      </c>
      <c r="AU93" s="19" t="s">
        <v>81</v>
      </c>
    </row>
    <row r="94" s="2" customFormat="1">
      <c r="A94" s="40"/>
      <c r="B94" s="41"/>
      <c r="C94" s="42"/>
      <c r="D94" s="225" t="s">
        <v>155</v>
      </c>
      <c r="E94" s="42"/>
      <c r="F94" s="226" t="s">
        <v>687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155</v>
      </c>
      <c r="AU94" s="19" t="s">
        <v>81</v>
      </c>
    </row>
    <row r="95" s="2" customFormat="1" ht="24.15" customHeight="1">
      <c r="A95" s="40"/>
      <c r="B95" s="41"/>
      <c r="C95" s="207" t="s">
        <v>97</v>
      </c>
      <c r="D95" s="207" t="s">
        <v>146</v>
      </c>
      <c r="E95" s="208" t="s">
        <v>688</v>
      </c>
      <c r="F95" s="209" t="s">
        <v>689</v>
      </c>
      <c r="G95" s="210" t="s">
        <v>680</v>
      </c>
      <c r="H95" s="211">
        <v>1</v>
      </c>
      <c r="I95" s="212"/>
      <c r="J95" s="213">
        <f>ROUND(I95*H95,2)</f>
        <v>0</v>
      </c>
      <c r="K95" s="209" t="s">
        <v>150</v>
      </c>
      <c r="L95" s="46"/>
      <c r="M95" s="214" t="s">
        <v>19</v>
      </c>
      <c r="N95" s="215" t="s">
        <v>42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507</v>
      </c>
      <c r="AT95" s="218" t="s">
        <v>146</v>
      </c>
      <c r="AU95" s="218" t="s">
        <v>81</v>
      </c>
      <c r="AY95" s="19" t="s">
        <v>143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79</v>
      </c>
      <c r="BK95" s="219">
        <f>ROUND(I95*H95,2)</f>
        <v>0</v>
      </c>
      <c r="BL95" s="19" t="s">
        <v>507</v>
      </c>
      <c r="BM95" s="218" t="s">
        <v>690</v>
      </c>
    </row>
    <row r="96" s="2" customFormat="1">
      <c r="A96" s="40"/>
      <c r="B96" s="41"/>
      <c r="C96" s="42"/>
      <c r="D96" s="220" t="s">
        <v>153</v>
      </c>
      <c r="E96" s="42"/>
      <c r="F96" s="221" t="s">
        <v>691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153</v>
      </c>
      <c r="AU96" s="19" t="s">
        <v>81</v>
      </c>
    </row>
    <row r="97" s="2" customFormat="1">
      <c r="A97" s="40"/>
      <c r="B97" s="41"/>
      <c r="C97" s="42"/>
      <c r="D97" s="225" t="s">
        <v>155</v>
      </c>
      <c r="E97" s="42"/>
      <c r="F97" s="226" t="s">
        <v>692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155</v>
      </c>
      <c r="AU97" s="19" t="s">
        <v>81</v>
      </c>
    </row>
    <row r="98" s="2" customFormat="1" ht="16.5" customHeight="1">
      <c r="A98" s="40"/>
      <c r="B98" s="41"/>
      <c r="C98" s="207" t="s">
        <v>151</v>
      </c>
      <c r="D98" s="207" t="s">
        <v>146</v>
      </c>
      <c r="E98" s="208" t="s">
        <v>693</v>
      </c>
      <c r="F98" s="209" t="s">
        <v>694</v>
      </c>
      <c r="G98" s="210" t="s">
        <v>680</v>
      </c>
      <c r="H98" s="211">
        <v>1</v>
      </c>
      <c r="I98" s="212"/>
      <c r="J98" s="213">
        <f>ROUND(I98*H98,2)</f>
        <v>0</v>
      </c>
      <c r="K98" s="209" t="s">
        <v>150</v>
      </c>
      <c r="L98" s="46"/>
      <c r="M98" s="214" t="s">
        <v>19</v>
      </c>
      <c r="N98" s="215" t="s">
        <v>42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507</v>
      </c>
      <c r="AT98" s="218" t="s">
        <v>146</v>
      </c>
      <c r="AU98" s="218" t="s">
        <v>81</v>
      </c>
      <c r="AY98" s="19" t="s">
        <v>143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79</v>
      </c>
      <c r="BK98" s="219">
        <f>ROUND(I98*H98,2)</f>
        <v>0</v>
      </c>
      <c r="BL98" s="19" t="s">
        <v>507</v>
      </c>
      <c r="BM98" s="218" t="s">
        <v>695</v>
      </c>
    </row>
    <row r="99" s="2" customFormat="1">
      <c r="A99" s="40"/>
      <c r="B99" s="41"/>
      <c r="C99" s="42"/>
      <c r="D99" s="220" t="s">
        <v>153</v>
      </c>
      <c r="E99" s="42"/>
      <c r="F99" s="221" t="s">
        <v>694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153</v>
      </c>
      <c r="AU99" s="19" t="s">
        <v>81</v>
      </c>
    </row>
    <row r="100" s="2" customFormat="1">
      <c r="A100" s="40"/>
      <c r="B100" s="41"/>
      <c r="C100" s="42"/>
      <c r="D100" s="225" t="s">
        <v>155</v>
      </c>
      <c r="E100" s="42"/>
      <c r="F100" s="226" t="s">
        <v>696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155</v>
      </c>
      <c r="AU100" s="19" t="s">
        <v>81</v>
      </c>
    </row>
    <row r="101" s="12" customFormat="1" ht="22.8" customHeight="1">
      <c r="A101" s="12"/>
      <c r="B101" s="191"/>
      <c r="C101" s="192"/>
      <c r="D101" s="193" t="s">
        <v>70</v>
      </c>
      <c r="E101" s="205" t="s">
        <v>501</v>
      </c>
      <c r="F101" s="205" t="s">
        <v>502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SUM(P102:P104)</f>
        <v>0</v>
      </c>
      <c r="Q101" s="199"/>
      <c r="R101" s="200">
        <f>SUM(R102:R104)</f>
        <v>0</v>
      </c>
      <c r="S101" s="199"/>
      <c r="T101" s="201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181</v>
      </c>
      <c r="AT101" s="203" t="s">
        <v>70</v>
      </c>
      <c r="AU101" s="203" t="s">
        <v>79</v>
      </c>
      <c r="AY101" s="202" t="s">
        <v>143</v>
      </c>
      <c r="BK101" s="204">
        <f>SUM(BK102:BK104)</f>
        <v>0</v>
      </c>
    </row>
    <row r="102" s="2" customFormat="1" ht="16.5" customHeight="1">
      <c r="A102" s="40"/>
      <c r="B102" s="41"/>
      <c r="C102" s="207" t="s">
        <v>191</v>
      </c>
      <c r="D102" s="207" t="s">
        <v>146</v>
      </c>
      <c r="E102" s="208" t="s">
        <v>697</v>
      </c>
      <c r="F102" s="209" t="s">
        <v>698</v>
      </c>
      <c r="G102" s="210" t="s">
        <v>506</v>
      </c>
      <c r="H102" s="211">
        <v>1</v>
      </c>
      <c r="I102" s="212"/>
      <c r="J102" s="213">
        <f>ROUND(I102*H102,2)</f>
        <v>0</v>
      </c>
      <c r="K102" s="209" t="s">
        <v>150</v>
      </c>
      <c r="L102" s="46"/>
      <c r="M102" s="214" t="s">
        <v>19</v>
      </c>
      <c r="N102" s="215" t="s">
        <v>42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507</v>
      </c>
      <c r="AT102" s="218" t="s">
        <v>146</v>
      </c>
      <c r="AU102" s="218" t="s">
        <v>81</v>
      </c>
      <c r="AY102" s="19" t="s">
        <v>143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79</v>
      </c>
      <c r="BK102" s="219">
        <f>ROUND(I102*H102,2)</f>
        <v>0</v>
      </c>
      <c r="BL102" s="19" t="s">
        <v>507</v>
      </c>
      <c r="BM102" s="218" t="s">
        <v>699</v>
      </c>
    </row>
    <row r="103" s="2" customFormat="1">
      <c r="A103" s="40"/>
      <c r="B103" s="41"/>
      <c r="C103" s="42"/>
      <c r="D103" s="220" t="s">
        <v>153</v>
      </c>
      <c r="E103" s="42"/>
      <c r="F103" s="221" t="s">
        <v>700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153</v>
      </c>
      <c r="AU103" s="19" t="s">
        <v>81</v>
      </c>
    </row>
    <row r="104" s="2" customFormat="1">
      <c r="A104" s="40"/>
      <c r="B104" s="41"/>
      <c r="C104" s="42"/>
      <c r="D104" s="225" t="s">
        <v>155</v>
      </c>
      <c r="E104" s="42"/>
      <c r="F104" s="226" t="s">
        <v>701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155</v>
      </c>
      <c r="AU104" s="19" t="s">
        <v>81</v>
      </c>
    </row>
    <row r="105" s="12" customFormat="1" ht="22.8" customHeight="1">
      <c r="A105" s="12"/>
      <c r="B105" s="191"/>
      <c r="C105" s="192"/>
      <c r="D105" s="193" t="s">
        <v>70</v>
      </c>
      <c r="E105" s="205" t="s">
        <v>702</v>
      </c>
      <c r="F105" s="205" t="s">
        <v>703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SUM(P106:P111)</f>
        <v>0</v>
      </c>
      <c r="Q105" s="199"/>
      <c r="R105" s="200">
        <f>SUM(R106:R111)</f>
        <v>0</v>
      </c>
      <c r="S105" s="199"/>
      <c r="T105" s="201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181</v>
      </c>
      <c r="AT105" s="203" t="s">
        <v>70</v>
      </c>
      <c r="AU105" s="203" t="s">
        <v>79</v>
      </c>
      <c r="AY105" s="202" t="s">
        <v>143</v>
      </c>
      <c r="BK105" s="204">
        <f>SUM(BK106:BK111)</f>
        <v>0</v>
      </c>
    </row>
    <row r="106" s="2" customFormat="1" ht="16.5" customHeight="1">
      <c r="A106" s="40"/>
      <c r="B106" s="41"/>
      <c r="C106" s="207" t="s">
        <v>199</v>
      </c>
      <c r="D106" s="207" t="s">
        <v>146</v>
      </c>
      <c r="E106" s="208" t="s">
        <v>704</v>
      </c>
      <c r="F106" s="209" t="s">
        <v>705</v>
      </c>
      <c r="G106" s="210" t="s">
        <v>202</v>
      </c>
      <c r="H106" s="211">
        <v>646.92999999999995</v>
      </c>
      <c r="I106" s="212"/>
      <c r="J106" s="213">
        <f>ROUND(I106*H106,2)</f>
        <v>0</v>
      </c>
      <c r="K106" s="209" t="s">
        <v>150</v>
      </c>
      <c r="L106" s="46"/>
      <c r="M106" s="214" t="s">
        <v>19</v>
      </c>
      <c r="N106" s="215" t="s">
        <v>42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507</v>
      </c>
      <c r="AT106" s="218" t="s">
        <v>146</v>
      </c>
      <c r="AU106" s="218" t="s">
        <v>81</v>
      </c>
      <c r="AY106" s="19" t="s">
        <v>143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79</v>
      </c>
      <c r="BK106" s="219">
        <f>ROUND(I106*H106,2)</f>
        <v>0</v>
      </c>
      <c r="BL106" s="19" t="s">
        <v>507</v>
      </c>
      <c r="BM106" s="218" t="s">
        <v>706</v>
      </c>
    </row>
    <row r="107" s="2" customFormat="1">
      <c r="A107" s="40"/>
      <c r="B107" s="41"/>
      <c r="C107" s="42"/>
      <c r="D107" s="220" t="s">
        <v>153</v>
      </c>
      <c r="E107" s="42"/>
      <c r="F107" s="221" t="s">
        <v>707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153</v>
      </c>
      <c r="AU107" s="19" t="s">
        <v>81</v>
      </c>
    </row>
    <row r="108" s="2" customFormat="1">
      <c r="A108" s="40"/>
      <c r="B108" s="41"/>
      <c r="C108" s="42"/>
      <c r="D108" s="225" t="s">
        <v>155</v>
      </c>
      <c r="E108" s="42"/>
      <c r="F108" s="226" t="s">
        <v>708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155</v>
      </c>
      <c r="AU108" s="19" t="s">
        <v>81</v>
      </c>
    </row>
    <row r="109" s="13" customFormat="1">
      <c r="A109" s="13"/>
      <c r="B109" s="227"/>
      <c r="C109" s="228"/>
      <c r="D109" s="220" t="s">
        <v>157</v>
      </c>
      <c r="E109" s="229" t="s">
        <v>19</v>
      </c>
      <c r="F109" s="230" t="s">
        <v>709</v>
      </c>
      <c r="G109" s="228"/>
      <c r="H109" s="231">
        <v>207.53299999999999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157</v>
      </c>
      <c r="AU109" s="237" t="s">
        <v>81</v>
      </c>
      <c r="AV109" s="13" t="s">
        <v>81</v>
      </c>
      <c r="AW109" s="13" t="s">
        <v>33</v>
      </c>
      <c r="AX109" s="13" t="s">
        <v>71</v>
      </c>
      <c r="AY109" s="237" t="s">
        <v>143</v>
      </c>
    </row>
    <row r="110" s="13" customFormat="1">
      <c r="A110" s="13"/>
      <c r="B110" s="227"/>
      <c r="C110" s="228"/>
      <c r="D110" s="220" t="s">
        <v>157</v>
      </c>
      <c r="E110" s="229" t="s">
        <v>19</v>
      </c>
      <c r="F110" s="230" t="s">
        <v>710</v>
      </c>
      <c r="G110" s="228"/>
      <c r="H110" s="231">
        <v>439.39699999999999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157</v>
      </c>
      <c r="AU110" s="237" t="s">
        <v>81</v>
      </c>
      <c r="AV110" s="13" t="s">
        <v>81</v>
      </c>
      <c r="AW110" s="13" t="s">
        <v>33</v>
      </c>
      <c r="AX110" s="13" t="s">
        <v>71</v>
      </c>
      <c r="AY110" s="237" t="s">
        <v>143</v>
      </c>
    </row>
    <row r="111" s="14" customFormat="1">
      <c r="A111" s="14"/>
      <c r="B111" s="248"/>
      <c r="C111" s="249"/>
      <c r="D111" s="220" t="s">
        <v>157</v>
      </c>
      <c r="E111" s="250" t="s">
        <v>19</v>
      </c>
      <c r="F111" s="251" t="s">
        <v>233</v>
      </c>
      <c r="G111" s="249"/>
      <c r="H111" s="252">
        <v>646.92999999999995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157</v>
      </c>
      <c r="AU111" s="258" t="s">
        <v>81</v>
      </c>
      <c r="AV111" s="14" t="s">
        <v>151</v>
      </c>
      <c r="AW111" s="14" t="s">
        <v>33</v>
      </c>
      <c r="AX111" s="14" t="s">
        <v>79</v>
      </c>
      <c r="AY111" s="258" t="s">
        <v>143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711</v>
      </c>
      <c r="F112" s="205" t="s">
        <v>712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SUM(P113:P115)</f>
        <v>0</v>
      </c>
      <c r="Q112" s="199"/>
      <c r="R112" s="200">
        <f>SUM(R113:R115)</f>
        <v>0</v>
      </c>
      <c r="S112" s="199"/>
      <c r="T112" s="201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181</v>
      </c>
      <c r="AT112" s="203" t="s">
        <v>70</v>
      </c>
      <c r="AU112" s="203" t="s">
        <v>79</v>
      </c>
      <c r="AY112" s="202" t="s">
        <v>143</v>
      </c>
      <c r="BK112" s="204">
        <f>SUM(BK113:BK115)</f>
        <v>0</v>
      </c>
    </row>
    <row r="113" s="2" customFormat="1" ht="24.15" customHeight="1">
      <c r="A113" s="40"/>
      <c r="B113" s="41"/>
      <c r="C113" s="207" t="s">
        <v>181</v>
      </c>
      <c r="D113" s="207" t="s">
        <v>146</v>
      </c>
      <c r="E113" s="208" t="s">
        <v>713</v>
      </c>
      <c r="F113" s="209" t="s">
        <v>714</v>
      </c>
      <c r="G113" s="210" t="s">
        <v>680</v>
      </c>
      <c r="H113" s="211">
        <v>1</v>
      </c>
      <c r="I113" s="212"/>
      <c r="J113" s="213">
        <f>ROUND(I113*H113,2)</f>
        <v>0</v>
      </c>
      <c r="K113" s="209" t="s">
        <v>150</v>
      </c>
      <c r="L113" s="46"/>
      <c r="M113" s="214" t="s">
        <v>19</v>
      </c>
      <c r="N113" s="215" t="s">
        <v>42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507</v>
      </c>
      <c r="AT113" s="218" t="s">
        <v>146</v>
      </c>
      <c r="AU113" s="218" t="s">
        <v>81</v>
      </c>
      <c r="AY113" s="19" t="s">
        <v>143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79</v>
      </c>
      <c r="BK113" s="219">
        <f>ROUND(I113*H113,2)</f>
        <v>0</v>
      </c>
      <c r="BL113" s="19" t="s">
        <v>507</v>
      </c>
      <c r="BM113" s="218" t="s">
        <v>715</v>
      </c>
    </row>
    <row r="114" s="2" customFormat="1">
      <c r="A114" s="40"/>
      <c r="B114" s="41"/>
      <c r="C114" s="42"/>
      <c r="D114" s="220" t="s">
        <v>153</v>
      </c>
      <c r="E114" s="42"/>
      <c r="F114" s="221" t="s">
        <v>712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153</v>
      </c>
      <c r="AU114" s="19" t="s">
        <v>81</v>
      </c>
    </row>
    <row r="115" s="2" customFormat="1">
      <c r="A115" s="40"/>
      <c r="B115" s="41"/>
      <c r="C115" s="42"/>
      <c r="D115" s="225" t="s">
        <v>155</v>
      </c>
      <c r="E115" s="42"/>
      <c r="F115" s="226" t="s">
        <v>716</v>
      </c>
      <c r="G115" s="42"/>
      <c r="H115" s="42"/>
      <c r="I115" s="222"/>
      <c r="J115" s="42"/>
      <c r="K115" s="42"/>
      <c r="L115" s="46"/>
      <c r="M115" s="270"/>
      <c r="N115" s="271"/>
      <c r="O115" s="272"/>
      <c r="P115" s="272"/>
      <c r="Q115" s="272"/>
      <c r="R115" s="272"/>
      <c r="S115" s="272"/>
      <c r="T115" s="273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155</v>
      </c>
      <c r="AU115" s="19" t="s">
        <v>81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TDl35TrZaoK2Ds1uwu1CnAtectQmPkwFI+Hb1M1UVM2CWUFW1EAvRktNKiWdk06gypNLZWZ0CL8g6kc3w2r5DA==" hashValue="Lh8Q2wGg2vgTUawcXaEgVhlXQVRu2y3HPoBGc5K86oCTHJw6/XfjrwoxCtigHAqWu67MFjuXOWJdMlrLdt70Eg==" algorithmName="SHA-512" password="CC35"/>
  <autoFilter ref="C84:K1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020001000"/>
    <hyperlink ref="F94" r:id="rId2" display="https://podminky.urs.cz/item/CS_URS_2024_02/030001000"/>
    <hyperlink ref="F97" r:id="rId3" display="https://podminky.urs.cz/item/CS_URS_2024_02/032103000"/>
    <hyperlink ref="F100" r:id="rId4" display="https://podminky.urs.cz/item/CS_URS_2024_02/039002000"/>
    <hyperlink ref="F104" r:id="rId5" display="https://podminky.urs.cz/item/CS_URS_2024_02/043224000"/>
    <hyperlink ref="F108" r:id="rId6" display="https://podminky.urs.cz/item/CS_URS_2024_02/063503000"/>
    <hyperlink ref="F115" r:id="rId7" display="https://podminky.urs.cz/item/CS_URS_2024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101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střešního pláště speciální školy - I. etapa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717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29. 8. 2024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32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ROUND((SUM(BE83:BE105)),  2)</f>
        <v>0</v>
      </c>
      <c r="G33" s="40"/>
      <c r="H33" s="40"/>
      <c r="I33" s="151">
        <v>0.20999999999999999</v>
      </c>
      <c r="J33" s="150">
        <f>ROUND(((SUM(BE83:BE105))*I33),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43</v>
      </c>
      <c r="F34" s="150">
        <f>ROUND((SUM(BF83:BF105)),  2)</f>
        <v>0</v>
      </c>
      <c r="G34" s="40"/>
      <c r="H34" s="40"/>
      <c r="I34" s="151">
        <v>0.12</v>
      </c>
      <c r="J34" s="150">
        <f>ROUND(((SUM(BF83:BF105))*I34),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44</v>
      </c>
      <c r="F35" s="150">
        <f>ROUND((SUM(BG83:BG105)),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45</v>
      </c>
      <c r="F36" s="150">
        <f>ROUND((SUM(BH83:BH105)),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ROUND((SUM(BI83:BI105)),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střešního pláště speciální školy - I. etapa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Záchytný systém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Hradecká  1231/11b, Hradec Králové</v>
      </c>
      <c r="G52" s="42"/>
      <c r="H52" s="42"/>
      <c r="I52" s="34" t="s">
        <v>23</v>
      </c>
      <c r="J52" s="74" t="str">
        <f>IF(J12="","",J12)</f>
        <v>29. 8. 2024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Speciální základní škola Hradec Králové</v>
      </c>
      <c r="G54" s="42"/>
      <c r="H54" s="42"/>
      <c r="I54" s="34" t="s">
        <v>31</v>
      </c>
      <c r="J54" s="38" t="str">
        <f>E21</f>
        <v>DEKPROJEKT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DEKPROJEKT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118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125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126</v>
      </c>
      <c r="E62" s="171"/>
      <c r="F62" s="171"/>
      <c r="G62" s="171"/>
      <c r="H62" s="171"/>
      <c r="I62" s="171"/>
      <c r="J62" s="172">
        <f>J94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718</v>
      </c>
      <c r="E63" s="177"/>
      <c r="F63" s="177"/>
      <c r="G63" s="177"/>
      <c r="H63" s="177"/>
      <c r="I63" s="177"/>
      <c r="J63" s="178">
        <f>J95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128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Oprava střešního pláště speciální školy - I. etapa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108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05 - Záchytný systém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Hradecká  1231/11b, Hradec Králové</v>
      </c>
      <c r="G77" s="42"/>
      <c r="H77" s="42"/>
      <c r="I77" s="34" t="s">
        <v>23</v>
      </c>
      <c r="J77" s="74" t="str">
        <f>IF(J12="","",J12)</f>
        <v>29. 8. 2024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Speciální základní škola Hradec Králové</v>
      </c>
      <c r="G79" s="42"/>
      <c r="H79" s="42"/>
      <c r="I79" s="34" t="s">
        <v>31</v>
      </c>
      <c r="J79" s="38" t="str">
        <f>E21</f>
        <v>DEKPROJEKT s.r.o.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DEKPROJEKT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129</v>
      </c>
      <c r="D82" s="183" t="s">
        <v>56</v>
      </c>
      <c r="E82" s="183" t="s">
        <v>52</v>
      </c>
      <c r="F82" s="183" t="s">
        <v>53</v>
      </c>
      <c r="G82" s="183" t="s">
        <v>130</v>
      </c>
      <c r="H82" s="183" t="s">
        <v>131</v>
      </c>
      <c r="I82" s="183" t="s">
        <v>132</v>
      </c>
      <c r="J82" s="183" t="s">
        <v>112</v>
      </c>
      <c r="K82" s="184" t="s">
        <v>133</v>
      </c>
      <c r="L82" s="185"/>
      <c r="M82" s="94" t="s">
        <v>19</v>
      </c>
      <c r="N82" s="95" t="s">
        <v>41</v>
      </c>
      <c r="O82" s="95" t="s">
        <v>134</v>
      </c>
      <c r="P82" s="95" t="s">
        <v>135</v>
      </c>
      <c r="Q82" s="95" t="s">
        <v>136</v>
      </c>
      <c r="R82" s="95" t="s">
        <v>137</v>
      </c>
      <c r="S82" s="95" t="s">
        <v>138</v>
      </c>
      <c r="T82" s="96" t="s">
        <v>139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1" t="s">
        <v>140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P84+P94</f>
        <v>0</v>
      </c>
      <c r="Q83" s="98"/>
      <c r="R83" s="188">
        <f>R84+R94</f>
        <v>0.046220000000000004</v>
      </c>
      <c r="S83" s="98"/>
      <c r="T83" s="189">
        <f>T84+T94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113</v>
      </c>
      <c r="BK83" s="190">
        <f>BK84+BK94</f>
        <v>0</v>
      </c>
    </row>
    <row r="84" s="12" customFormat="1" ht="25.92" customHeight="1">
      <c r="A84" s="12"/>
      <c r="B84" s="191"/>
      <c r="C84" s="192"/>
      <c r="D84" s="193" t="s">
        <v>70</v>
      </c>
      <c r="E84" s="194" t="s">
        <v>187</v>
      </c>
      <c r="F84" s="194" t="s">
        <v>188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</f>
        <v>0</v>
      </c>
      <c r="Q84" s="199"/>
      <c r="R84" s="200">
        <f>R85</f>
        <v>0.031640000000000001</v>
      </c>
      <c r="S84" s="199"/>
      <c r="T84" s="201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70</v>
      </c>
      <c r="AU84" s="203" t="s">
        <v>71</v>
      </c>
      <c r="AY84" s="202" t="s">
        <v>143</v>
      </c>
      <c r="BK84" s="204">
        <f>BK85</f>
        <v>0</v>
      </c>
    </row>
    <row r="85" s="12" customFormat="1" ht="22.8" customHeight="1">
      <c r="A85" s="12"/>
      <c r="B85" s="191"/>
      <c r="C85" s="192"/>
      <c r="D85" s="193" t="s">
        <v>70</v>
      </c>
      <c r="E85" s="205" t="s">
        <v>482</v>
      </c>
      <c r="F85" s="205" t="s">
        <v>483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SUM(P86:P93)</f>
        <v>0</v>
      </c>
      <c r="Q85" s="199"/>
      <c r="R85" s="200">
        <f>SUM(R86:R93)</f>
        <v>0.031640000000000001</v>
      </c>
      <c r="S85" s="199"/>
      <c r="T85" s="201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70</v>
      </c>
      <c r="AU85" s="203" t="s">
        <v>79</v>
      </c>
      <c r="AY85" s="202" t="s">
        <v>143</v>
      </c>
      <c r="BK85" s="204">
        <f>SUM(BK86:BK93)</f>
        <v>0</v>
      </c>
    </row>
    <row r="86" s="2" customFormat="1" ht="24.15" customHeight="1">
      <c r="A86" s="40"/>
      <c r="B86" s="41"/>
      <c r="C86" s="207" t="s">
        <v>79</v>
      </c>
      <c r="D86" s="207" t="s">
        <v>146</v>
      </c>
      <c r="E86" s="208" t="s">
        <v>719</v>
      </c>
      <c r="F86" s="209" t="s">
        <v>720</v>
      </c>
      <c r="G86" s="210" t="s">
        <v>194</v>
      </c>
      <c r="H86" s="211">
        <v>14</v>
      </c>
      <c r="I86" s="212"/>
      <c r="J86" s="213">
        <f>ROUND(I86*H86,2)</f>
        <v>0</v>
      </c>
      <c r="K86" s="209" t="s">
        <v>150</v>
      </c>
      <c r="L86" s="46"/>
      <c r="M86" s="214" t="s">
        <v>19</v>
      </c>
      <c r="N86" s="215" t="s">
        <v>42</v>
      </c>
      <c r="O86" s="86"/>
      <c r="P86" s="216">
        <f>O86*H86</f>
        <v>0</v>
      </c>
      <c r="Q86" s="216">
        <v>0.00017000000000000001</v>
      </c>
      <c r="R86" s="216">
        <f>Q86*H86</f>
        <v>0.0023800000000000002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195</v>
      </c>
      <c r="AT86" s="218" t="s">
        <v>146</v>
      </c>
      <c r="AU86" s="218" t="s">
        <v>81</v>
      </c>
      <c r="AY86" s="19" t="s">
        <v>143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79</v>
      </c>
      <c r="BK86" s="219">
        <f>ROUND(I86*H86,2)</f>
        <v>0</v>
      </c>
      <c r="BL86" s="19" t="s">
        <v>195</v>
      </c>
      <c r="BM86" s="218" t="s">
        <v>721</v>
      </c>
    </row>
    <row r="87" s="2" customFormat="1">
      <c r="A87" s="40"/>
      <c r="B87" s="41"/>
      <c r="C87" s="42"/>
      <c r="D87" s="220" t="s">
        <v>153</v>
      </c>
      <c r="E87" s="42"/>
      <c r="F87" s="221" t="s">
        <v>722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153</v>
      </c>
      <c r="AU87" s="19" t="s">
        <v>81</v>
      </c>
    </row>
    <row r="88" s="2" customFormat="1">
      <c r="A88" s="40"/>
      <c r="B88" s="41"/>
      <c r="C88" s="42"/>
      <c r="D88" s="225" t="s">
        <v>155</v>
      </c>
      <c r="E88" s="42"/>
      <c r="F88" s="226" t="s">
        <v>723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155</v>
      </c>
      <c r="AU88" s="19" t="s">
        <v>81</v>
      </c>
    </row>
    <row r="89" s="13" customFormat="1">
      <c r="A89" s="13"/>
      <c r="B89" s="227"/>
      <c r="C89" s="228"/>
      <c r="D89" s="220" t="s">
        <v>157</v>
      </c>
      <c r="E89" s="229" t="s">
        <v>19</v>
      </c>
      <c r="F89" s="230" t="s">
        <v>724</v>
      </c>
      <c r="G89" s="228"/>
      <c r="H89" s="231">
        <v>8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157</v>
      </c>
      <c r="AU89" s="237" t="s">
        <v>81</v>
      </c>
      <c r="AV89" s="13" t="s">
        <v>81</v>
      </c>
      <c r="AW89" s="13" t="s">
        <v>33</v>
      </c>
      <c r="AX89" s="13" t="s">
        <v>71</v>
      </c>
      <c r="AY89" s="237" t="s">
        <v>143</v>
      </c>
    </row>
    <row r="90" s="13" customFormat="1">
      <c r="A90" s="13"/>
      <c r="B90" s="227"/>
      <c r="C90" s="228"/>
      <c r="D90" s="220" t="s">
        <v>157</v>
      </c>
      <c r="E90" s="229" t="s">
        <v>19</v>
      </c>
      <c r="F90" s="230" t="s">
        <v>725</v>
      </c>
      <c r="G90" s="228"/>
      <c r="H90" s="231">
        <v>6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157</v>
      </c>
      <c r="AU90" s="237" t="s">
        <v>81</v>
      </c>
      <c r="AV90" s="13" t="s">
        <v>81</v>
      </c>
      <c r="AW90" s="13" t="s">
        <v>33</v>
      </c>
      <c r="AX90" s="13" t="s">
        <v>71</v>
      </c>
      <c r="AY90" s="237" t="s">
        <v>143</v>
      </c>
    </row>
    <row r="91" s="14" customFormat="1">
      <c r="A91" s="14"/>
      <c r="B91" s="248"/>
      <c r="C91" s="249"/>
      <c r="D91" s="220" t="s">
        <v>157</v>
      </c>
      <c r="E91" s="250" t="s">
        <v>19</v>
      </c>
      <c r="F91" s="251" t="s">
        <v>233</v>
      </c>
      <c r="G91" s="249"/>
      <c r="H91" s="252">
        <v>14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8" t="s">
        <v>157</v>
      </c>
      <c r="AU91" s="258" t="s">
        <v>81</v>
      </c>
      <c r="AV91" s="14" t="s">
        <v>151</v>
      </c>
      <c r="AW91" s="14" t="s">
        <v>33</v>
      </c>
      <c r="AX91" s="14" t="s">
        <v>79</v>
      </c>
      <c r="AY91" s="258" t="s">
        <v>143</v>
      </c>
    </row>
    <row r="92" s="2" customFormat="1" ht="24.15" customHeight="1">
      <c r="A92" s="40"/>
      <c r="B92" s="41"/>
      <c r="C92" s="238" t="s">
        <v>81</v>
      </c>
      <c r="D92" s="238" t="s">
        <v>207</v>
      </c>
      <c r="E92" s="239" t="s">
        <v>726</v>
      </c>
      <c r="F92" s="240" t="s">
        <v>727</v>
      </c>
      <c r="G92" s="241" t="s">
        <v>194</v>
      </c>
      <c r="H92" s="242">
        <v>14</v>
      </c>
      <c r="I92" s="243"/>
      <c r="J92" s="244">
        <f>ROUND(I92*H92,2)</f>
        <v>0</v>
      </c>
      <c r="K92" s="240" t="s">
        <v>19</v>
      </c>
      <c r="L92" s="245"/>
      <c r="M92" s="246" t="s">
        <v>19</v>
      </c>
      <c r="N92" s="247" t="s">
        <v>42</v>
      </c>
      <c r="O92" s="86"/>
      <c r="P92" s="216">
        <f>O92*H92</f>
        <v>0</v>
      </c>
      <c r="Q92" s="216">
        <v>0.0020899999999999998</v>
      </c>
      <c r="R92" s="216">
        <f>Q92*H92</f>
        <v>0.029259999999999998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210</v>
      </c>
      <c r="AT92" s="218" t="s">
        <v>207</v>
      </c>
      <c r="AU92" s="218" t="s">
        <v>81</v>
      </c>
      <c r="AY92" s="19" t="s">
        <v>143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79</v>
      </c>
      <c r="BK92" s="219">
        <f>ROUND(I92*H92,2)</f>
        <v>0</v>
      </c>
      <c r="BL92" s="19" t="s">
        <v>195</v>
      </c>
      <c r="BM92" s="218" t="s">
        <v>728</v>
      </c>
    </row>
    <row r="93" s="2" customFormat="1">
      <c r="A93" s="40"/>
      <c r="B93" s="41"/>
      <c r="C93" s="42"/>
      <c r="D93" s="220" t="s">
        <v>153</v>
      </c>
      <c r="E93" s="42"/>
      <c r="F93" s="221" t="s">
        <v>727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153</v>
      </c>
      <c r="AU93" s="19" t="s">
        <v>81</v>
      </c>
    </row>
    <row r="94" s="12" customFormat="1" ht="25.92" customHeight="1">
      <c r="A94" s="12"/>
      <c r="B94" s="191"/>
      <c r="C94" s="192"/>
      <c r="D94" s="193" t="s">
        <v>70</v>
      </c>
      <c r="E94" s="194" t="s">
        <v>89</v>
      </c>
      <c r="F94" s="194" t="s">
        <v>500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</f>
        <v>0</v>
      </c>
      <c r="Q94" s="199"/>
      <c r="R94" s="200">
        <f>R95</f>
        <v>0.014580000000000001</v>
      </c>
      <c r="S94" s="199"/>
      <c r="T94" s="201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181</v>
      </c>
      <c r="AT94" s="203" t="s">
        <v>70</v>
      </c>
      <c r="AU94" s="203" t="s">
        <v>71</v>
      </c>
      <c r="AY94" s="202" t="s">
        <v>143</v>
      </c>
      <c r="BK94" s="204">
        <f>BK95</f>
        <v>0</v>
      </c>
    </row>
    <row r="95" s="12" customFormat="1" ht="22.8" customHeight="1">
      <c r="A95" s="12"/>
      <c r="B95" s="191"/>
      <c r="C95" s="192"/>
      <c r="D95" s="193" t="s">
        <v>70</v>
      </c>
      <c r="E95" s="205" t="s">
        <v>729</v>
      </c>
      <c r="F95" s="205" t="s">
        <v>730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SUM(P96:P105)</f>
        <v>0</v>
      </c>
      <c r="Q95" s="199"/>
      <c r="R95" s="200">
        <f>SUM(R96:R105)</f>
        <v>0.014580000000000001</v>
      </c>
      <c r="S95" s="199"/>
      <c r="T95" s="201">
        <f>SUM(T96:T105)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181</v>
      </c>
      <c r="AT95" s="203" t="s">
        <v>70</v>
      </c>
      <c r="AU95" s="203" t="s">
        <v>79</v>
      </c>
      <c r="AY95" s="202" t="s">
        <v>143</v>
      </c>
      <c r="BK95" s="204">
        <f>SUM(BK96:BK105)</f>
        <v>0</v>
      </c>
    </row>
    <row r="96" s="2" customFormat="1" ht="16.5" customHeight="1">
      <c r="A96" s="40"/>
      <c r="B96" s="41"/>
      <c r="C96" s="207" t="s">
        <v>97</v>
      </c>
      <c r="D96" s="207" t="s">
        <v>146</v>
      </c>
      <c r="E96" s="208" t="s">
        <v>731</v>
      </c>
      <c r="F96" s="209" t="s">
        <v>732</v>
      </c>
      <c r="G96" s="210" t="s">
        <v>733</v>
      </c>
      <c r="H96" s="211">
        <v>1</v>
      </c>
      <c r="I96" s="212"/>
      <c r="J96" s="213">
        <f>ROUND(I96*H96,2)</f>
        <v>0</v>
      </c>
      <c r="K96" s="209" t="s">
        <v>150</v>
      </c>
      <c r="L96" s="46"/>
      <c r="M96" s="214" t="s">
        <v>19</v>
      </c>
      <c r="N96" s="215" t="s">
        <v>42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507</v>
      </c>
      <c r="AT96" s="218" t="s">
        <v>146</v>
      </c>
      <c r="AU96" s="218" t="s">
        <v>81</v>
      </c>
      <c r="AY96" s="19" t="s">
        <v>143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79</v>
      </c>
      <c r="BK96" s="219">
        <f>ROUND(I96*H96,2)</f>
        <v>0</v>
      </c>
      <c r="BL96" s="19" t="s">
        <v>507</v>
      </c>
      <c r="BM96" s="218" t="s">
        <v>734</v>
      </c>
    </row>
    <row r="97" s="2" customFormat="1">
      <c r="A97" s="40"/>
      <c r="B97" s="41"/>
      <c r="C97" s="42"/>
      <c r="D97" s="220" t="s">
        <v>153</v>
      </c>
      <c r="E97" s="42"/>
      <c r="F97" s="221" t="s">
        <v>735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153</v>
      </c>
      <c r="AU97" s="19" t="s">
        <v>81</v>
      </c>
    </row>
    <row r="98" s="2" customFormat="1">
      <c r="A98" s="40"/>
      <c r="B98" s="41"/>
      <c r="C98" s="42"/>
      <c r="D98" s="225" t="s">
        <v>155</v>
      </c>
      <c r="E98" s="42"/>
      <c r="F98" s="226" t="s">
        <v>736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155</v>
      </c>
      <c r="AU98" s="19" t="s">
        <v>81</v>
      </c>
    </row>
    <row r="99" s="2" customFormat="1" ht="24.15" customHeight="1">
      <c r="A99" s="40"/>
      <c r="B99" s="41"/>
      <c r="C99" s="238" t="s">
        <v>151</v>
      </c>
      <c r="D99" s="238" t="s">
        <v>207</v>
      </c>
      <c r="E99" s="239" t="s">
        <v>737</v>
      </c>
      <c r="F99" s="240" t="s">
        <v>738</v>
      </c>
      <c r="G99" s="241" t="s">
        <v>194</v>
      </c>
      <c r="H99" s="242">
        <v>1</v>
      </c>
      <c r="I99" s="243"/>
      <c r="J99" s="244">
        <f>ROUND(I99*H99,2)</f>
        <v>0</v>
      </c>
      <c r="K99" s="240" t="s">
        <v>19</v>
      </c>
      <c r="L99" s="245"/>
      <c r="M99" s="246" t="s">
        <v>19</v>
      </c>
      <c r="N99" s="247" t="s">
        <v>42</v>
      </c>
      <c r="O99" s="86"/>
      <c r="P99" s="216">
        <f>O99*H99</f>
        <v>0</v>
      </c>
      <c r="Q99" s="216">
        <v>0.0044600000000000004</v>
      </c>
      <c r="R99" s="216">
        <f>Q99*H99</f>
        <v>0.0044600000000000004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507</v>
      </c>
      <c r="AT99" s="218" t="s">
        <v>207</v>
      </c>
      <c r="AU99" s="218" t="s">
        <v>81</v>
      </c>
      <c r="AY99" s="19" t="s">
        <v>143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79</v>
      </c>
      <c r="BK99" s="219">
        <f>ROUND(I99*H99,2)</f>
        <v>0</v>
      </c>
      <c r="BL99" s="19" t="s">
        <v>507</v>
      </c>
      <c r="BM99" s="218" t="s">
        <v>739</v>
      </c>
    </row>
    <row r="100" s="2" customFormat="1">
      <c r="A100" s="40"/>
      <c r="B100" s="41"/>
      <c r="C100" s="42"/>
      <c r="D100" s="220" t="s">
        <v>153</v>
      </c>
      <c r="E100" s="42"/>
      <c r="F100" s="221" t="s">
        <v>740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81</v>
      </c>
    </row>
    <row r="101" s="2" customFormat="1" ht="16.5" customHeight="1">
      <c r="A101" s="40"/>
      <c r="B101" s="41"/>
      <c r="C101" s="238" t="s">
        <v>181</v>
      </c>
      <c r="D101" s="238" t="s">
        <v>207</v>
      </c>
      <c r="E101" s="239" t="s">
        <v>741</v>
      </c>
      <c r="F101" s="240" t="s">
        <v>742</v>
      </c>
      <c r="G101" s="241" t="s">
        <v>743</v>
      </c>
      <c r="H101" s="242">
        <v>2</v>
      </c>
      <c r="I101" s="243"/>
      <c r="J101" s="244">
        <f>ROUND(I101*H101,2)</f>
        <v>0</v>
      </c>
      <c r="K101" s="240" t="s">
        <v>19</v>
      </c>
      <c r="L101" s="245"/>
      <c r="M101" s="246" t="s">
        <v>19</v>
      </c>
      <c r="N101" s="247" t="s">
        <v>42</v>
      </c>
      <c r="O101" s="86"/>
      <c r="P101" s="216">
        <f>O101*H101</f>
        <v>0</v>
      </c>
      <c r="Q101" s="216">
        <v>0.0044600000000000004</v>
      </c>
      <c r="R101" s="216">
        <f>Q101*H101</f>
        <v>0.0089200000000000008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507</v>
      </c>
      <c r="AT101" s="218" t="s">
        <v>207</v>
      </c>
      <c r="AU101" s="218" t="s">
        <v>81</v>
      </c>
      <c r="AY101" s="19" t="s">
        <v>143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79</v>
      </c>
      <c r="BK101" s="219">
        <f>ROUND(I101*H101,2)</f>
        <v>0</v>
      </c>
      <c r="BL101" s="19" t="s">
        <v>507</v>
      </c>
      <c r="BM101" s="218" t="s">
        <v>744</v>
      </c>
    </row>
    <row r="102" s="2" customFormat="1">
      <c r="A102" s="40"/>
      <c r="B102" s="41"/>
      <c r="C102" s="42"/>
      <c r="D102" s="220" t="s">
        <v>153</v>
      </c>
      <c r="E102" s="42"/>
      <c r="F102" s="221" t="s">
        <v>742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153</v>
      </c>
      <c r="AU102" s="19" t="s">
        <v>81</v>
      </c>
    </row>
    <row r="103" s="13" customFormat="1">
      <c r="A103" s="13"/>
      <c r="B103" s="227"/>
      <c r="C103" s="228"/>
      <c r="D103" s="220" t="s">
        <v>157</v>
      </c>
      <c r="E103" s="228"/>
      <c r="F103" s="230" t="s">
        <v>745</v>
      </c>
      <c r="G103" s="228"/>
      <c r="H103" s="231">
        <v>2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157</v>
      </c>
      <c r="AU103" s="237" t="s">
        <v>81</v>
      </c>
      <c r="AV103" s="13" t="s">
        <v>81</v>
      </c>
      <c r="AW103" s="13" t="s">
        <v>4</v>
      </c>
      <c r="AX103" s="13" t="s">
        <v>79</v>
      </c>
      <c r="AY103" s="237" t="s">
        <v>143</v>
      </c>
    </row>
    <row r="104" s="2" customFormat="1" ht="16.5" customHeight="1">
      <c r="A104" s="40"/>
      <c r="B104" s="41"/>
      <c r="C104" s="238" t="s">
        <v>191</v>
      </c>
      <c r="D104" s="238" t="s">
        <v>207</v>
      </c>
      <c r="E104" s="239" t="s">
        <v>746</v>
      </c>
      <c r="F104" s="240" t="s">
        <v>747</v>
      </c>
      <c r="G104" s="241" t="s">
        <v>194</v>
      </c>
      <c r="H104" s="242">
        <v>1</v>
      </c>
      <c r="I104" s="243"/>
      <c r="J104" s="244">
        <f>ROUND(I104*H104,2)</f>
        <v>0</v>
      </c>
      <c r="K104" s="240" t="s">
        <v>19</v>
      </c>
      <c r="L104" s="245"/>
      <c r="M104" s="246" t="s">
        <v>19</v>
      </c>
      <c r="N104" s="247" t="s">
        <v>42</v>
      </c>
      <c r="O104" s="86"/>
      <c r="P104" s="216">
        <f>O104*H104</f>
        <v>0</v>
      </c>
      <c r="Q104" s="216">
        <v>0.0011999999999999999</v>
      </c>
      <c r="R104" s="216">
        <f>Q104*H104</f>
        <v>0.0011999999999999999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507</v>
      </c>
      <c r="AT104" s="218" t="s">
        <v>207</v>
      </c>
      <c r="AU104" s="218" t="s">
        <v>81</v>
      </c>
      <c r="AY104" s="19" t="s">
        <v>143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79</v>
      </c>
      <c r="BK104" s="219">
        <f>ROUND(I104*H104,2)</f>
        <v>0</v>
      </c>
      <c r="BL104" s="19" t="s">
        <v>507</v>
      </c>
      <c r="BM104" s="218" t="s">
        <v>748</v>
      </c>
    </row>
    <row r="105" s="2" customFormat="1">
      <c r="A105" s="40"/>
      <c r="B105" s="41"/>
      <c r="C105" s="42"/>
      <c r="D105" s="220" t="s">
        <v>153</v>
      </c>
      <c r="E105" s="42"/>
      <c r="F105" s="221" t="s">
        <v>747</v>
      </c>
      <c r="G105" s="42"/>
      <c r="H105" s="42"/>
      <c r="I105" s="222"/>
      <c r="J105" s="42"/>
      <c r="K105" s="42"/>
      <c r="L105" s="46"/>
      <c r="M105" s="270"/>
      <c r="N105" s="271"/>
      <c r="O105" s="272"/>
      <c r="P105" s="272"/>
      <c r="Q105" s="272"/>
      <c r="R105" s="272"/>
      <c r="S105" s="272"/>
      <c r="T105" s="273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153</v>
      </c>
      <c r="AU105" s="19" t="s">
        <v>81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SDW4NOfZQHbZgWxD6Wo0cKfDJWFIjf5Yer+Sum24F7n8g+1CgAGM4OvDDOiR3SgUF+MbmrNZXNudmbTlXKRK6A==" hashValue="cQb6o+o0QCoh/9i8XGjNr4UlXylEKRvUaLE2ZNm/MfN/1HE5JVxQvKN8tBFFzmoUbOr4KDFnZFNr2BLXSPhamA==" algorithmName="SHA-512" password="CC35"/>
  <autoFilter ref="C82:K10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2/767881112"/>
    <hyperlink ref="F98" r:id="rId2" display="https://podminky.urs.cz/item/CS_URS_2024_02/01329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749</v>
      </c>
      <c r="H4" s="22"/>
    </row>
    <row r="5" s="1" customFormat="1" ht="12" customHeight="1">
      <c r="B5" s="22"/>
      <c r="C5" s="274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5" t="s">
        <v>16</v>
      </c>
      <c r="D6" s="276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29. 8. 2024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7"/>
      <c r="C9" s="278" t="s">
        <v>52</v>
      </c>
      <c r="D9" s="279" t="s">
        <v>53</v>
      </c>
      <c r="E9" s="279" t="s">
        <v>130</v>
      </c>
      <c r="F9" s="280" t="s">
        <v>750</v>
      </c>
      <c r="G9" s="180"/>
      <c r="H9" s="277"/>
    </row>
    <row r="10" s="2" customFormat="1" ht="26.4" customHeight="1">
      <c r="A10" s="40"/>
      <c r="B10" s="46"/>
      <c r="C10" s="281" t="s">
        <v>76</v>
      </c>
      <c r="D10" s="281" t="s">
        <v>77</v>
      </c>
      <c r="E10" s="40"/>
      <c r="F10" s="40"/>
      <c r="G10" s="40"/>
      <c r="H10" s="46"/>
    </row>
    <row r="11" s="8" customFormat="1" ht="16.8" customHeight="1">
      <c r="A11" s="141"/>
      <c r="B11" s="142"/>
      <c r="C11" s="282" t="s">
        <v>94</v>
      </c>
      <c r="D11" s="283" t="s">
        <v>95</v>
      </c>
      <c r="E11" s="283" t="s">
        <v>19</v>
      </c>
      <c r="F11" s="284">
        <v>60.517000000000003</v>
      </c>
      <c r="G11" s="141"/>
      <c r="H11" s="142"/>
    </row>
    <row r="12" s="2" customFormat="1" ht="16.8" customHeight="1">
      <c r="A12" s="40"/>
      <c r="B12" s="46"/>
      <c r="C12" s="285" t="s">
        <v>19</v>
      </c>
      <c r="D12" s="285" t="s">
        <v>751</v>
      </c>
      <c r="E12" s="19" t="s">
        <v>19</v>
      </c>
      <c r="F12" s="286">
        <v>60.517000000000003</v>
      </c>
      <c r="G12" s="40"/>
      <c r="H12" s="46"/>
    </row>
    <row r="13" s="2" customFormat="1" ht="16.8" customHeight="1">
      <c r="A13" s="40"/>
      <c r="B13" s="46"/>
      <c r="C13" s="287" t="s">
        <v>752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85" t="s">
        <v>438</v>
      </c>
      <c r="D14" s="285" t="s">
        <v>439</v>
      </c>
      <c r="E14" s="19" t="s">
        <v>149</v>
      </c>
      <c r="F14" s="286">
        <v>90.775999999999996</v>
      </c>
      <c r="G14" s="40"/>
      <c r="H14" s="46"/>
    </row>
    <row r="15" s="8" customFormat="1" ht="16.8" customHeight="1">
      <c r="A15" s="141"/>
      <c r="B15" s="142"/>
      <c r="C15" s="282" t="s">
        <v>98</v>
      </c>
      <c r="D15" s="283" t="s">
        <v>99</v>
      </c>
      <c r="E15" s="283" t="s">
        <v>19</v>
      </c>
      <c r="F15" s="284">
        <v>25.120000000000001</v>
      </c>
      <c r="G15" s="141"/>
      <c r="H15" s="142"/>
    </row>
    <row r="16" s="2" customFormat="1" ht="16.8" customHeight="1">
      <c r="A16" s="40"/>
      <c r="B16" s="46"/>
      <c r="C16" s="285" t="s">
        <v>19</v>
      </c>
      <c r="D16" s="285" t="s">
        <v>753</v>
      </c>
      <c r="E16" s="19" t="s">
        <v>19</v>
      </c>
      <c r="F16" s="286">
        <v>23.32</v>
      </c>
      <c r="G16" s="40"/>
      <c r="H16" s="46"/>
    </row>
    <row r="17" s="2" customFormat="1" ht="16.8" customHeight="1">
      <c r="A17" s="40"/>
      <c r="B17" s="46"/>
      <c r="C17" s="285" t="s">
        <v>19</v>
      </c>
      <c r="D17" s="285" t="s">
        <v>416</v>
      </c>
      <c r="E17" s="19" t="s">
        <v>19</v>
      </c>
      <c r="F17" s="286">
        <v>1.8</v>
      </c>
      <c r="G17" s="40"/>
      <c r="H17" s="46"/>
    </row>
    <row r="18" s="2" customFormat="1" ht="16.8" customHeight="1">
      <c r="A18" s="40"/>
      <c r="B18" s="46"/>
      <c r="C18" s="287" t="s">
        <v>752</v>
      </c>
      <c r="D18" s="40"/>
      <c r="E18" s="40"/>
      <c r="F18" s="40"/>
      <c r="G18" s="40"/>
      <c r="H18" s="46"/>
    </row>
    <row r="19" s="2" customFormat="1">
      <c r="A19" s="40"/>
      <c r="B19" s="46"/>
      <c r="C19" s="285" t="s">
        <v>239</v>
      </c>
      <c r="D19" s="285" t="s">
        <v>240</v>
      </c>
      <c r="E19" s="19" t="s">
        <v>202</v>
      </c>
      <c r="F19" s="286">
        <v>25.120000000000001</v>
      </c>
      <c r="G19" s="40"/>
      <c r="H19" s="46"/>
    </row>
    <row r="20" s="8" customFormat="1" ht="16.8" customHeight="1">
      <c r="A20" s="141"/>
      <c r="B20" s="142"/>
      <c r="C20" s="282" t="s">
        <v>515</v>
      </c>
      <c r="D20" s="283" t="s">
        <v>754</v>
      </c>
      <c r="E20" s="283" t="s">
        <v>19</v>
      </c>
      <c r="F20" s="284">
        <v>207.53299999999999</v>
      </c>
      <c r="G20" s="141"/>
      <c r="H20" s="142"/>
    </row>
    <row r="21" s="2" customFormat="1" ht="16.8" customHeight="1">
      <c r="A21" s="40"/>
      <c r="B21" s="46"/>
      <c r="C21" s="285" t="s">
        <v>19</v>
      </c>
      <c r="D21" s="285" t="s">
        <v>755</v>
      </c>
      <c r="E21" s="19" t="s">
        <v>19</v>
      </c>
      <c r="F21" s="286">
        <v>207.53299999999999</v>
      </c>
      <c r="G21" s="40"/>
      <c r="H21" s="46"/>
    </row>
    <row r="22" s="2" customFormat="1" ht="16.8" customHeight="1">
      <c r="A22" s="40"/>
      <c r="B22" s="46"/>
      <c r="C22" s="285" t="s">
        <v>19</v>
      </c>
      <c r="D22" s="285" t="s">
        <v>756</v>
      </c>
      <c r="E22" s="19" t="s">
        <v>19</v>
      </c>
      <c r="F22" s="286">
        <v>0</v>
      </c>
      <c r="G22" s="40"/>
      <c r="H22" s="46"/>
    </row>
    <row r="23" s="8" customFormat="1" ht="16.8" customHeight="1">
      <c r="A23" s="141"/>
      <c r="B23" s="142"/>
      <c r="C23" s="282" t="s">
        <v>102</v>
      </c>
      <c r="D23" s="283" t="s">
        <v>103</v>
      </c>
      <c r="E23" s="283" t="s">
        <v>19</v>
      </c>
      <c r="F23" s="284">
        <v>14.960000000000001</v>
      </c>
      <c r="G23" s="141"/>
      <c r="H23" s="142"/>
    </row>
    <row r="24" s="2" customFormat="1" ht="16.8" customHeight="1">
      <c r="A24" s="40"/>
      <c r="B24" s="46"/>
      <c r="C24" s="285" t="s">
        <v>19</v>
      </c>
      <c r="D24" s="285" t="s">
        <v>757</v>
      </c>
      <c r="E24" s="19" t="s">
        <v>19</v>
      </c>
      <c r="F24" s="286">
        <v>14.960000000000001</v>
      </c>
      <c r="G24" s="40"/>
      <c r="H24" s="46"/>
    </row>
    <row r="25" s="2" customFormat="1" ht="16.8" customHeight="1">
      <c r="A25" s="40"/>
      <c r="B25" s="46"/>
      <c r="C25" s="287" t="s">
        <v>752</v>
      </c>
      <c r="D25" s="40"/>
      <c r="E25" s="40"/>
      <c r="F25" s="40"/>
      <c r="G25" s="40"/>
      <c r="H25" s="46"/>
    </row>
    <row r="26" s="2" customFormat="1">
      <c r="A26" s="40"/>
      <c r="B26" s="46"/>
      <c r="C26" s="285" t="s">
        <v>319</v>
      </c>
      <c r="D26" s="285" t="s">
        <v>320</v>
      </c>
      <c r="E26" s="19" t="s">
        <v>202</v>
      </c>
      <c r="F26" s="286">
        <v>14.960000000000001</v>
      </c>
      <c r="G26" s="40"/>
      <c r="H26" s="46"/>
    </row>
    <row r="27" s="8" customFormat="1" ht="16.8" customHeight="1">
      <c r="A27" s="141"/>
      <c r="B27" s="142"/>
      <c r="C27" s="282" t="s">
        <v>758</v>
      </c>
      <c r="D27" s="283" t="s">
        <v>759</v>
      </c>
      <c r="E27" s="283" t="s">
        <v>19</v>
      </c>
      <c r="F27" s="284">
        <v>562.77999999999997</v>
      </c>
      <c r="G27" s="141"/>
      <c r="H27" s="142"/>
    </row>
    <row r="28" s="2" customFormat="1" ht="16.8" customHeight="1">
      <c r="A28" s="40"/>
      <c r="B28" s="46"/>
      <c r="C28" s="285" t="s">
        <v>19</v>
      </c>
      <c r="D28" s="285" t="s">
        <v>760</v>
      </c>
      <c r="E28" s="19" t="s">
        <v>19</v>
      </c>
      <c r="F28" s="286">
        <v>299.27999999999997</v>
      </c>
      <c r="G28" s="40"/>
      <c r="H28" s="46"/>
    </row>
    <row r="29" s="2" customFormat="1" ht="16.8" customHeight="1">
      <c r="A29" s="40"/>
      <c r="B29" s="46"/>
      <c r="C29" s="288" t="s">
        <v>520</v>
      </c>
      <c r="D29" s="283" t="s">
        <v>759</v>
      </c>
      <c r="E29" s="289" t="s">
        <v>19</v>
      </c>
      <c r="F29" s="290">
        <v>276.29000000000002</v>
      </c>
      <c r="G29" s="40"/>
      <c r="H29" s="46"/>
    </row>
    <row r="30" s="2" customFormat="1" ht="16.8" customHeight="1">
      <c r="A30" s="40"/>
      <c r="B30" s="46"/>
      <c r="C30" s="285" t="s">
        <v>19</v>
      </c>
      <c r="D30" s="285" t="s">
        <v>761</v>
      </c>
      <c r="E30" s="19" t="s">
        <v>19</v>
      </c>
      <c r="F30" s="286">
        <v>276.29000000000002</v>
      </c>
      <c r="G30" s="40"/>
      <c r="H30" s="46"/>
    </row>
    <row r="31" s="2" customFormat="1" ht="16.8" customHeight="1">
      <c r="A31" s="40"/>
      <c r="B31" s="46"/>
      <c r="C31" s="285" t="s">
        <v>19</v>
      </c>
      <c r="D31" s="285" t="s">
        <v>233</v>
      </c>
      <c r="E31" s="19" t="s">
        <v>19</v>
      </c>
      <c r="F31" s="286">
        <v>276.29000000000002</v>
      </c>
      <c r="G31" s="40"/>
      <c r="H31" s="46"/>
    </row>
    <row r="32" s="8" customFormat="1" ht="16.8" customHeight="1">
      <c r="A32" s="141"/>
      <c r="B32" s="142"/>
      <c r="C32" s="282" t="s">
        <v>105</v>
      </c>
      <c r="D32" s="283" t="s">
        <v>106</v>
      </c>
      <c r="E32" s="283" t="s">
        <v>19</v>
      </c>
      <c r="F32" s="284">
        <v>299.27999999999997</v>
      </c>
      <c r="G32" s="141"/>
      <c r="H32" s="142"/>
    </row>
    <row r="33" s="2" customFormat="1" ht="16.8" customHeight="1">
      <c r="A33" s="40"/>
      <c r="B33" s="46"/>
      <c r="C33" s="285" t="s">
        <v>19</v>
      </c>
      <c r="D33" s="285" t="s">
        <v>760</v>
      </c>
      <c r="E33" s="19" t="s">
        <v>19</v>
      </c>
      <c r="F33" s="286">
        <v>299.27999999999997</v>
      </c>
      <c r="G33" s="40"/>
      <c r="H33" s="46"/>
    </row>
    <row r="34" s="2" customFormat="1" ht="16.8" customHeight="1">
      <c r="A34" s="40"/>
      <c r="B34" s="46"/>
      <c r="C34" s="287" t="s">
        <v>752</v>
      </c>
      <c r="D34" s="40"/>
      <c r="E34" s="40"/>
      <c r="F34" s="40"/>
      <c r="G34" s="40"/>
      <c r="H34" s="46"/>
    </row>
    <row r="35" s="2" customFormat="1" ht="16.8" customHeight="1">
      <c r="A35" s="40"/>
      <c r="B35" s="46"/>
      <c r="C35" s="285" t="s">
        <v>248</v>
      </c>
      <c r="D35" s="285" t="s">
        <v>249</v>
      </c>
      <c r="E35" s="19" t="s">
        <v>202</v>
      </c>
      <c r="F35" s="286">
        <v>299.27999999999997</v>
      </c>
      <c r="G35" s="40"/>
      <c r="H35" s="46"/>
    </row>
    <row r="36" s="8" customFormat="1" ht="16.8" customHeight="1">
      <c r="A36" s="141"/>
      <c r="B36" s="142"/>
      <c r="C36" s="282" t="s">
        <v>762</v>
      </c>
      <c r="D36" s="283" t="s">
        <v>763</v>
      </c>
      <c r="E36" s="283" t="s">
        <v>19</v>
      </c>
      <c r="F36" s="284">
        <v>0</v>
      </c>
      <c r="G36" s="141"/>
      <c r="H36" s="142"/>
    </row>
    <row r="37" s="2" customFormat="1" ht="16.8" customHeight="1">
      <c r="A37" s="40"/>
      <c r="B37" s="46"/>
      <c r="C37" s="285" t="s">
        <v>19</v>
      </c>
      <c r="D37" s="285" t="s">
        <v>764</v>
      </c>
      <c r="E37" s="19" t="s">
        <v>19</v>
      </c>
      <c r="F37" s="286">
        <v>0</v>
      </c>
      <c r="G37" s="40"/>
      <c r="H37" s="46"/>
    </row>
    <row r="38" s="2" customFormat="1" ht="26.4" customHeight="1">
      <c r="A38" s="40"/>
      <c r="B38" s="46"/>
      <c r="C38" s="281" t="s">
        <v>82</v>
      </c>
      <c r="D38" s="281" t="s">
        <v>83</v>
      </c>
      <c r="E38" s="40"/>
      <c r="F38" s="40"/>
      <c r="G38" s="40"/>
      <c r="H38" s="46"/>
    </row>
    <row r="39" s="8" customFormat="1" ht="16.8" customHeight="1">
      <c r="A39" s="141"/>
      <c r="B39" s="142"/>
      <c r="C39" s="282" t="s">
        <v>94</v>
      </c>
      <c r="D39" s="283" t="s">
        <v>511</v>
      </c>
      <c r="E39" s="283" t="s">
        <v>19</v>
      </c>
      <c r="F39" s="284">
        <v>83.888000000000005</v>
      </c>
      <c r="G39" s="141"/>
      <c r="H39" s="142"/>
    </row>
    <row r="40" s="2" customFormat="1" ht="16.8" customHeight="1">
      <c r="A40" s="40"/>
      <c r="B40" s="46"/>
      <c r="C40" s="285" t="s">
        <v>19</v>
      </c>
      <c r="D40" s="285" t="s">
        <v>512</v>
      </c>
      <c r="E40" s="19" t="s">
        <v>19</v>
      </c>
      <c r="F40" s="286">
        <v>83.888000000000005</v>
      </c>
      <c r="G40" s="40"/>
      <c r="H40" s="46"/>
    </row>
    <row r="41" s="2" customFormat="1" ht="16.8" customHeight="1">
      <c r="A41" s="40"/>
      <c r="B41" s="46"/>
      <c r="C41" s="287" t="s">
        <v>752</v>
      </c>
      <c r="D41" s="40"/>
      <c r="E41" s="40"/>
      <c r="F41" s="40"/>
      <c r="G41" s="40"/>
      <c r="H41" s="46"/>
    </row>
    <row r="42" s="2" customFormat="1" ht="16.8" customHeight="1">
      <c r="A42" s="40"/>
      <c r="B42" s="46"/>
      <c r="C42" s="285" t="s">
        <v>438</v>
      </c>
      <c r="D42" s="285" t="s">
        <v>439</v>
      </c>
      <c r="E42" s="19" t="s">
        <v>149</v>
      </c>
      <c r="F42" s="286">
        <v>125.83199999999999</v>
      </c>
      <c r="G42" s="40"/>
      <c r="H42" s="46"/>
    </row>
    <row r="43" s="8" customFormat="1" ht="16.8" customHeight="1">
      <c r="A43" s="141"/>
      <c r="B43" s="142"/>
      <c r="C43" s="282" t="s">
        <v>98</v>
      </c>
      <c r="D43" s="283" t="s">
        <v>513</v>
      </c>
      <c r="E43" s="283" t="s">
        <v>19</v>
      </c>
      <c r="F43" s="284">
        <v>34.369999999999997</v>
      </c>
      <c r="G43" s="141"/>
      <c r="H43" s="142"/>
    </row>
    <row r="44" s="2" customFormat="1" ht="16.8" customHeight="1">
      <c r="A44" s="40"/>
      <c r="B44" s="46"/>
      <c r="C44" s="285" t="s">
        <v>19</v>
      </c>
      <c r="D44" s="285" t="s">
        <v>765</v>
      </c>
      <c r="E44" s="19" t="s">
        <v>19</v>
      </c>
      <c r="F44" s="286">
        <v>32.210000000000001</v>
      </c>
      <c r="G44" s="40"/>
      <c r="H44" s="46"/>
    </row>
    <row r="45" s="2" customFormat="1" ht="16.8" customHeight="1">
      <c r="A45" s="40"/>
      <c r="B45" s="46"/>
      <c r="C45" s="285" t="s">
        <v>19</v>
      </c>
      <c r="D45" s="285" t="s">
        <v>613</v>
      </c>
      <c r="E45" s="19" t="s">
        <v>19</v>
      </c>
      <c r="F45" s="286">
        <v>2.1600000000000001</v>
      </c>
      <c r="G45" s="40"/>
      <c r="H45" s="46"/>
    </row>
    <row r="46" s="2" customFormat="1" ht="16.8" customHeight="1">
      <c r="A46" s="40"/>
      <c r="B46" s="46"/>
      <c r="C46" s="287" t="s">
        <v>752</v>
      </c>
      <c r="D46" s="40"/>
      <c r="E46" s="40"/>
      <c r="F46" s="40"/>
      <c r="G46" s="40"/>
      <c r="H46" s="46"/>
    </row>
    <row r="47" s="2" customFormat="1">
      <c r="A47" s="40"/>
      <c r="B47" s="46"/>
      <c r="C47" s="285" t="s">
        <v>239</v>
      </c>
      <c r="D47" s="285" t="s">
        <v>240</v>
      </c>
      <c r="E47" s="19" t="s">
        <v>202</v>
      </c>
      <c r="F47" s="286">
        <v>34.369999999999997</v>
      </c>
      <c r="G47" s="40"/>
      <c r="H47" s="46"/>
    </row>
    <row r="48" s="8" customFormat="1" ht="16.8" customHeight="1">
      <c r="A48" s="141"/>
      <c r="B48" s="142"/>
      <c r="C48" s="282" t="s">
        <v>515</v>
      </c>
      <c r="D48" s="283" t="s">
        <v>516</v>
      </c>
      <c r="E48" s="283" t="s">
        <v>19</v>
      </c>
      <c r="F48" s="284">
        <v>439.39699999999999</v>
      </c>
      <c r="G48" s="141"/>
      <c r="H48" s="142"/>
    </row>
    <row r="49" s="2" customFormat="1" ht="16.8" customHeight="1">
      <c r="A49" s="40"/>
      <c r="B49" s="46"/>
      <c r="C49" s="285" t="s">
        <v>19</v>
      </c>
      <c r="D49" s="285" t="s">
        <v>766</v>
      </c>
      <c r="E49" s="19" t="s">
        <v>19</v>
      </c>
      <c r="F49" s="286">
        <v>439.39699999999999</v>
      </c>
      <c r="G49" s="40"/>
      <c r="H49" s="46"/>
    </row>
    <row r="50" s="2" customFormat="1" ht="16.8" customHeight="1">
      <c r="A50" s="40"/>
      <c r="B50" s="46"/>
      <c r="C50" s="285" t="s">
        <v>19</v>
      </c>
      <c r="D50" s="285" t="s">
        <v>578</v>
      </c>
      <c r="E50" s="19" t="s">
        <v>19</v>
      </c>
      <c r="F50" s="286">
        <v>0</v>
      </c>
      <c r="G50" s="40"/>
      <c r="H50" s="46"/>
    </row>
    <row r="51" s="2" customFormat="1" ht="16.8" customHeight="1">
      <c r="A51" s="40"/>
      <c r="B51" s="46"/>
      <c r="C51" s="287" t="s">
        <v>752</v>
      </c>
      <c r="D51" s="40"/>
      <c r="E51" s="40"/>
      <c r="F51" s="40"/>
      <c r="G51" s="40"/>
      <c r="H51" s="46"/>
    </row>
    <row r="52" s="2" customFormat="1" ht="16.8" customHeight="1">
      <c r="A52" s="40"/>
      <c r="B52" s="46"/>
      <c r="C52" s="285" t="s">
        <v>308</v>
      </c>
      <c r="D52" s="285" t="s">
        <v>309</v>
      </c>
      <c r="E52" s="19" t="s">
        <v>202</v>
      </c>
      <c r="F52" s="286">
        <v>439.39699999999999</v>
      </c>
      <c r="G52" s="40"/>
      <c r="H52" s="46"/>
    </row>
    <row r="53" s="8" customFormat="1" ht="16.8" customHeight="1">
      <c r="A53" s="141"/>
      <c r="B53" s="142"/>
      <c r="C53" s="282" t="s">
        <v>102</v>
      </c>
      <c r="D53" s="283" t="s">
        <v>518</v>
      </c>
      <c r="E53" s="283" t="s">
        <v>19</v>
      </c>
      <c r="F53" s="284">
        <v>43.060000000000002</v>
      </c>
      <c r="G53" s="141"/>
      <c r="H53" s="142"/>
    </row>
    <row r="54" s="2" customFormat="1" ht="16.8" customHeight="1">
      <c r="A54" s="40"/>
      <c r="B54" s="46"/>
      <c r="C54" s="285" t="s">
        <v>19</v>
      </c>
      <c r="D54" s="285" t="s">
        <v>767</v>
      </c>
      <c r="E54" s="19" t="s">
        <v>19</v>
      </c>
      <c r="F54" s="286">
        <v>43.060000000000002</v>
      </c>
      <c r="G54" s="40"/>
      <c r="H54" s="46"/>
    </row>
    <row r="55" s="2" customFormat="1" ht="16.8" customHeight="1">
      <c r="A55" s="40"/>
      <c r="B55" s="46"/>
      <c r="C55" s="287" t="s">
        <v>752</v>
      </c>
      <c r="D55" s="40"/>
      <c r="E55" s="40"/>
      <c r="F55" s="40"/>
      <c r="G55" s="40"/>
      <c r="H55" s="46"/>
    </row>
    <row r="56" s="2" customFormat="1">
      <c r="A56" s="40"/>
      <c r="B56" s="46"/>
      <c r="C56" s="285" t="s">
        <v>319</v>
      </c>
      <c r="D56" s="285" t="s">
        <v>320</v>
      </c>
      <c r="E56" s="19" t="s">
        <v>202</v>
      </c>
      <c r="F56" s="286">
        <v>43.060000000000002</v>
      </c>
      <c r="G56" s="40"/>
      <c r="H56" s="46"/>
    </row>
    <row r="57" s="8" customFormat="1" ht="16.8" customHeight="1">
      <c r="A57" s="141"/>
      <c r="B57" s="142"/>
      <c r="C57" s="282" t="s">
        <v>758</v>
      </c>
      <c r="D57" s="283" t="s">
        <v>768</v>
      </c>
      <c r="E57" s="283" t="s">
        <v>19</v>
      </c>
      <c r="F57" s="284">
        <v>7.8399999999999999</v>
      </c>
      <c r="G57" s="141"/>
      <c r="H57" s="142"/>
    </row>
    <row r="58" s="2" customFormat="1" ht="16.8" customHeight="1">
      <c r="A58" s="40"/>
      <c r="B58" s="46"/>
      <c r="C58" s="285" t="s">
        <v>19</v>
      </c>
      <c r="D58" s="285" t="s">
        <v>769</v>
      </c>
      <c r="E58" s="19" t="s">
        <v>19</v>
      </c>
      <c r="F58" s="286">
        <v>7.8399999999999999</v>
      </c>
      <c r="G58" s="40"/>
      <c r="H58" s="46"/>
    </row>
    <row r="59" s="8" customFormat="1" ht="16.8" customHeight="1">
      <c r="A59" s="141"/>
      <c r="B59" s="142"/>
      <c r="C59" s="282" t="s">
        <v>520</v>
      </c>
      <c r="D59" s="283" t="s">
        <v>521</v>
      </c>
      <c r="E59" s="283" t="s">
        <v>19</v>
      </c>
      <c r="F59" s="284">
        <v>526.63999999999999</v>
      </c>
      <c r="G59" s="141"/>
      <c r="H59" s="142"/>
    </row>
    <row r="60" s="2" customFormat="1" ht="16.8" customHeight="1">
      <c r="A60" s="40"/>
      <c r="B60" s="46"/>
      <c r="C60" s="285" t="s">
        <v>19</v>
      </c>
      <c r="D60" s="285" t="s">
        <v>770</v>
      </c>
      <c r="E60" s="19" t="s">
        <v>19</v>
      </c>
      <c r="F60" s="286">
        <v>526.63999999999999</v>
      </c>
      <c r="G60" s="40"/>
      <c r="H60" s="46"/>
    </row>
    <row r="61" s="2" customFormat="1" ht="16.8" customHeight="1">
      <c r="A61" s="40"/>
      <c r="B61" s="46"/>
      <c r="C61" s="287" t="s">
        <v>752</v>
      </c>
      <c r="D61" s="40"/>
      <c r="E61" s="40"/>
      <c r="F61" s="40"/>
      <c r="G61" s="40"/>
      <c r="H61" s="46"/>
    </row>
    <row r="62" s="2" customFormat="1" ht="16.8" customHeight="1">
      <c r="A62" s="40"/>
      <c r="B62" s="46"/>
      <c r="C62" s="285" t="s">
        <v>248</v>
      </c>
      <c r="D62" s="285" t="s">
        <v>249</v>
      </c>
      <c r="E62" s="19" t="s">
        <v>202</v>
      </c>
      <c r="F62" s="286">
        <v>526.63999999999999</v>
      </c>
      <c r="G62" s="40"/>
      <c r="H62" s="46"/>
    </row>
    <row r="63" s="2" customFormat="1" ht="7.44" customHeight="1">
      <c r="A63" s="40"/>
      <c r="B63" s="159"/>
      <c r="C63" s="160"/>
      <c r="D63" s="160"/>
      <c r="E63" s="160"/>
      <c r="F63" s="160"/>
      <c r="G63" s="160"/>
      <c r="H63" s="46"/>
    </row>
    <row r="64" s="2" customFormat="1">
      <c r="A64" s="40"/>
      <c r="B64" s="40"/>
      <c r="C64" s="40"/>
      <c r="D64" s="40"/>
      <c r="E64" s="40"/>
      <c r="F64" s="40"/>
      <c r="G64" s="40"/>
      <c r="H64" s="40"/>
    </row>
  </sheetData>
  <sheetProtection sheet="1" formatColumns="0" formatRows="0" objects="1" scenarios="1" spinCount="100000" saltValue="wq7AwZ0ovzrdIqTHvL0SDrsGkj/ezVvQ+SKWwbweQi3GYoeV9Hva2X6Y+dMT9y41ZggYg/kvhPzakiVXctMCLw==" hashValue="xY1sVCGeqoidReMAf49dREwm2Jru+4nJWKOvoOKJp45Bjf3No0vZHVQd3qMJ8nDGpHfB+WobuKmy7AKeMTkHpA==" algorithmName="SHA-512" password="CC35"/>
  <mergeCells count="2">
    <mergeCell ref="D5:F5"/>
    <mergeCell ref="D6:F6"/>
  </mergeCells>
  <hyperlinks>
    <hyperlink ref="C11" r:id="rId1" display="VV0001"/>
    <hyperlink ref="C15" r:id="rId2" display="VV0002"/>
    <hyperlink ref="C20" r:id="rId3" display="VV0003"/>
    <hyperlink ref="C23" r:id="rId4" display="VV0004"/>
    <hyperlink ref="C27" r:id="rId5" display="VV0005"/>
    <hyperlink ref="C32" r:id="rId6" display="VV0007"/>
    <hyperlink ref="C36" r:id="rId7" display="VV0008"/>
    <hyperlink ref="C39" r:id="rId8" display="VV0001"/>
    <hyperlink ref="C43" r:id="rId9" display="VV0002"/>
    <hyperlink ref="C48" r:id="rId10" display="VV0003"/>
    <hyperlink ref="C53" r:id="rId11" display="VV0004"/>
    <hyperlink ref="C57" r:id="rId12" display="VV0005"/>
    <hyperlink ref="C59" r:id="rId13" display="VV0006"/>
  </hyperlinks>
  <pageSetup paperSize="9" orientation="portrait" blackAndWhite="1" fitToHeight="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6" customFormat="1" ht="45" customHeight="1">
      <c r="B3" s="295"/>
      <c r="C3" s="296" t="s">
        <v>771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772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773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774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775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776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777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778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779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780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781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78</v>
      </c>
      <c r="F18" s="302" t="s">
        <v>782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783</v>
      </c>
      <c r="F19" s="302" t="s">
        <v>784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785</v>
      </c>
      <c r="F20" s="302" t="s">
        <v>786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787</v>
      </c>
      <c r="F21" s="302" t="s">
        <v>788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789</v>
      </c>
      <c r="F22" s="302" t="s">
        <v>790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791</v>
      </c>
      <c r="F23" s="302" t="s">
        <v>792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793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794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795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796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797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798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799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800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801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129</v>
      </c>
      <c r="F36" s="302"/>
      <c r="G36" s="302" t="s">
        <v>802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803</v>
      </c>
      <c r="F37" s="302"/>
      <c r="G37" s="302" t="s">
        <v>804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52</v>
      </c>
      <c r="F38" s="302"/>
      <c r="G38" s="302" t="s">
        <v>805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53</v>
      </c>
      <c r="F39" s="302"/>
      <c r="G39" s="302" t="s">
        <v>806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130</v>
      </c>
      <c r="F40" s="302"/>
      <c r="G40" s="302" t="s">
        <v>807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131</v>
      </c>
      <c r="F41" s="302"/>
      <c r="G41" s="302" t="s">
        <v>808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809</v>
      </c>
      <c r="F42" s="302"/>
      <c r="G42" s="302" t="s">
        <v>810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811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812</v>
      </c>
      <c r="F44" s="302"/>
      <c r="G44" s="302" t="s">
        <v>813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133</v>
      </c>
      <c r="F45" s="302"/>
      <c r="G45" s="302" t="s">
        <v>814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815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816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817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818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819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820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821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822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823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824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825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826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827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828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829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830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831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832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833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834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835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836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837</v>
      </c>
      <c r="D76" s="320"/>
      <c r="E76" s="320"/>
      <c r="F76" s="320" t="s">
        <v>838</v>
      </c>
      <c r="G76" s="321"/>
      <c r="H76" s="320" t="s">
        <v>53</v>
      </c>
      <c r="I76" s="320" t="s">
        <v>56</v>
      </c>
      <c r="J76" s="320" t="s">
        <v>839</v>
      </c>
      <c r="K76" s="319"/>
    </row>
    <row r="77" s="1" customFormat="1" ht="17.25" customHeight="1">
      <c r="B77" s="317"/>
      <c r="C77" s="322" t="s">
        <v>840</v>
      </c>
      <c r="D77" s="322"/>
      <c r="E77" s="322"/>
      <c r="F77" s="323" t="s">
        <v>841</v>
      </c>
      <c r="G77" s="324"/>
      <c r="H77" s="322"/>
      <c r="I77" s="322"/>
      <c r="J77" s="322" t="s">
        <v>842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52</v>
      </c>
      <c r="D79" s="327"/>
      <c r="E79" s="327"/>
      <c r="F79" s="328" t="s">
        <v>843</v>
      </c>
      <c r="G79" s="329"/>
      <c r="H79" s="305" t="s">
        <v>844</v>
      </c>
      <c r="I79" s="305" t="s">
        <v>845</v>
      </c>
      <c r="J79" s="305">
        <v>20</v>
      </c>
      <c r="K79" s="319"/>
    </row>
    <row r="80" s="1" customFormat="1" ht="15" customHeight="1">
      <c r="B80" s="317"/>
      <c r="C80" s="305" t="s">
        <v>846</v>
      </c>
      <c r="D80" s="305"/>
      <c r="E80" s="305"/>
      <c r="F80" s="328" t="s">
        <v>843</v>
      </c>
      <c r="G80" s="329"/>
      <c r="H80" s="305" t="s">
        <v>847</v>
      </c>
      <c r="I80" s="305" t="s">
        <v>845</v>
      </c>
      <c r="J80" s="305">
        <v>120</v>
      </c>
      <c r="K80" s="319"/>
    </row>
    <row r="81" s="1" customFormat="1" ht="15" customHeight="1">
      <c r="B81" s="330"/>
      <c r="C81" s="305" t="s">
        <v>848</v>
      </c>
      <c r="D81" s="305"/>
      <c r="E81" s="305"/>
      <c r="F81" s="328" t="s">
        <v>849</v>
      </c>
      <c r="G81" s="329"/>
      <c r="H81" s="305" t="s">
        <v>850</v>
      </c>
      <c r="I81" s="305" t="s">
        <v>845</v>
      </c>
      <c r="J81" s="305">
        <v>50</v>
      </c>
      <c r="K81" s="319"/>
    </row>
    <row r="82" s="1" customFormat="1" ht="15" customHeight="1">
      <c r="B82" s="330"/>
      <c r="C82" s="305" t="s">
        <v>851</v>
      </c>
      <c r="D82" s="305"/>
      <c r="E82" s="305"/>
      <c r="F82" s="328" t="s">
        <v>843</v>
      </c>
      <c r="G82" s="329"/>
      <c r="H82" s="305" t="s">
        <v>852</v>
      </c>
      <c r="I82" s="305" t="s">
        <v>853</v>
      </c>
      <c r="J82" s="305"/>
      <c r="K82" s="319"/>
    </row>
    <row r="83" s="1" customFormat="1" ht="15" customHeight="1">
      <c r="B83" s="330"/>
      <c r="C83" s="331" t="s">
        <v>854</v>
      </c>
      <c r="D83" s="331"/>
      <c r="E83" s="331"/>
      <c r="F83" s="332" t="s">
        <v>849</v>
      </c>
      <c r="G83" s="331"/>
      <c r="H83" s="331" t="s">
        <v>855</v>
      </c>
      <c r="I83" s="331" t="s">
        <v>845</v>
      </c>
      <c r="J83" s="331">
        <v>15</v>
      </c>
      <c r="K83" s="319"/>
    </row>
    <row r="84" s="1" customFormat="1" ht="15" customHeight="1">
      <c r="B84" s="330"/>
      <c r="C84" s="331" t="s">
        <v>856</v>
      </c>
      <c r="D84" s="331"/>
      <c r="E84" s="331"/>
      <c r="F84" s="332" t="s">
        <v>849</v>
      </c>
      <c r="G84" s="331"/>
      <c r="H84" s="331" t="s">
        <v>857</v>
      </c>
      <c r="I84" s="331" t="s">
        <v>845</v>
      </c>
      <c r="J84" s="331">
        <v>15</v>
      </c>
      <c r="K84" s="319"/>
    </row>
    <row r="85" s="1" customFormat="1" ht="15" customHeight="1">
      <c r="B85" s="330"/>
      <c r="C85" s="331" t="s">
        <v>858</v>
      </c>
      <c r="D85" s="331"/>
      <c r="E85" s="331"/>
      <c r="F85" s="332" t="s">
        <v>849</v>
      </c>
      <c r="G85" s="331"/>
      <c r="H85" s="331" t="s">
        <v>859</v>
      </c>
      <c r="I85" s="331" t="s">
        <v>845</v>
      </c>
      <c r="J85" s="331">
        <v>20</v>
      </c>
      <c r="K85" s="319"/>
    </row>
    <row r="86" s="1" customFormat="1" ht="15" customHeight="1">
      <c r="B86" s="330"/>
      <c r="C86" s="331" t="s">
        <v>860</v>
      </c>
      <c r="D86" s="331"/>
      <c r="E86" s="331"/>
      <c r="F86" s="332" t="s">
        <v>849</v>
      </c>
      <c r="G86" s="331"/>
      <c r="H86" s="331" t="s">
        <v>861</v>
      </c>
      <c r="I86" s="331" t="s">
        <v>845</v>
      </c>
      <c r="J86" s="331">
        <v>20</v>
      </c>
      <c r="K86" s="319"/>
    </row>
    <row r="87" s="1" customFormat="1" ht="15" customHeight="1">
      <c r="B87" s="330"/>
      <c r="C87" s="305" t="s">
        <v>862</v>
      </c>
      <c r="D87" s="305"/>
      <c r="E87" s="305"/>
      <c r="F87" s="328" t="s">
        <v>849</v>
      </c>
      <c r="G87" s="329"/>
      <c r="H87" s="305" t="s">
        <v>863</v>
      </c>
      <c r="I87" s="305" t="s">
        <v>845</v>
      </c>
      <c r="J87" s="305">
        <v>50</v>
      </c>
      <c r="K87" s="319"/>
    </row>
    <row r="88" s="1" customFormat="1" ht="15" customHeight="1">
      <c r="B88" s="330"/>
      <c r="C88" s="305" t="s">
        <v>864</v>
      </c>
      <c r="D88" s="305"/>
      <c r="E88" s="305"/>
      <c r="F88" s="328" t="s">
        <v>849</v>
      </c>
      <c r="G88" s="329"/>
      <c r="H88" s="305" t="s">
        <v>865</v>
      </c>
      <c r="I88" s="305" t="s">
        <v>845</v>
      </c>
      <c r="J88" s="305">
        <v>20</v>
      </c>
      <c r="K88" s="319"/>
    </row>
    <row r="89" s="1" customFormat="1" ht="15" customHeight="1">
      <c r="B89" s="330"/>
      <c r="C89" s="305" t="s">
        <v>866</v>
      </c>
      <c r="D89" s="305"/>
      <c r="E89" s="305"/>
      <c r="F89" s="328" t="s">
        <v>849</v>
      </c>
      <c r="G89" s="329"/>
      <c r="H89" s="305" t="s">
        <v>867</v>
      </c>
      <c r="I89" s="305" t="s">
        <v>845</v>
      </c>
      <c r="J89" s="305">
        <v>20</v>
      </c>
      <c r="K89" s="319"/>
    </row>
    <row r="90" s="1" customFormat="1" ht="15" customHeight="1">
      <c r="B90" s="330"/>
      <c r="C90" s="305" t="s">
        <v>868</v>
      </c>
      <c r="D90" s="305"/>
      <c r="E90" s="305"/>
      <c r="F90" s="328" t="s">
        <v>849</v>
      </c>
      <c r="G90" s="329"/>
      <c r="H90" s="305" t="s">
        <v>869</v>
      </c>
      <c r="I90" s="305" t="s">
        <v>845</v>
      </c>
      <c r="J90" s="305">
        <v>50</v>
      </c>
      <c r="K90" s="319"/>
    </row>
    <row r="91" s="1" customFormat="1" ht="15" customHeight="1">
      <c r="B91" s="330"/>
      <c r="C91" s="305" t="s">
        <v>870</v>
      </c>
      <c r="D91" s="305"/>
      <c r="E91" s="305"/>
      <c r="F91" s="328" t="s">
        <v>849</v>
      </c>
      <c r="G91" s="329"/>
      <c r="H91" s="305" t="s">
        <v>870</v>
      </c>
      <c r="I91" s="305" t="s">
        <v>845</v>
      </c>
      <c r="J91" s="305">
        <v>50</v>
      </c>
      <c r="K91" s="319"/>
    </row>
    <row r="92" s="1" customFormat="1" ht="15" customHeight="1">
      <c r="B92" s="330"/>
      <c r="C92" s="305" t="s">
        <v>871</v>
      </c>
      <c r="D92" s="305"/>
      <c r="E92" s="305"/>
      <c r="F92" s="328" t="s">
        <v>849</v>
      </c>
      <c r="G92" s="329"/>
      <c r="H92" s="305" t="s">
        <v>872</v>
      </c>
      <c r="I92" s="305" t="s">
        <v>845</v>
      </c>
      <c r="J92" s="305">
        <v>255</v>
      </c>
      <c r="K92" s="319"/>
    </row>
    <row r="93" s="1" customFormat="1" ht="15" customHeight="1">
      <c r="B93" s="330"/>
      <c r="C93" s="305" t="s">
        <v>873</v>
      </c>
      <c r="D93" s="305"/>
      <c r="E93" s="305"/>
      <c r="F93" s="328" t="s">
        <v>843</v>
      </c>
      <c r="G93" s="329"/>
      <c r="H93" s="305" t="s">
        <v>874</v>
      </c>
      <c r="I93" s="305" t="s">
        <v>875</v>
      </c>
      <c r="J93" s="305"/>
      <c r="K93" s="319"/>
    </row>
    <row r="94" s="1" customFormat="1" ht="15" customHeight="1">
      <c r="B94" s="330"/>
      <c r="C94" s="305" t="s">
        <v>876</v>
      </c>
      <c r="D94" s="305"/>
      <c r="E94" s="305"/>
      <c r="F94" s="328" t="s">
        <v>843</v>
      </c>
      <c r="G94" s="329"/>
      <c r="H94" s="305" t="s">
        <v>877</v>
      </c>
      <c r="I94" s="305" t="s">
        <v>878</v>
      </c>
      <c r="J94" s="305"/>
      <c r="K94" s="319"/>
    </row>
    <row r="95" s="1" customFormat="1" ht="15" customHeight="1">
      <c r="B95" s="330"/>
      <c r="C95" s="305" t="s">
        <v>879</v>
      </c>
      <c r="D95" s="305"/>
      <c r="E95" s="305"/>
      <c r="F95" s="328" t="s">
        <v>843</v>
      </c>
      <c r="G95" s="329"/>
      <c r="H95" s="305" t="s">
        <v>879</v>
      </c>
      <c r="I95" s="305" t="s">
        <v>878</v>
      </c>
      <c r="J95" s="305"/>
      <c r="K95" s="319"/>
    </row>
    <row r="96" s="1" customFormat="1" ht="15" customHeight="1">
      <c r="B96" s="330"/>
      <c r="C96" s="305" t="s">
        <v>37</v>
      </c>
      <c r="D96" s="305"/>
      <c r="E96" s="305"/>
      <c r="F96" s="328" t="s">
        <v>843</v>
      </c>
      <c r="G96" s="329"/>
      <c r="H96" s="305" t="s">
        <v>880</v>
      </c>
      <c r="I96" s="305" t="s">
        <v>878</v>
      </c>
      <c r="J96" s="305"/>
      <c r="K96" s="319"/>
    </row>
    <row r="97" s="1" customFormat="1" ht="15" customHeight="1">
      <c r="B97" s="330"/>
      <c r="C97" s="305" t="s">
        <v>47</v>
      </c>
      <c r="D97" s="305"/>
      <c r="E97" s="305"/>
      <c r="F97" s="328" t="s">
        <v>843</v>
      </c>
      <c r="G97" s="329"/>
      <c r="H97" s="305" t="s">
        <v>881</v>
      </c>
      <c r="I97" s="305" t="s">
        <v>878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882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837</v>
      </c>
      <c r="D103" s="320"/>
      <c r="E103" s="320"/>
      <c r="F103" s="320" t="s">
        <v>838</v>
      </c>
      <c r="G103" s="321"/>
      <c r="H103" s="320" t="s">
        <v>53</v>
      </c>
      <c r="I103" s="320" t="s">
        <v>56</v>
      </c>
      <c r="J103" s="320" t="s">
        <v>839</v>
      </c>
      <c r="K103" s="319"/>
    </row>
    <row r="104" s="1" customFormat="1" ht="17.25" customHeight="1">
      <c r="B104" s="317"/>
      <c r="C104" s="322" t="s">
        <v>840</v>
      </c>
      <c r="D104" s="322"/>
      <c r="E104" s="322"/>
      <c r="F104" s="323" t="s">
        <v>841</v>
      </c>
      <c r="G104" s="324"/>
      <c r="H104" s="322"/>
      <c r="I104" s="322"/>
      <c r="J104" s="322" t="s">
        <v>842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52</v>
      </c>
      <c r="D106" s="327"/>
      <c r="E106" s="327"/>
      <c r="F106" s="328" t="s">
        <v>843</v>
      </c>
      <c r="G106" s="305"/>
      <c r="H106" s="305" t="s">
        <v>883</v>
      </c>
      <c r="I106" s="305" t="s">
        <v>845</v>
      </c>
      <c r="J106" s="305">
        <v>20</v>
      </c>
      <c r="K106" s="319"/>
    </row>
    <row r="107" s="1" customFormat="1" ht="15" customHeight="1">
      <c r="B107" s="317"/>
      <c r="C107" s="305" t="s">
        <v>846</v>
      </c>
      <c r="D107" s="305"/>
      <c r="E107" s="305"/>
      <c r="F107" s="328" t="s">
        <v>843</v>
      </c>
      <c r="G107" s="305"/>
      <c r="H107" s="305" t="s">
        <v>883</v>
      </c>
      <c r="I107" s="305" t="s">
        <v>845</v>
      </c>
      <c r="J107" s="305">
        <v>120</v>
      </c>
      <c r="K107" s="319"/>
    </row>
    <row r="108" s="1" customFormat="1" ht="15" customHeight="1">
      <c r="B108" s="330"/>
      <c r="C108" s="305" t="s">
        <v>848</v>
      </c>
      <c r="D108" s="305"/>
      <c r="E108" s="305"/>
      <c r="F108" s="328" t="s">
        <v>849</v>
      </c>
      <c r="G108" s="305"/>
      <c r="H108" s="305" t="s">
        <v>883</v>
      </c>
      <c r="I108" s="305" t="s">
        <v>845</v>
      </c>
      <c r="J108" s="305">
        <v>50</v>
      </c>
      <c r="K108" s="319"/>
    </row>
    <row r="109" s="1" customFormat="1" ht="15" customHeight="1">
      <c r="B109" s="330"/>
      <c r="C109" s="305" t="s">
        <v>851</v>
      </c>
      <c r="D109" s="305"/>
      <c r="E109" s="305"/>
      <c r="F109" s="328" t="s">
        <v>843</v>
      </c>
      <c r="G109" s="305"/>
      <c r="H109" s="305" t="s">
        <v>883</v>
      </c>
      <c r="I109" s="305" t="s">
        <v>853</v>
      </c>
      <c r="J109" s="305"/>
      <c r="K109" s="319"/>
    </row>
    <row r="110" s="1" customFormat="1" ht="15" customHeight="1">
      <c r="B110" s="330"/>
      <c r="C110" s="305" t="s">
        <v>862</v>
      </c>
      <c r="D110" s="305"/>
      <c r="E110" s="305"/>
      <c r="F110" s="328" t="s">
        <v>849</v>
      </c>
      <c r="G110" s="305"/>
      <c r="H110" s="305" t="s">
        <v>883</v>
      </c>
      <c r="I110" s="305" t="s">
        <v>845</v>
      </c>
      <c r="J110" s="305">
        <v>50</v>
      </c>
      <c r="K110" s="319"/>
    </row>
    <row r="111" s="1" customFormat="1" ht="15" customHeight="1">
      <c r="B111" s="330"/>
      <c r="C111" s="305" t="s">
        <v>870</v>
      </c>
      <c r="D111" s="305"/>
      <c r="E111" s="305"/>
      <c r="F111" s="328" t="s">
        <v>849</v>
      </c>
      <c r="G111" s="305"/>
      <c r="H111" s="305" t="s">
        <v>883</v>
      </c>
      <c r="I111" s="305" t="s">
        <v>845</v>
      </c>
      <c r="J111" s="305">
        <v>50</v>
      </c>
      <c r="K111" s="319"/>
    </row>
    <row r="112" s="1" customFormat="1" ht="15" customHeight="1">
      <c r="B112" s="330"/>
      <c r="C112" s="305" t="s">
        <v>868</v>
      </c>
      <c r="D112" s="305"/>
      <c r="E112" s="305"/>
      <c r="F112" s="328" t="s">
        <v>849</v>
      </c>
      <c r="G112" s="305"/>
      <c r="H112" s="305" t="s">
        <v>883</v>
      </c>
      <c r="I112" s="305" t="s">
        <v>845</v>
      </c>
      <c r="J112" s="305">
        <v>50</v>
      </c>
      <c r="K112" s="319"/>
    </row>
    <row r="113" s="1" customFormat="1" ht="15" customHeight="1">
      <c r="B113" s="330"/>
      <c r="C113" s="305" t="s">
        <v>52</v>
      </c>
      <c r="D113" s="305"/>
      <c r="E113" s="305"/>
      <c r="F113" s="328" t="s">
        <v>843</v>
      </c>
      <c r="G113" s="305"/>
      <c r="H113" s="305" t="s">
        <v>884</v>
      </c>
      <c r="I113" s="305" t="s">
        <v>845</v>
      </c>
      <c r="J113" s="305">
        <v>20</v>
      </c>
      <c r="K113" s="319"/>
    </row>
    <row r="114" s="1" customFormat="1" ht="15" customHeight="1">
      <c r="B114" s="330"/>
      <c r="C114" s="305" t="s">
        <v>885</v>
      </c>
      <c r="D114" s="305"/>
      <c r="E114" s="305"/>
      <c r="F114" s="328" t="s">
        <v>843</v>
      </c>
      <c r="G114" s="305"/>
      <c r="H114" s="305" t="s">
        <v>886</v>
      </c>
      <c r="I114" s="305" t="s">
        <v>845</v>
      </c>
      <c r="J114" s="305">
        <v>120</v>
      </c>
      <c r="K114" s="319"/>
    </row>
    <row r="115" s="1" customFormat="1" ht="15" customHeight="1">
      <c r="B115" s="330"/>
      <c r="C115" s="305" t="s">
        <v>37</v>
      </c>
      <c r="D115" s="305"/>
      <c r="E115" s="305"/>
      <c r="F115" s="328" t="s">
        <v>843</v>
      </c>
      <c r="G115" s="305"/>
      <c r="H115" s="305" t="s">
        <v>887</v>
      </c>
      <c r="I115" s="305" t="s">
        <v>878</v>
      </c>
      <c r="J115" s="305"/>
      <c r="K115" s="319"/>
    </row>
    <row r="116" s="1" customFormat="1" ht="15" customHeight="1">
      <c r="B116" s="330"/>
      <c r="C116" s="305" t="s">
        <v>47</v>
      </c>
      <c r="D116" s="305"/>
      <c r="E116" s="305"/>
      <c r="F116" s="328" t="s">
        <v>843</v>
      </c>
      <c r="G116" s="305"/>
      <c r="H116" s="305" t="s">
        <v>888</v>
      </c>
      <c r="I116" s="305" t="s">
        <v>878</v>
      </c>
      <c r="J116" s="305"/>
      <c r="K116" s="319"/>
    </row>
    <row r="117" s="1" customFormat="1" ht="15" customHeight="1">
      <c r="B117" s="330"/>
      <c r="C117" s="305" t="s">
        <v>56</v>
      </c>
      <c r="D117" s="305"/>
      <c r="E117" s="305"/>
      <c r="F117" s="328" t="s">
        <v>843</v>
      </c>
      <c r="G117" s="305"/>
      <c r="H117" s="305" t="s">
        <v>889</v>
      </c>
      <c r="I117" s="305" t="s">
        <v>890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891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837</v>
      </c>
      <c r="D123" s="320"/>
      <c r="E123" s="320"/>
      <c r="F123" s="320" t="s">
        <v>838</v>
      </c>
      <c r="G123" s="321"/>
      <c r="H123" s="320" t="s">
        <v>53</v>
      </c>
      <c r="I123" s="320" t="s">
        <v>56</v>
      </c>
      <c r="J123" s="320" t="s">
        <v>839</v>
      </c>
      <c r="K123" s="349"/>
    </row>
    <row r="124" s="1" customFormat="1" ht="17.25" customHeight="1">
      <c r="B124" s="348"/>
      <c r="C124" s="322" t="s">
        <v>840</v>
      </c>
      <c r="D124" s="322"/>
      <c r="E124" s="322"/>
      <c r="F124" s="323" t="s">
        <v>841</v>
      </c>
      <c r="G124" s="324"/>
      <c r="H124" s="322"/>
      <c r="I124" s="322"/>
      <c r="J124" s="322" t="s">
        <v>842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846</v>
      </c>
      <c r="D126" s="327"/>
      <c r="E126" s="327"/>
      <c r="F126" s="328" t="s">
        <v>843</v>
      </c>
      <c r="G126" s="305"/>
      <c r="H126" s="305" t="s">
        <v>883</v>
      </c>
      <c r="I126" s="305" t="s">
        <v>845</v>
      </c>
      <c r="J126" s="305">
        <v>120</v>
      </c>
      <c r="K126" s="353"/>
    </row>
    <row r="127" s="1" customFormat="1" ht="15" customHeight="1">
      <c r="B127" s="350"/>
      <c r="C127" s="305" t="s">
        <v>892</v>
      </c>
      <c r="D127" s="305"/>
      <c r="E127" s="305"/>
      <c r="F127" s="328" t="s">
        <v>843</v>
      </c>
      <c r="G127" s="305"/>
      <c r="H127" s="305" t="s">
        <v>893</v>
      </c>
      <c r="I127" s="305" t="s">
        <v>845</v>
      </c>
      <c r="J127" s="305" t="s">
        <v>894</v>
      </c>
      <c r="K127" s="353"/>
    </row>
    <row r="128" s="1" customFormat="1" ht="15" customHeight="1">
      <c r="B128" s="350"/>
      <c r="C128" s="305" t="s">
        <v>791</v>
      </c>
      <c r="D128" s="305"/>
      <c r="E128" s="305"/>
      <c r="F128" s="328" t="s">
        <v>843</v>
      </c>
      <c r="G128" s="305"/>
      <c r="H128" s="305" t="s">
        <v>895</v>
      </c>
      <c r="I128" s="305" t="s">
        <v>845</v>
      </c>
      <c r="J128" s="305" t="s">
        <v>894</v>
      </c>
      <c r="K128" s="353"/>
    </row>
    <row r="129" s="1" customFormat="1" ht="15" customHeight="1">
      <c r="B129" s="350"/>
      <c r="C129" s="305" t="s">
        <v>854</v>
      </c>
      <c r="D129" s="305"/>
      <c r="E129" s="305"/>
      <c r="F129" s="328" t="s">
        <v>849</v>
      </c>
      <c r="G129" s="305"/>
      <c r="H129" s="305" t="s">
        <v>855</v>
      </c>
      <c r="I129" s="305" t="s">
        <v>845</v>
      </c>
      <c r="J129" s="305">
        <v>15</v>
      </c>
      <c r="K129" s="353"/>
    </row>
    <row r="130" s="1" customFormat="1" ht="15" customHeight="1">
      <c r="B130" s="350"/>
      <c r="C130" s="331" t="s">
        <v>856</v>
      </c>
      <c r="D130" s="331"/>
      <c r="E130" s="331"/>
      <c r="F130" s="332" t="s">
        <v>849</v>
      </c>
      <c r="G130" s="331"/>
      <c r="H130" s="331" t="s">
        <v>857</v>
      </c>
      <c r="I130" s="331" t="s">
        <v>845</v>
      </c>
      <c r="J130" s="331">
        <v>15</v>
      </c>
      <c r="K130" s="353"/>
    </row>
    <row r="131" s="1" customFormat="1" ht="15" customHeight="1">
      <c r="B131" s="350"/>
      <c r="C131" s="331" t="s">
        <v>858</v>
      </c>
      <c r="D131" s="331"/>
      <c r="E131" s="331"/>
      <c r="F131" s="332" t="s">
        <v>849</v>
      </c>
      <c r="G131" s="331"/>
      <c r="H131" s="331" t="s">
        <v>859</v>
      </c>
      <c r="I131" s="331" t="s">
        <v>845</v>
      </c>
      <c r="J131" s="331">
        <v>20</v>
      </c>
      <c r="K131" s="353"/>
    </row>
    <row r="132" s="1" customFormat="1" ht="15" customHeight="1">
      <c r="B132" s="350"/>
      <c r="C132" s="331" t="s">
        <v>860</v>
      </c>
      <c r="D132" s="331"/>
      <c r="E132" s="331"/>
      <c r="F132" s="332" t="s">
        <v>849</v>
      </c>
      <c r="G132" s="331"/>
      <c r="H132" s="331" t="s">
        <v>861</v>
      </c>
      <c r="I132" s="331" t="s">
        <v>845</v>
      </c>
      <c r="J132" s="331">
        <v>20</v>
      </c>
      <c r="K132" s="353"/>
    </row>
    <row r="133" s="1" customFormat="1" ht="15" customHeight="1">
      <c r="B133" s="350"/>
      <c r="C133" s="305" t="s">
        <v>848</v>
      </c>
      <c r="D133" s="305"/>
      <c r="E133" s="305"/>
      <c r="F133" s="328" t="s">
        <v>849</v>
      </c>
      <c r="G133" s="305"/>
      <c r="H133" s="305" t="s">
        <v>883</v>
      </c>
      <c r="I133" s="305" t="s">
        <v>845</v>
      </c>
      <c r="J133" s="305">
        <v>50</v>
      </c>
      <c r="K133" s="353"/>
    </row>
    <row r="134" s="1" customFormat="1" ht="15" customHeight="1">
      <c r="B134" s="350"/>
      <c r="C134" s="305" t="s">
        <v>862</v>
      </c>
      <c r="D134" s="305"/>
      <c r="E134" s="305"/>
      <c r="F134" s="328" t="s">
        <v>849</v>
      </c>
      <c r="G134" s="305"/>
      <c r="H134" s="305" t="s">
        <v>883</v>
      </c>
      <c r="I134" s="305" t="s">
        <v>845</v>
      </c>
      <c r="J134" s="305">
        <v>50</v>
      </c>
      <c r="K134" s="353"/>
    </row>
    <row r="135" s="1" customFormat="1" ht="15" customHeight="1">
      <c r="B135" s="350"/>
      <c r="C135" s="305" t="s">
        <v>868</v>
      </c>
      <c r="D135" s="305"/>
      <c r="E135" s="305"/>
      <c r="F135" s="328" t="s">
        <v>849</v>
      </c>
      <c r="G135" s="305"/>
      <c r="H135" s="305" t="s">
        <v>883</v>
      </c>
      <c r="I135" s="305" t="s">
        <v>845</v>
      </c>
      <c r="J135" s="305">
        <v>50</v>
      </c>
      <c r="K135" s="353"/>
    </row>
    <row r="136" s="1" customFormat="1" ht="15" customHeight="1">
      <c r="B136" s="350"/>
      <c r="C136" s="305" t="s">
        <v>870</v>
      </c>
      <c r="D136" s="305"/>
      <c r="E136" s="305"/>
      <c r="F136" s="328" t="s">
        <v>849</v>
      </c>
      <c r="G136" s="305"/>
      <c r="H136" s="305" t="s">
        <v>883</v>
      </c>
      <c r="I136" s="305" t="s">
        <v>845</v>
      </c>
      <c r="J136" s="305">
        <v>50</v>
      </c>
      <c r="K136" s="353"/>
    </row>
    <row r="137" s="1" customFormat="1" ht="15" customHeight="1">
      <c r="B137" s="350"/>
      <c r="C137" s="305" t="s">
        <v>871</v>
      </c>
      <c r="D137" s="305"/>
      <c r="E137" s="305"/>
      <c r="F137" s="328" t="s">
        <v>849</v>
      </c>
      <c r="G137" s="305"/>
      <c r="H137" s="305" t="s">
        <v>896</v>
      </c>
      <c r="I137" s="305" t="s">
        <v>845</v>
      </c>
      <c r="J137" s="305">
        <v>255</v>
      </c>
      <c r="K137" s="353"/>
    </row>
    <row r="138" s="1" customFormat="1" ht="15" customHeight="1">
      <c r="B138" s="350"/>
      <c r="C138" s="305" t="s">
        <v>873</v>
      </c>
      <c r="D138" s="305"/>
      <c r="E138" s="305"/>
      <c r="F138" s="328" t="s">
        <v>843</v>
      </c>
      <c r="G138" s="305"/>
      <c r="H138" s="305" t="s">
        <v>897</v>
      </c>
      <c r="I138" s="305" t="s">
        <v>875</v>
      </c>
      <c r="J138" s="305"/>
      <c r="K138" s="353"/>
    </row>
    <row r="139" s="1" customFormat="1" ht="15" customHeight="1">
      <c r="B139" s="350"/>
      <c r="C139" s="305" t="s">
        <v>876</v>
      </c>
      <c r="D139" s="305"/>
      <c r="E139" s="305"/>
      <c r="F139" s="328" t="s">
        <v>843</v>
      </c>
      <c r="G139" s="305"/>
      <c r="H139" s="305" t="s">
        <v>898</v>
      </c>
      <c r="I139" s="305" t="s">
        <v>878</v>
      </c>
      <c r="J139" s="305"/>
      <c r="K139" s="353"/>
    </row>
    <row r="140" s="1" customFormat="1" ht="15" customHeight="1">
      <c r="B140" s="350"/>
      <c r="C140" s="305" t="s">
        <v>879</v>
      </c>
      <c r="D140" s="305"/>
      <c r="E140" s="305"/>
      <c r="F140" s="328" t="s">
        <v>843</v>
      </c>
      <c r="G140" s="305"/>
      <c r="H140" s="305" t="s">
        <v>879</v>
      </c>
      <c r="I140" s="305" t="s">
        <v>878</v>
      </c>
      <c r="J140" s="305"/>
      <c r="K140" s="353"/>
    </row>
    <row r="141" s="1" customFormat="1" ht="15" customHeight="1">
      <c r="B141" s="350"/>
      <c r="C141" s="305" t="s">
        <v>37</v>
      </c>
      <c r="D141" s="305"/>
      <c r="E141" s="305"/>
      <c r="F141" s="328" t="s">
        <v>843</v>
      </c>
      <c r="G141" s="305"/>
      <c r="H141" s="305" t="s">
        <v>899</v>
      </c>
      <c r="I141" s="305" t="s">
        <v>878</v>
      </c>
      <c r="J141" s="305"/>
      <c r="K141" s="353"/>
    </row>
    <row r="142" s="1" customFormat="1" ht="15" customHeight="1">
      <c r="B142" s="350"/>
      <c r="C142" s="305" t="s">
        <v>900</v>
      </c>
      <c r="D142" s="305"/>
      <c r="E142" s="305"/>
      <c r="F142" s="328" t="s">
        <v>843</v>
      </c>
      <c r="G142" s="305"/>
      <c r="H142" s="305" t="s">
        <v>901</v>
      </c>
      <c r="I142" s="305" t="s">
        <v>878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902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837</v>
      </c>
      <c r="D148" s="320"/>
      <c r="E148" s="320"/>
      <c r="F148" s="320" t="s">
        <v>838</v>
      </c>
      <c r="G148" s="321"/>
      <c r="H148" s="320" t="s">
        <v>53</v>
      </c>
      <c r="I148" s="320" t="s">
        <v>56</v>
      </c>
      <c r="J148" s="320" t="s">
        <v>839</v>
      </c>
      <c r="K148" s="319"/>
    </row>
    <row r="149" s="1" customFormat="1" ht="17.25" customHeight="1">
      <c r="B149" s="317"/>
      <c r="C149" s="322" t="s">
        <v>840</v>
      </c>
      <c r="D149" s="322"/>
      <c r="E149" s="322"/>
      <c r="F149" s="323" t="s">
        <v>841</v>
      </c>
      <c r="G149" s="324"/>
      <c r="H149" s="322"/>
      <c r="I149" s="322"/>
      <c r="J149" s="322" t="s">
        <v>842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846</v>
      </c>
      <c r="D151" s="305"/>
      <c r="E151" s="305"/>
      <c r="F151" s="358" t="s">
        <v>843</v>
      </c>
      <c r="G151" s="305"/>
      <c r="H151" s="357" t="s">
        <v>883</v>
      </c>
      <c r="I151" s="357" t="s">
        <v>845</v>
      </c>
      <c r="J151" s="357">
        <v>120</v>
      </c>
      <c r="K151" s="353"/>
    </row>
    <row r="152" s="1" customFormat="1" ht="15" customHeight="1">
      <c r="B152" s="330"/>
      <c r="C152" s="357" t="s">
        <v>892</v>
      </c>
      <c r="D152" s="305"/>
      <c r="E152" s="305"/>
      <c r="F152" s="358" t="s">
        <v>843</v>
      </c>
      <c r="G152" s="305"/>
      <c r="H152" s="357" t="s">
        <v>903</v>
      </c>
      <c r="I152" s="357" t="s">
        <v>845</v>
      </c>
      <c r="J152" s="357" t="s">
        <v>894</v>
      </c>
      <c r="K152" s="353"/>
    </row>
    <row r="153" s="1" customFormat="1" ht="15" customHeight="1">
      <c r="B153" s="330"/>
      <c r="C153" s="357" t="s">
        <v>791</v>
      </c>
      <c r="D153" s="305"/>
      <c r="E153" s="305"/>
      <c r="F153" s="358" t="s">
        <v>843</v>
      </c>
      <c r="G153" s="305"/>
      <c r="H153" s="357" t="s">
        <v>904</v>
      </c>
      <c r="I153" s="357" t="s">
        <v>845</v>
      </c>
      <c r="J153" s="357" t="s">
        <v>894</v>
      </c>
      <c r="K153" s="353"/>
    </row>
    <row r="154" s="1" customFormat="1" ht="15" customHeight="1">
      <c r="B154" s="330"/>
      <c r="C154" s="357" t="s">
        <v>848</v>
      </c>
      <c r="D154" s="305"/>
      <c r="E154" s="305"/>
      <c r="F154" s="358" t="s">
        <v>849</v>
      </c>
      <c r="G154" s="305"/>
      <c r="H154" s="357" t="s">
        <v>883</v>
      </c>
      <c r="I154" s="357" t="s">
        <v>845</v>
      </c>
      <c r="J154" s="357">
        <v>50</v>
      </c>
      <c r="K154" s="353"/>
    </row>
    <row r="155" s="1" customFormat="1" ht="15" customHeight="1">
      <c r="B155" s="330"/>
      <c r="C155" s="357" t="s">
        <v>851</v>
      </c>
      <c r="D155" s="305"/>
      <c r="E155" s="305"/>
      <c r="F155" s="358" t="s">
        <v>843</v>
      </c>
      <c r="G155" s="305"/>
      <c r="H155" s="357" t="s">
        <v>883</v>
      </c>
      <c r="I155" s="357" t="s">
        <v>853</v>
      </c>
      <c r="J155" s="357"/>
      <c r="K155" s="353"/>
    </row>
    <row r="156" s="1" customFormat="1" ht="15" customHeight="1">
      <c r="B156" s="330"/>
      <c r="C156" s="357" t="s">
        <v>862</v>
      </c>
      <c r="D156" s="305"/>
      <c r="E156" s="305"/>
      <c r="F156" s="358" t="s">
        <v>849</v>
      </c>
      <c r="G156" s="305"/>
      <c r="H156" s="357" t="s">
        <v>883</v>
      </c>
      <c r="I156" s="357" t="s">
        <v>845</v>
      </c>
      <c r="J156" s="357">
        <v>50</v>
      </c>
      <c r="K156" s="353"/>
    </row>
    <row r="157" s="1" customFormat="1" ht="15" customHeight="1">
      <c r="B157" s="330"/>
      <c r="C157" s="357" t="s">
        <v>870</v>
      </c>
      <c r="D157" s="305"/>
      <c r="E157" s="305"/>
      <c r="F157" s="358" t="s">
        <v>849</v>
      </c>
      <c r="G157" s="305"/>
      <c r="H157" s="357" t="s">
        <v>883</v>
      </c>
      <c r="I157" s="357" t="s">
        <v>845</v>
      </c>
      <c r="J157" s="357">
        <v>50</v>
      </c>
      <c r="K157" s="353"/>
    </row>
    <row r="158" s="1" customFormat="1" ht="15" customHeight="1">
      <c r="B158" s="330"/>
      <c r="C158" s="357" t="s">
        <v>868</v>
      </c>
      <c r="D158" s="305"/>
      <c r="E158" s="305"/>
      <c r="F158" s="358" t="s">
        <v>849</v>
      </c>
      <c r="G158" s="305"/>
      <c r="H158" s="357" t="s">
        <v>883</v>
      </c>
      <c r="I158" s="357" t="s">
        <v>845</v>
      </c>
      <c r="J158" s="357">
        <v>50</v>
      </c>
      <c r="K158" s="353"/>
    </row>
    <row r="159" s="1" customFormat="1" ht="15" customHeight="1">
      <c r="B159" s="330"/>
      <c r="C159" s="357" t="s">
        <v>111</v>
      </c>
      <c r="D159" s="305"/>
      <c r="E159" s="305"/>
      <c r="F159" s="358" t="s">
        <v>843</v>
      </c>
      <c r="G159" s="305"/>
      <c r="H159" s="357" t="s">
        <v>905</v>
      </c>
      <c r="I159" s="357" t="s">
        <v>845</v>
      </c>
      <c r="J159" s="357" t="s">
        <v>906</v>
      </c>
      <c r="K159" s="353"/>
    </row>
    <row r="160" s="1" customFormat="1" ht="15" customHeight="1">
      <c r="B160" s="330"/>
      <c r="C160" s="357" t="s">
        <v>907</v>
      </c>
      <c r="D160" s="305"/>
      <c r="E160" s="305"/>
      <c r="F160" s="358" t="s">
        <v>843</v>
      </c>
      <c r="G160" s="305"/>
      <c r="H160" s="357" t="s">
        <v>908</v>
      </c>
      <c r="I160" s="357" t="s">
        <v>878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909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837</v>
      </c>
      <c r="D166" s="320"/>
      <c r="E166" s="320"/>
      <c r="F166" s="320" t="s">
        <v>838</v>
      </c>
      <c r="G166" s="362"/>
      <c r="H166" s="363" t="s">
        <v>53</v>
      </c>
      <c r="I166" s="363" t="s">
        <v>56</v>
      </c>
      <c r="J166" s="320" t="s">
        <v>839</v>
      </c>
      <c r="K166" s="297"/>
    </row>
    <row r="167" s="1" customFormat="1" ht="17.25" customHeight="1">
      <c r="B167" s="298"/>
      <c r="C167" s="322" t="s">
        <v>840</v>
      </c>
      <c r="D167" s="322"/>
      <c r="E167" s="322"/>
      <c r="F167" s="323" t="s">
        <v>841</v>
      </c>
      <c r="G167" s="364"/>
      <c r="H167" s="365"/>
      <c r="I167" s="365"/>
      <c r="J167" s="322" t="s">
        <v>842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846</v>
      </c>
      <c r="D169" s="305"/>
      <c r="E169" s="305"/>
      <c r="F169" s="328" t="s">
        <v>843</v>
      </c>
      <c r="G169" s="305"/>
      <c r="H169" s="305" t="s">
        <v>883</v>
      </c>
      <c r="I169" s="305" t="s">
        <v>845</v>
      </c>
      <c r="J169" s="305">
        <v>120</v>
      </c>
      <c r="K169" s="353"/>
    </row>
    <row r="170" s="1" customFormat="1" ht="15" customHeight="1">
      <c r="B170" s="330"/>
      <c r="C170" s="305" t="s">
        <v>892</v>
      </c>
      <c r="D170" s="305"/>
      <c r="E170" s="305"/>
      <c r="F170" s="328" t="s">
        <v>843</v>
      </c>
      <c r="G170" s="305"/>
      <c r="H170" s="305" t="s">
        <v>893</v>
      </c>
      <c r="I170" s="305" t="s">
        <v>845</v>
      </c>
      <c r="J170" s="305" t="s">
        <v>894</v>
      </c>
      <c r="K170" s="353"/>
    </row>
    <row r="171" s="1" customFormat="1" ht="15" customHeight="1">
      <c r="B171" s="330"/>
      <c r="C171" s="305" t="s">
        <v>791</v>
      </c>
      <c r="D171" s="305"/>
      <c r="E171" s="305"/>
      <c r="F171" s="328" t="s">
        <v>843</v>
      </c>
      <c r="G171" s="305"/>
      <c r="H171" s="305" t="s">
        <v>910</v>
      </c>
      <c r="I171" s="305" t="s">
        <v>845</v>
      </c>
      <c r="J171" s="305" t="s">
        <v>894</v>
      </c>
      <c r="K171" s="353"/>
    </row>
    <row r="172" s="1" customFormat="1" ht="15" customHeight="1">
      <c r="B172" s="330"/>
      <c r="C172" s="305" t="s">
        <v>848</v>
      </c>
      <c r="D172" s="305"/>
      <c r="E172" s="305"/>
      <c r="F172" s="328" t="s">
        <v>849</v>
      </c>
      <c r="G172" s="305"/>
      <c r="H172" s="305" t="s">
        <v>910</v>
      </c>
      <c r="I172" s="305" t="s">
        <v>845</v>
      </c>
      <c r="J172" s="305">
        <v>50</v>
      </c>
      <c r="K172" s="353"/>
    </row>
    <row r="173" s="1" customFormat="1" ht="15" customHeight="1">
      <c r="B173" s="330"/>
      <c r="C173" s="305" t="s">
        <v>851</v>
      </c>
      <c r="D173" s="305"/>
      <c r="E173" s="305"/>
      <c r="F173" s="328" t="s">
        <v>843</v>
      </c>
      <c r="G173" s="305"/>
      <c r="H173" s="305" t="s">
        <v>910</v>
      </c>
      <c r="I173" s="305" t="s">
        <v>853</v>
      </c>
      <c r="J173" s="305"/>
      <c r="K173" s="353"/>
    </row>
    <row r="174" s="1" customFormat="1" ht="15" customHeight="1">
      <c r="B174" s="330"/>
      <c r="C174" s="305" t="s">
        <v>862</v>
      </c>
      <c r="D174" s="305"/>
      <c r="E174" s="305"/>
      <c r="F174" s="328" t="s">
        <v>849</v>
      </c>
      <c r="G174" s="305"/>
      <c r="H174" s="305" t="s">
        <v>910</v>
      </c>
      <c r="I174" s="305" t="s">
        <v>845</v>
      </c>
      <c r="J174" s="305">
        <v>50</v>
      </c>
      <c r="K174" s="353"/>
    </row>
    <row r="175" s="1" customFormat="1" ht="15" customHeight="1">
      <c r="B175" s="330"/>
      <c r="C175" s="305" t="s">
        <v>870</v>
      </c>
      <c r="D175" s="305"/>
      <c r="E175" s="305"/>
      <c r="F175" s="328" t="s">
        <v>849</v>
      </c>
      <c r="G175" s="305"/>
      <c r="H175" s="305" t="s">
        <v>910</v>
      </c>
      <c r="I175" s="305" t="s">
        <v>845</v>
      </c>
      <c r="J175" s="305">
        <v>50</v>
      </c>
      <c r="K175" s="353"/>
    </row>
    <row r="176" s="1" customFormat="1" ht="15" customHeight="1">
      <c r="B176" s="330"/>
      <c r="C176" s="305" t="s">
        <v>868</v>
      </c>
      <c r="D176" s="305"/>
      <c r="E176" s="305"/>
      <c r="F176" s="328" t="s">
        <v>849</v>
      </c>
      <c r="G176" s="305"/>
      <c r="H176" s="305" t="s">
        <v>910</v>
      </c>
      <c r="I176" s="305" t="s">
        <v>845</v>
      </c>
      <c r="J176" s="305">
        <v>50</v>
      </c>
      <c r="K176" s="353"/>
    </row>
    <row r="177" s="1" customFormat="1" ht="15" customHeight="1">
      <c r="B177" s="330"/>
      <c r="C177" s="305" t="s">
        <v>129</v>
      </c>
      <c r="D177" s="305"/>
      <c r="E177" s="305"/>
      <c r="F177" s="328" t="s">
        <v>843</v>
      </c>
      <c r="G177" s="305"/>
      <c r="H177" s="305" t="s">
        <v>911</v>
      </c>
      <c r="I177" s="305" t="s">
        <v>912</v>
      </c>
      <c r="J177" s="305"/>
      <c r="K177" s="353"/>
    </row>
    <row r="178" s="1" customFormat="1" ht="15" customHeight="1">
      <c r="B178" s="330"/>
      <c r="C178" s="305" t="s">
        <v>56</v>
      </c>
      <c r="D178" s="305"/>
      <c r="E178" s="305"/>
      <c r="F178" s="328" t="s">
        <v>843</v>
      </c>
      <c r="G178" s="305"/>
      <c r="H178" s="305" t="s">
        <v>913</v>
      </c>
      <c r="I178" s="305" t="s">
        <v>914</v>
      </c>
      <c r="J178" s="305">
        <v>1</v>
      </c>
      <c r="K178" s="353"/>
    </row>
    <row r="179" s="1" customFormat="1" ht="15" customHeight="1">
      <c r="B179" s="330"/>
      <c r="C179" s="305" t="s">
        <v>52</v>
      </c>
      <c r="D179" s="305"/>
      <c r="E179" s="305"/>
      <c r="F179" s="328" t="s">
        <v>843</v>
      </c>
      <c r="G179" s="305"/>
      <c r="H179" s="305" t="s">
        <v>915</v>
      </c>
      <c r="I179" s="305" t="s">
        <v>845</v>
      </c>
      <c r="J179" s="305">
        <v>20</v>
      </c>
      <c r="K179" s="353"/>
    </row>
    <row r="180" s="1" customFormat="1" ht="15" customHeight="1">
      <c r="B180" s="330"/>
      <c r="C180" s="305" t="s">
        <v>53</v>
      </c>
      <c r="D180" s="305"/>
      <c r="E180" s="305"/>
      <c r="F180" s="328" t="s">
        <v>843</v>
      </c>
      <c r="G180" s="305"/>
      <c r="H180" s="305" t="s">
        <v>916</v>
      </c>
      <c r="I180" s="305" t="s">
        <v>845</v>
      </c>
      <c r="J180" s="305">
        <v>255</v>
      </c>
      <c r="K180" s="353"/>
    </row>
    <row r="181" s="1" customFormat="1" ht="15" customHeight="1">
      <c r="B181" s="330"/>
      <c r="C181" s="305" t="s">
        <v>130</v>
      </c>
      <c r="D181" s="305"/>
      <c r="E181" s="305"/>
      <c r="F181" s="328" t="s">
        <v>843</v>
      </c>
      <c r="G181" s="305"/>
      <c r="H181" s="305" t="s">
        <v>807</v>
      </c>
      <c r="I181" s="305" t="s">
        <v>845</v>
      </c>
      <c r="J181" s="305">
        <v>10</v>
      </c>
      <c r="K181" s="353"/>
    </row>
    <row r="182" s="1" customFormat="1" ht="15" customHeight="1">
      <c r="B182" s="330"/>
      <c r="C182" s="305" t="s">
        <v>131</v>
      </c>
      <c r="D182" s="305"/>
      <c r="E182" s="305"/>
      <c r="F182" s="328" t="s">
        <v>843</v>
      </c>
      <c r="G182" s="305"/>
      <c r="H182" s="305" t="s">
        <v>917</v>
      </c>
      <c r="I182" s="305" t="s">
        <v>878</v>
      </c>
      <c r="J182" s="305"/>
      <c r="K182" s="353"/>
    </row>
    <row r="183" s="1" customFormat="1" ht="15" customHeight="1">
      <c r="B183" s="330"/>
      <c r="C183" s="305" t="s">
        <v>918</v>
      </c>
      <c r="D183" s="305"/>
      <c r="E183" s="305"/>
      <c r="F183" s="328" t="s">
        <v>843</v>
      </c>
      <c r="G183" s="305"/>
      <c r="H183" s="305" t="s">
        <v>919</v>
      </c>
      <c r="I183" s="305" t="s">
        <v>878</v>
      </c>
      <c r="J183" s="305"/>
      <c r="K183" s="353"/>
    </row>
    <row r="184" s="1" customFormat="1" ht="15" customHeight="1">
      <c r="B184" s="330"/>
      <c r="C184" s="305" t="s">
        <v>907</v>
      </c>
      <c r="D184" s="305"/>
      <c r="E184" s="305"/>
      <c r="F184" s="328" t="s">
        <v>843</v>
      </c>
      <c r="G184" s="305"/>
      <c r="H184" s="305" t="s">
        <v>920</v>
      </c>
      <c r="I184" s="305" t="s">
        <v>878</v>
      </c>
      <c r="J184" s="305"/>
      <c r="K184" s="353"/>
    </row>
    <row r="185" s="1" customFormat="1" ht="15" customHeight="1">
      <c r="B185" s="330"/>
      <c r="C185" s="305" t="s">
        <v>133</v>
      </c>
      <c r="D185" s="305"/>
      <c r="E185" s="305"/>
      <c r="F185" s="328" t="s">
        <v>849</v>
      </c>
      <c r="G185" s="305"/>
      <c r="H185" s="305" t="s">
        <v>921</v>
      </c>
      <c r="I185" s="305" t="s">
        <v>845</v>
      </c>
      <c r="J185" s="305">
        <v>50</v>
      </c>
      <c r="K185" s="353"/>
    </row>
    <row r="186" s="1" customFormat="1" ht="15" customHeight="1">
      <c r="B186" s="330"/>
      <c r="C186" s="305" t="s">
        <v>922</v>
      </c>
      <c r="D186" s="305"/>
      <c r="E186" s="305"/>
      <c r="F186" s="328" t="s">
        <v>849</v>
      </c>
      <c r="G186" s="305"/>
      <c r="H186" s="305" t="s">
        <v>923</v>
      </c>
      <c r="I186" s="305" t="s">
        <v>924</v>
      </c>
      <c r="J186" s="305"/>
      <c r="K186" s="353"/>
    </row>
    <row r="187" s="1" customFormat="1" ht="15" customHeight="1">
      <c r="B187" s="330"/>
      <c r="C187" s="305" t="s">
        <v>925</v>
      </c>
      <c r="D187" s="305"/>
      <c r="E187" s="305"/>
      <c r="F187" s="328" t="s">
        <v>849</v>
      </c>
      <c r="G187" s="305"/>
      <c r="H187" s="305" t="s">
        <v>926</v>
      </c>
      <c r="I187" s="305" t="s">
        <v>924</v>
      </c>
      <c r="J187" s="305"/>
      <c r="K187" s="353"/>
    </row>
    <row r="188" s="1" customFormat="1" ht="15" customHeight="1">
      <c r="B188" s="330"/>
      <c r="C188" s="305" t="s">
        <v>927</v>
      </c>
      <c r="D188" s="305"/>
      <c r="E188" s="305"/>
      <c r="F188" s="328" t="s">
        <v>849</v>
      </c>
      <c r="G188" s="305"/>
      <c r="H188" s="305" t="s">
        <v>928</v>
      </c>
      <c r="I188" s="305" t="s">
        <v>924</v>
      </c>
      <c r="J188" s="305"/>
      <c r="K188" s="353"/>
    </row>
    <row r="189" s="1" customFormat="1" ht="15" customHeight="1">
      <c r="B189" s="330"/>
      <c r="C189" s="366" t="s">
        <v>929</v>
      </c>
      <c r="D189" s="305"/>
      <c r="E189" s="305"/>
      <c r="F189" s="328" t="s">
        <v>849</v>
      </c>
      <c r="G189" s="305"/>
      <c r="H189" s="305" t="s">
        <v>930</v>
      </c>
      <c r="I189" s="305" t="s">
        <v>931</v>
      </c>
      <c r="J189" s="367" t="s">
        <v>932</v>
      </c>
      <c r="K189" s="353"/>
    </row>
    <row r="190" s="17" customFormat="1" ht="15" customHeight="1">
      <c r="B190" s="368"/>
      <c r="C190" s="369" t="s">
        <v>933</v>
      </c>
      <c r="D190" s="370"/>
      <c r="E190" s="370"/>
      <c r="F190" s="371" t="s">
        <v>849</v>
      </c>
      <c r="G190" s="370"/>
      <c r="H190" s="370" t="s">
        <v>934</v>
      </c>
      <c r="I190" s="370" t="s">
        <v>931</v>
      </c>
      <c r="J190" s="372" t="s">
        <v>932</v>
      </c>
      <c r="K190" s="373"/>
    </row>
    <row r="191" s="1" customFormat="1" ht="15" customHeight="1">
      <c r="B191" s="330"/>
      <c r="C191" s="366" t="s">
        <v>41</v>
      </c>
      <c r="D191" s="305"/>
      <c r="E191" s="305"/>
      <c r="F191" s="328" t="s">
        <v>843</v>
      </c>
      <c r="G191" s="305"/>
      <c r="H191" s="302" t="s">
        <v>935</v>
      </c>
      <c r="I191" s="305" t="s">
        <v>936</v>
      </c>
      <c r="J191" s="305"/>
      <c r="K191" s="353"/>
    </row>
    <row r="192" s="1" customFormat="1" ht="15" customHeight="1">
      <c r="B192" s="330"/>
      <c r="C192" s="366" t="s">
        <v>937</v>
      </c>
      <c r="D192" s="305"/>
      <c r="E192" s="305"/>
      <c r="F192" s="328" t="s">
        <v>843</v>
      </c>
      <c r="G192" s="305"/>
      <c r="H192" s="305" t="s">
        <v>938</v>
      </c>
      <c r="I192" s="305" t="s">
        <v>878</v>
      </c>
      <c r="J192" s="305"/>
      <c r="K192" s="353"/>
    </row>
    <row r="193" s="1" customFormat="1" ht="15" customHeight="1">
      <c r="B193" s="330"/>
      <c r="C193" s="366" t="s">
        <v>939</v>
      </c>
      <c r="D193" s="305"/>
      <c r="E193" s="305"/>
      <c r="F193" s="328" t="s">
        <v>843</v>
      </c>
      <c r="G193" s="305"/>
      <c r="H193" s="305" t="s">
        <v>940</v>
      </c>
      <c r="I193" s="305" t="s">
        <v>878</v>
      </c>
      <c r="J193" s="305"/>
      <c r="K193" s="353"/>
    </row>
    <row r="194" s="1" customFormat="1" ht="15" customHeight="1">
      <c r="B194" s="330"/>
      <c r="C194" s="366" t="s">
        <v>941</v>
      </c>
      <c r="D194" s="305"/>
      <c r="E194" s="305"/>
      <c r="F194" s="328" t="s">
        <v>849</v>
      </c>
      <c r="G194" s="305"/>
      <c r="H194" s="305" t="s">
        <v>942</v>
      </c>
      <c r="I194" s="305" t="s">
        <v>878</v>
      </c>
      <c r="J194" s="305"/>
      <c r="K194" s="353"/>
    </row>
    <row r="195" s="1" customFormat="1" ht="15" customHeight="1">
      <c r="B195" s="359"/>
      <c r="C195" s="374"/>
      <c r="D195" s="339"/>
      <c r="E195" s="339"/>
      <c r="F195" s="339"/>
      <c r="G195" s="339"/>
      <c r="H195" s="339"/>
      <c r="I195" s="339"/>
      <c r="J195" s="339"/>
      <c r="K195" s="360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41"/>
      <c r="C197" s="351"/>
      <c r="D197" s="351"/>
      <c r="E197" s="351"/>
      <c r="F197" s="361"/>
      <c r="G197" s="351"/>
      <c r="H197" s="351"/>
      <c r="I197" s="351"/>
      <c r="J197" s="351"/>
      <c r="K197" s="341"/>
    </row>
    <row r="198" s="1" customFormat="1" ht="18.75" customHeight="1">
      <c r="B198" s="313"/>
      <c r="C198" s="313"/>
      <c r="D198" s="313"/>
      <c r="E198" s="313"/>
      <c r="F198" s="313"/>
      <c r="G198" s="313"/>
      <c r="H198" s="313"/>
      <c r="I198" s="313"/>
      <c r="J198" s="313"/>
      <c r="K198" s="313"/>
    </row>
    <row r="199" s="1" customFormat="1" ht="13.5">
      <c r="B199" s="292"/>
      <c r="C199" s="293"/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1">
      <c r="B200" s="295"/>
      <c r="C200" s="296" t="s">
        <v>943</v>
      </c>
      <c r="D200" s="296"/>
      <c r="E200" s="296"/>
      <c r="F200" s="296"/>
      <c r="G200" s="296"/>
      <c r="H200" s="296"/>
      <c r="I200" s="296"/>
      <c r="J200" s="296"/>
      <c r="K200" s="297"/>
    </row>
    <row r="201" s="1" customFormat="1" ht="25.5" customHeight="1">
      <c r="B201" s="295"/>
      <c r="C201" s="375" t="s">
        <v>944</v>
      </c>
      <c r="D201" s="375"/>
      <c r="E201" s="375"/>
      <c r="F201" s="375" t="s">
        <v>945</v>
      </c>
      <c r="G201" s="376"/>
      <c r="H201" s="375" t="s">
        <v>946</v>
      </c>
      <c r="I201" s="375"/>
      <c r="J201" s="375"/>
      <c r="K201" s="297"/>
    </row>
    <row r="202" s="1" customFormat="1" ht="5.25" customHeight="1">
      <c r="B202" s="330"/>
      <c r="C202" s="325"/>
      <c r="D202" s="325"/>
      <c r="E202" s="325"/>
      <c r="F202" s="325"/>
      <c r="G202" s="351"/>
      <c r="H202" s="325"/>
      <c r="I202" s="325"/>
      <c r="J202" s="325"/>
      <c r="K202" s="353"/>
    </row>
    <row r="203" s="1" customFormat="1" ht="15" customHeight="1">
      <c r="B203" s="330"/>
      <c r="C203" s="305" t="s">
        <v>936</v>
      </c>
      <c r="D203" s="305"/>
      <c r="E203" s="305"/>
      <c r="F203" s="328" t="s">
        <v>42</v>
      </c>
      <c r="G203" s="305"/>
      <c r="H203" s="305" t="s">
        <v>947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43</v>
      </c>
      <c r="G204" s="305"/>
      <c r="H204" s="305" t="s">
        <v>948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46</v>
      </c>
      <c r="G205" s="305"/>
      <c r="H205" s="305" t="s">
        <v>949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44</v>
      </c>
      <c r="G206" s="305"/>
      <c r="H206" s="305" t="s">
        <v>950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 t="s">
        <v>45</v>
      </c>
      <c r="G207" s="305"/>
      <c r="H207" s="305" t="s">
        <v>951</v>
      </c>
      <c r="I207" s="305"/>
      <c r="J207" s="305"/>
      <c r="K207" s="353"/>
    </row>
    <row r="208" s="1" customFormat="1" ht="15" customHeight="1">
      <c r="B208" s="330"/>
      <c r="C208" s="305"/>
      <c r="D208" s="305"/>
      <c r="E208" s="305"/>
      <c r="F208" s="328"/>
      <c r="G208" s="305"/>
      <c r="H208" s="305"/>
      <c r="I208" s="305"/>
      <c r="J208" s="305"/>
      <c r="K208" s="353"/>
    </row>
    <row r="209" s="1" customFormat="1" ht="15" customHeight="1">
      <c r="B209" s="330"/>
      <c r="C209" s="305" t="s">
        <v>890</v>
      </c>
      <c r="D209" s="305"/>
      <c r="E209" s="305"/>
      <c r="F209" s="328" t="s">
        <v>78</v>
      </c>
      <c r="G209" s="305"/>
      <c r="H209" s="305" t="s">
        <v>952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785</v>
      </c>
      <c r="G210" s="305"/>
      <c r="H210" s="305" t="s">
        <v>786</v>
      </c>
      <c r="I210" s="305"/>
      <c r="J210" s="305"/>
      <c r="K210" s="353"/>
    </row>
    <row r="211" s="1" customFormat="1" ht="15" customHeight="1">
      <c r="B211" s="330"/>
      <c r="C211" s="305"/>
      <c r="D211" s="305"/>
      <c r="E211" s="305"/>
      <c r="F211" s="328" t="s">
        <v>783</v>
      </c>
      <c r="G211" s="305"/>
      <c r="H211" s="305" t="s">
        <v>953</v>
      </c>
      <c r="I211" s="305"/>
      <c r="J211" s="305"/>
      <c r="K211" s="353"/>
    </row>
    <row r="212" s="1" customFormat="1" ht="15" customHeight="1">
      <c r="B212" s="377"/>
      <c r="C212" s="305"/>
      <c r="D212" s="305"/>
      <c r="E212" s="305"/>
      <c r="F212" s="328" t="s">
        <v>787</v>
      </c>
      <c r="G212" s="366"/>
      <c r="H212" s="357" t="s">
        <v>788</v>
      </c>
      <c r="I212" s="357"/>
      <c r="J212" s="357"/>
      <c r="K212" s="378"/>
    </row>
    <row r="213" s="1" customFormat="1" ht="15" customHeight="1">
      <c r="B213" s="377"/>
      <c r="C213" s="305"/>
      <c r="D213" s="305"/>
      <c r="E213" s="305"/>
      <c r="F213" s="328" t="s">
        <v>789</v>
      </c>
      <c r="G213" s="366"/>
      <c r="H213" s="357" t="s">
        <v>712</v>
      </c>
      <c r="I213" s="357"/>
      <c r="J213" s="357"/>
      <c r="K213" s="378"/>
    </row>
    <row r="214" s="1" customFormat="1" ht="15" customHeight="1">
      <c r="B214" s="377"/>
      <c r="C214" s="305"/>
      <c r="D214" s="305"/>
      <c r="E214" s="305"/>
      <c r="F214" s="328"/>
      <c r="G214" s="366"/>
      <c r="H214" s="357"/>
      <c r="I214" s="357"/>
      <c r="J214" s="357"/>
      <c r="K214" s="378"/>
    </row>
    <row r="215" s="1" customFormat="1" ht="15" customHeight="1">
      <c r="B215" s="377"/>
      <c r="C215" s="305" t="s">
        <v>914</v>
      </c>
      <c r="D215" s="305"/>
      <c r="E215" s="305"/>
      <c r="F215" s="328">
        <v>1</v>
      </c>
      <c r="G215" s="366"/>
      <c r="H215" s="357" t="s">
        <v>954</v>
      </c>
      <c r="I215" s="357"/>
      <c r="J215" s="357"/>
      <c r="K215" s="378"/>
    </row>
    <row r="216" s="1" customFormat="1" ht="15" customHeight="1">
      <c r="B216" s="377"/>
      <c r="C216" s="305"/>
      <c r="D216" s="305"/>
      <c r="E216" s="305"/>
      <c r="F216" s="328">
        <v>2</v>
      </c>
      <c r="G216" s="366"/>
      <c r="H216" s="357" t="s">
        <v>955</v>
      </c>
      <c r="I216" s="357"/>
      <c r="J216" s="357"/>
      <c r="K216" s="378"/>
    </row>
    <row r="217" s="1" customFormat="1" ht="15" customHeight="1">
      <c r="B217" s="377"/>
      <c r="C217" s="305"/>
      <c r="D217" s="305"/>
      <c r="E217" s="305"/>
      <c r="F217" s="328">
        <v>3</v>
      </c>
      <c r="G217" s="366"/>
      <c r="H217" s="357" t="s">
        <v>956</v>
      </c>
      <c r="I217" s="357"/>
      <c r="J217" s="357"/>
      <c r="K217" s="378"/>
    </row>
    <row r="218" s="1" customFormat="1" ht="15" customHeight="1">
      <c r="B218" s="377"/>
      <c r="C218" s="305"/>
      <c r="D218" s="305"/>
      <c r="E218" s="305"/>
      <c r="F218" s="328">
        <v>4</v>
      </c>
      <c r="G218" s="366"/>
      <c r="H218" s="357" t="s">
        <v>957</v>
      </c>
      <c r="I218" s="357"/>
      <c r="J218" s="357"/>
      <c r="K218" s="378"/>
    </row>
    <row r="219" s="1" customFormat="1" ht="12.75" customHeight="1">
      <c r="B219" s="379"/>
      <c r="C219" s="380"/>
      <c r="D219" s="380"/>
      <c r="E219" s="380"/>
      <c r="F219" s="380"/>
      <c r="G219" s="380"/>
      <c r="H219" s="380"/>
      <c r="I219" s="380"/>
      <c r="J219" s="380"/>
      <c r="K219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Garček Petr</dc:creator>
  <cp:lastModifiedBy>Garček Petr</cp:lastModifiedBy>
  <dcterms:created xsi:type="dcterms:W3CDTF">2025-01-22T19:06:23Z</dcterms:created>
  <dcterms:modified xsi:type="dcterms:W3CDTF">2025-01-22T19:06:37Z</dcterms:modified>
</cp:coreProperties>
</file>