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petrvaltera\Desktop\Zadávací dokumentace\Kotelny Gy Dobruska - Elektro a HS\Elektro kotelna Gymnazium\"/>
    </mc:Choice>
  </mc:AlternateContent>
  <xr:revisionPtr revIDLastSave="0" documentId="13_ncr:1_{6C3F80CD-8B58-4991-9F22-9ECCC62B7BCB}" xr6:coauthVersionLast="47" xr6:coauthVersionMax="47" xr10:uidLastSave="{00000000-0000-0000-0000-000000000000}"/>
  <bookViews>
    <workbookView xWindow="0" yWindow="1536" windowWidth="30552" windowHeight="13200" xr2:uid="{71840042-4224-4444-A7FA-D5FA09585595}"/>
  </bookViews>
  <sheets>
    <sheet name="Ú-V" sheetId="1" r:id="rId1"/>
    <sheet name="VV" sheetId="2" r:id="rId2"/>
  </sheets>
  <externalReferences>
    <externalReference r:id="rId3"/>
  </externalReferences>
  <definedNames>
    <definedName name="_xlnm.Print_Area" localSheetId="1">VV!$A$1:$H$145</definedName>
    <definedName name="Rozpočet1" localSheetId="1">VV!$B$2:$F$2</definedName>
    <definedName name="Rozpočet1_1" localSheetId="1">VV!#REF!</definedName>
    <definedName name="Rozpočet1_10" localSheetId="1">VV!#REF!</definedName>
    <definedName name="Rozpočet1_11" localSheetId="1">VV!#REF!</definedName>
    <definedName name="Rozpočet1_12" localSheetId="1">VV!#REF!</definedName>
    <definedName name="Rozpočet1_13" localSheetId="1">VV!#REF!</definedName>
    <definedName name="Rozpočet1_14" localSheetId="1">VV!#REF!</definedName>
    <definedName name="Rozpočet1_15" localSheetId="1">VV!#REF!</definedName>
    <definedName name="Rozpočet1_16" localSheetId="1">VV!#REF!</definedName>
    <definedName name="Rozpočet1_17" localSheetId="1">VV!#REF!</definedName>
    <definedName name="Rozpočet1_18" localSheetId="1">VV!#REF!</definedName>
    <definedName name="Rozpočet1_19" localSheetId="1">VV!#REF!</definedName>
    <definedName name="Rozpočet1_2" localSheetId="1">VV!#REF!</definedName>
    <definedName name="Rozpočet1_20" localSheetId="1">VV!#REF!</definedName>
    <definedName name="Rozpočet1_21" localSheetId="1">VV!#REF!</definedName>
    <definedName name="Rozpočet1_22" localSheetId="1">VV!#REF!</definedName>
    <definedName name="Rozpočet1_23" localSheetId="1">VV!#REF!</definedName>
    <definedName name="Rozpočet1_24" localSheetId="1">VV!#REF!</definedName>
    <definedName name="Rozpočet1_25" localSheetId="1">VV!#REF!</definedName>
    <definedName name="Rozpočet1_26" localSheetId="1">VV!#REF!</definedName>
    <definedName name="Rozpočet1_27" localSheetId="1">VV!#REF!</definedName>
    <definedName name="Rozpočet1_28" localSheetId="1">VV!#REF!</definedName>
    <definedName name="Rozpočet1_29" localSheetId="1">VV!#REF!</definedName>
    <definedName name="Rozpočet1_3" localSheetId="1">VV!#REF!</definedName>
    <definedName name="Rozpočet1_30" localSheetId="1">VV!#REF!</definedName>
    <definedName name="Rozpočet1_31" localSheetId="1">VV!#REF!</definedName>
    <definedName name="Rozpočet1_32" localSheetId="1">VV!#REF!</definedName>
    <definedName name="Rozpočet1_33" localSheetId="1">VV!#REF!</definedName>
    <definedName name="Rozpočet1_34" localSheetId="1">VV!$B$41:$F$41</definedName>
    <definedName name="Rozpočet1_35" localSheetId="1">VV!$B$57:$F$57</definedName>
    <definedName name="Rozpočet1_36" localSheetId="1">VV!#REF!</definedName>
    <definedName name="Rozpočet1_37" localSheetId="1">VV!#REF!</definedName>
    <definedName name="Rozpočet1_38" localSheetId="1">VV!#REF!</definedName>
    <definedName name="Rozpočet1_39" localSheetId="1">VV!#REF!</definedName>
    <definedName name="Rozpočet1_4" localSheetId="1">VV!#REF!</definedName>
    <definedName name="Rozpočet1_40" localSheetId="1">VV!#REF!</definedName>
    <definedName name="Rozpočet1_41" localSheetId="1">VV!#REF!</definedName>
    <definedName name="Rozpočet1_42" localSheetId="1">VV!$B$125:$F$125</definedName>
    <definedName name="Rozpočet1_43" localSheetId="1">VV!#REF!</definedName>
    <definedName name="Rozpočet1_44" localSheetId="1">VV!$B$87:$F$87</definedName>
    <definedName name="Rozpočet1_5" localSheetId="1">VV!#REF!</definedName>
    <definedName name="Rozpočet1_6" localSheetId="1">VV!#REF!</definedName>
    <definedName name="Rozpočet1_7" localSheetId="1">VV!#REF!</definedName>
    <definedName name="Rozpočet1_78" localSheetId="1">VV!$B$99:$F$99</definedName>
    <definedName name="Rozpočet1_8" localSheetId="1">VV!#REF!</definedName>
    <definedName name="Rozpočet1_9" localSheetId="1">VV!#REF!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9" i="2" l="1"/>
  <c r="G139" i="2" s="1"/>
  <c r="B130" i="2"/>
  <c r="B129" i="2"/>
  <c r="B128" i="2"/>
  <c r="B127" i="2"/>
  <c r="B126" i="2"/>
  <c r="H106" i="2"/>
  <c r="F106" i="2"/>
  <c r="H105" i="2"/>
  <c r="F105" i="2"/>
  <c r="H104" i="2"/>
  <c r="F104" i="2"/>
  <c r="H103" i="2"/>
  <c r="F103" i="2"/>
  <c r="H102" i="2"/>
  <c r="F102" i="2"/>
  <c r="H101" i="2"/>
  <c r="F101" i="2"/>
  <c r="H100" i="2"/>
  <c r="H107" i="2" s="1"/>
  <c r="F100" i="2"/>
  <c r="F107" i="2" s="1"/>
  <c r="H91" i="2"/>
  <c r="H90" i="2"/>
  <c r="F90" i="2"/>
  <c r="H89" i="2"/>
  <c r="F89" i="2"/>
  <c r="H88" i="2"/>
  <c r="F88" i="2"/>
  <c r="F91" i="2" s="1"/>
  <c r="H79" i="2"/>
  <c r="F79" i="2"/>
  <c r="H78" i="2"/>
  <c r="F78" i="2"/>
  <c r="H77" i="2"/>
  <c r="F77" i="2"/>
  <c r="H76" i="2"/>
  <c r="F76" i="2"/>
  <c r="H75" i="2"/>
  <c r="F75" i="2"/>
  <c r="H74" i="2"/>
  <c r="F74" i="2"/>
  <c r="H73" i="2"/>
  <c r="F73" i="2"/>
  <c r="H72" i="2"/>
  <c r="F72" i="2"/>
  <c r="H71" i="2"/>
  <c r="F71" i="2"/>
  <c r="H70" i="2"/>
  <c r="F70" i="2"/>
  <c r="H69" i="2"/>
  <c r="F69" i="2"/>
  <c r="H68" i="2"/>
  <c r="F68" i="2"/>
  <c r="H67" i="2"/>
  <c r="F67" i="2"/>
  <c r="H66" i="2"/>
  <c r="F66" i="2"/>
  <c r="H65" i="2"/>
  <c r="F65" i="2"/>
  <c r="H64" i="2"/>
  <c r="F64" i="2"/>
  <c r="H63" i="2"/>
  <c r="F63" i="2"/>
  <c r="H62" i="2"/>
  <c r="F62" i="2"/>
  <c r="H61" i="2"/>
  <c r="F61" i="2"/>
  <c r="H60" i="2"/>
  <c r="H80" i="2" s="1"/>
  <c r="F60" i="2"/>
  <c r="F80" i="2" s="1"/>
  <c r="H59" i="2"/>
  <c r="F59" i="2"/>
  <c r="H58" i="2"/>
  <c r="F58" i="2"/>
  <c r="H49" i="2"/>
  <c r="F49" i="2"/>
  <c r="H48" i="2"/>
  <c r="F48" i="2"/>
  <c r="H47" i="2"/>
  <c r="F47" i="2"/>
  <c r="H46" i="2"/>
  <c r="F46" i="2"/>
  <c r="H45" i="2"/>
  <c r="F45" i="2"/>
  <c r="H44" i="2"/>
  <c r="F44" i="2"/>
  <c r="H43" i="2"/>
  <c r="F43" i="2"/>
  <c r="H42" i="2"/>
  <c r="H50" i="2" s="1"/>
  <c r="F42" i="2"/>
  <c r="F50" i="2" s="1"/>
  <c r="H33" i="2"/>
  <c r="F33" i="2"/>
  <c r="H32" i="2"/>
  <c r="F32" i="2"/>
  <c r="H31" i="2"/>
  <c r="F31" i="2"/>
  <c r="H30" i="2"/>
  <c r="F30" i="2"/>
  <c r="H29" i="2"/>
  <c r="F29" i="2"/>
  <c r="H28" i="2"/>
  <c r="F28" i="2"/>
  <c r="H27" i="2"/>
  <c r="F27" i="2"/>
  <c r="H26" i="2"/>
  <c r="F26" i="2"/>
  <c r="H25" i="2"/>
  <c r="F25" i="2"/>
  <c r="H24" i="2"/>
  <c r="F24" i="2"/>
  <c r="H23" i="2"/>
  <c r="F23" i="2"/>
  <c r="H22" i="2"/>
  <c r="F22" i="2"/>
  <c r="H21" i="2"/>
  <c r="F21" i="2"/>
  <c r="H20" i="2"/>
  <c r="F20" i="2"/>
  <c r="H19" i="2"/>
  <c r="F19" i="2"/>
  <c r="H18" i="2"/>
  <c r="F18" i="2"/>
  <c r="H17" i="2"/>
  <c r="F17" i="2"/>
  <c r="H16" i="2"/>
  <c r="F16" i="2"/>
  <c r="H15" i="2"/>
  <c r="F15" i="2"/>
  <c r="H14" i="2"/>
  <c r="F14" i="2"/>
  <c r="H13" i="2"/>
  <c r="F13" i="2"/>
  <c r="H12" i="2"/>
  <c r="F12" i="2"/>
  <c r="H11" i="2"/>
  <c r="F11" i="2"/>
  <c r="H10" i="2"/>
  <c r="F10" i="2"/>
  <c r="H9" i="2"/>
  <c r="F9" i="2"/>
  <c r="H8" i="2"/>
  <c r="F8" i="2"/>
  <c r="H7" i="2"/>
  <c r="F7" i="2"/>
  <c r="H6" i="2"/>
  <c r="F6" i="2"/>
  <c r="H5" i="2"/>
  <c r="F5" i="2"/>
  <c r="H4" i="2"/>
  <c r="F4" i="2"/>
  <c r="H3" i="2"/>
  <c r="H34" i="2" s="1"/>
  <c r="F3" i="2"/>
  <c r="F34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54" i="1"/>
  <c r="A31" i="1"/>
  <c r="A30" i="1"/>
  <c r="A29" i="1"/>
  <c r="A28" i="1"/>
  <c r="A27" i="1"/>
  <c r="A17" i="1"/>
  <c r="A14" i="1"/>
  <c r="A11" i="1"/>
  <c r="A10" i="1"/>
  <c r="F108" i="2" l="1"/>
  <c r="F110" i="2" s="1"/>
  <c r="E130" i="2" s="1"/>
  <c r="F81" i="2"/>
  <c r="F83" i="2" s="1"/>
  <c r="E128" i="2" s="1"/>
  <c r="H109" i="2"/>
  <c r="H110" i="2"/>
  <c r="G130" i="2" s="1"/>
  <c r="A83" i="2"/>
  <c r="A88" i="2"/>
  <c r="A89" i="2" s="1"/>
  <c r="A90" i="2" s="1"/>
  <c r="A91" i="2" s="1"/>
  <c r="A92" i="2" s="1"/>
  <c r="A93" i="2" s="1"/>
  <c r="A94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26" i="2" s="1"/>
  <c r="A127" i="2" s="1"/>
  <c r="A128" i="2" s="1"/>
  <c r="A129" i="2" s="1"/>
  <c r="A130" i="2" s="1"/>
  <c r="A133" i="2" s="1"/>
  <c r="A136" i="2" s="1"/>
  <c r="A143" i="2" s="1"/>
  <c r="H82" i="2"/>
  <c r="H83" i="2" s="1"/>
  <c r="G128" i="2" s="1"/>
  <c r="F37" i="2"/>
  <c r="E126" i="2" s="1"/>
  <c r="F35" i="2"/>
  <c r="H37" i="2"/>
  <c r="G126" i="2" s="1"/>
  <c r="H36" i="2"/>
  <c r="F51" i="2"/>
  <c r="F53" i="2" s="1"/>
  <c r="E127" i="2" s="1"/>
  <c r="F92" i="2"/>
  <c r="F94" i="2" s="1"/>
  <c r="E129" i="2" s="1"/>
  <c r="H52" i="2"/>
  <c r="H53" i="2" s="1"/>
  <c r="G127" i="2" s="1"/>
  <c r="H93" i="2"/>
  <c r="H94" i="2" s="1"/>
  <c r="G129" i="2" s="1"/>
  <c r="B139" i="2"/>
  <c r="E140" i="2" l="1"/>
  <c r="E133" i="2"/>
  <c r="G133" i="2"/>
  <c r="E136" i="2" l="1"/>
  <c r="G140" i="2"/>
  <c r="B140" i="2"/>
  <c r="E143" i="2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F882705-33D6-476A-8596-09124A6A284A}" name="Rozpočet114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" xr16:uid="{A0A1DF7F-5EFC-4EEE-88A0-00841A44CA9C}" name="Rozpočet12111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" xr16:uid="{DF0967D1-6857-46D8-A86E-6A75B94C608C}" name="Rozpočet12121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4" xr16:uid="{6A0CE5D5-4940-42DA-9F58-44FBE72C7404}" name="Rozpočet123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5" xr16:uid="{C2249D8C-6902-460D-BF71-28664F78FFD6}" name="Rozpočet1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6" xr16:uid="{17B1F391-8920-4E2D-92DF-33A1963F6318}" name="Rozpočet1323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</connections>
</file>

<file path=xl/sharedStrings.xml><?xml version="1.0" encoding="utf-8"?>
<sst xmlns="http://schemas.openxmlformats.org/spreadsheetml/2006/main" count="243" uniqueCount="106">
  <si>
    <t>Výkaz výměr - Specifikace</t>
  </si>
  <si>
    <t>Elektroinstalace</t>
  </si>
  <si>
    <t>Akce:</t>
  </si>
  <si>
    <t>Investor:</t>
  </si>
  <si>
    <t>Výkaz výměr - Specifikace neobsahuje :</t>
  </si>
  <si>
    <t>Poznámka :</t>
  </si>
  <si>
    <t>Je-li v rozpočtu (nebo ve výkazu) uveden výrobek nebo konstrukce či její prvek ukazující na konkrétního výrobce je tuto skutečnost třeba jednoznačně chápat jako příklad z možných variant z důvodu jasné specifikace technické a uživatelské parametrizace prvku, výrobku, systému nebo konstrukce s tím, že konečné použití konkrétního výrobku, prvku, systému nebo konstrukce (z možné variace výrobců nebo dodavatelů) při průkazném splnění deklarovaných nebo popisem stanovených technických specifikací a technických a  uživatelských standardů je na zhotoviteli stavby.</t>
  </si>
  <si>
    <t>Cena položek je uvedena vč. recyklačních poplatků</t>
  </si>
  <si>
    <t>Vypracoval : Roman Hladík</t>
  </si>
  <si>
    <t>materiál</t>
  </si>
  <si>
    <t>montáž</t>
  </si>
  <si>
    <t>č.</t>
  </si>
  <si>
    <t>Název položky</t>
  </si>
  <si>
    <t>jm</t>
  </si>
  <si>
    <t>množství</t>
  </si>
  <si>
    <t>kč/jm</t>
  </si>
  <si>
    <t>celkem</t>
  </si>
  <si>
    <t>Krabice elinstalační plastová 6455-11P se svorkovnicí a víčkem nad omítku IP54</t>
  </si>
  <si>
    <t>ks</t>
  </si>
  <si>
    <t>Trubka ohebná PVC, 320N, FX16 samozhášivá vč. kolen, spojek a příchytek</t>
  </si>
  <si>
    <t>m</t>
  </si>
  <si>
    <t>Trubka ohebná PVC, 320N, FX25 samozhášivá vč. kolen, spojek a příchytek</t>
  </si>
  <si>
    <t>Trubka tuhá PVC, 320N, VRM16 samozhášivá vč. kolen, spojek a příchytek</t>
  </si>
  <si>
    <t>Lišta PVC 13x18 vč. kolen, spojek a koncovek</t>
  </si>
  <si>
    <t>Lišta PVC 40x40 vč. kolen, spojek a koncovek</t>
  </si>
  <si>
    <t>Kabelový žlab - drát 140x60 vč. příslušenství</t>
  </si>
  <si>
    <t>Kabelový žlab - drát 60x60 vč. příslušenství</t>
  </si>
  <si>
    <t>Kabel H05VV-F 3G1,5</t>
  </si>
  <si>
    <t>Kabel H05VV-F 3G1,5 (M+R)</t>
  </si>
  <si>
    <t>Kabel H05VV-F 3X1,5</t>
  </si>
  <si>
    <t>Kabel H05VV-F 5G1</t>
  </si>
  <si>
    <t>Kabel H05VV-F 5G1 (M+R)</t>
  </si>
  <si>
    <t>Kabel H05VV-F 3X1</t>
  </si>
  <si>
    <t>Kabel H05VV-F 3X1 (M+R)</t>
  </si>
  <si>
    <t>Kabel H05VV-F 3G1</t>
  </si>
  <si>
    <t>Kabel H05VV-F 3G2,5</t>
  </si>
  <si>
    <t>Kabel UTP Cat5e (M+R)</t>
  </si>
  <si>
    <t>Vodič CY 6 zž</t>
  </si>
  <si>
    <t>Vodič CY 16 zž</t>
  </si>
  <si>
    <t>Svorka pro pospojení vč. Cu pásku</t>
  </si>
  <si>
    <t>STOP Tlačítko s mžikovou funkcí vč. kontaktů ve skříňce IP43</t>
  </si>
  <si>
    <t>Zásuvka 230V/16A nad omítku IP44, dvojitá, průběžná</t>
  </si>
  <si>
    <t>Připojení čerpadel (6x oběhová UT, 1x cirkulační)</t>
  </si>
  <si>
    <t>Připojení servopohonů měšovačů (4x UT, plyn)</t>
  </si>
  <si>
    <t>Připojení a montáž teplotních čidel (4x UT, 3x kotel, 1x kaskáda, 1x TV, venkovní)</t>
  </si>
  <si>
    <t>Montáž základních RACKů M+R vč. rozš. Modulů</t>
  </si>
  <si>
    <t>Ukončení kabelů na straně M+R</t>
  </si>
  <si>
    <t>Nastavení s konfigurace automatického doplňování</t>
  </si>
  <si>
    <t>hod</t>
  </si>
  <si>
    <t>Požární ucpávky a těsnící materiály</t>
  </si>
  <si>
    <t>set</t>
  </si>
  <si>
    <t>Stavební sádra</t>
  </si>
  <si>
    <t>kg</t>
  </si>
  <si>
    <t>Drobný materiál (% z materálu)</t>
  </si>
  <si>
    <t>%</t>
  </si>
  <si>
    <t>Sekání prostupy a stavební přípomoce (% z montáží)</t>
  </si>
  <si>
    <t>Celkem</t>
  </si>
  <si>
    <t>Dodávky poruchové signalizace</t>
  </si>
  <si>
    <t>Tlakový spínač 40-400 kPa vč. převlečné matice IP43</t>
  </si>
  <si>
    <t>Teplotní spínač prostorový 20-60°C IP43</t>
  </si>
  <si>
    <t>Teplotní spínač kapilárový 70-140°C vč. jímky IP43</t>
  </si>
  <si>
    <t>Teplotní spínač kapilárový 30-90°C vč. jímky IP43</t>
  </si>
  <si>
    <t>Vodivostní hladinový Snímač 230V DIN vč. sondy</t>
  </si>
  <si>
    <t>Detektor plynu CO, CH4</t>
  </si>
  <si>
    <t>GSM modem 4 kanálový vč. oživení a nastavení (bez SIM)</t>
  </si>
  <si>
    <t>Poruchová signalizace 8 kanálová 230V</t>
  </si>
  <si>
    <t>Rozváděč RK</t>
  </si>
  <si>
    <t>Skříň 600x800x210. Oceloplechová, povrchová IP54 vč. mont. panelu</t>
  </si>
  <si>
    <t>Hlavní vypínač  400V/63A otočný vestavný, černý ovladač</t>
  </si>
  <si>
    <t>Svodič přepětí 4p kategorie T2 s výměnnými moduly, In=20kA, Up=1,2kV</t>
  </si>
  <si>
    <t>Stykač 40A 230V</t>
  </si>
  <si>
    <t>Pomocný kontakt ke stykači</t>
  </si>
  <si>
    <t>Relé 230VAC/6A 4P vč. patice, spony a sign. LED</t>
  </si>
  <si>
    <t>Relé časové multifunkční 230V/10A</t>
  </si>
  <si>
    <t>Pojistkový odpínač vel.10  1P vč. válcových pojistek</t>
  </si>
  <si>
    <t>Jistič 1C10A 10kA</t>
  </si>
  <si>
    <t>Jistič 1B6A 10kA</t>
  </si>
  <si>
    <t>Jistič 1B10A 10kA</t>
  </si>
  <si>
    <t>Jistič 1B16A 10kA</t>
  </si>
  <si>
    <t>Proudový chránič 40/0,03/4 (typ A)</t>
  </si>
  <si>
    <t>Proudový chránič s nadpropudovou ochr. C10A/0,03/2, 10kA (typ A)</t>
  </si>
  <si>
    <t>Zásuvka soklová 230V/16A</t>
  </si>
  <si>
    <t>Napájecí zdroj 12VDC/1,25A,DIN</t>
  </si>
  <si>
    <t>Siréna panelová hlavice 230V</t>
  </si>
  <si>
    <t>Ovládací hlavice vč. kontaktů</t>
  </si>
  <si>
    <t>Sign. hlavice vč. LED</t>
  </si>
  <si>
    <t>STOP Tlačítko s mžikovou funkcí vč. kontaktů</t>
  </si>
  <si>
    <t>Ukončení kabelů v rozváděči do 4x10</t>
  </si>
  <si>
    <t>Přípojnice PE, N, Lišty DIN, propojovací přípojnice 63A/3P, svorky, vývodky, štítky</t>
  </si>
  <si>
    <t>Úpravy stávající instalace</t>
  </si>
  <si>
    <t>Demontáže</t>
  </si>
  <si>
    <t>Úprava stávající jímací soustavy, doplnění pomocných jímačů pro komínová tělesa</t>
  </si>
  <si>
    <t>Úprava stávající instalace spojená se stavebními úpravami vč. drobného mat.</t>
  </si>
  <si>
    <t>HZS, PD, revize</t>
  </si>
  <si>
    <t>Doklady, předávací protokoly, atesty</t>
  </si>
  <si>
    <t>Oživení, nastavení, zkušební provoz, zaškolení M+R, šéfmontáž M+R</t>
  </si>
  <si>
    <t>Zjišťovací práce</t>
  </si>
  <si>
    <t>Koordinační činnost</t>
  </si>
  <si>
    <t>PD prováděcí, dílenská</t>
  </si>
  <si>
    <t>PD skutečného provedení</t>
  </si>
  <si>
    <t>Revize</t>
  </si>
  <si>
    <t>Rekapitulace</t>
  </si>
  <si>
    <t>Celkem materiál a montáž</t>
  </si>
  <si>
    <t>bez DPH</t>
  </si>
  <si>
    <t>Celková cena</t>
  </si>
  <si>
    <t>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</si>
</sst>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Kč&quot;_-;\-* #,##0.00\ &quot;Kč&quot;_-;_-* &quot;-&quot;??\ &quot;Kč&quot;_-;_-@_-"/>
    <numFmt numFmtId="164" formatCode="_-* #,##0.0\ _K_č_-;\-* #,##0.0\ _K_č_-;_-* &quot;-&quot;?\ _K_č_-;_-@_-"/>
    <numFmt numFmtId="165" formatCode="_-* #,##0.00\ _K_č_-;\-* #,##0.00\ _K_č_-;_-* &quot;-&quot;??\ _K_č_-;_-@_-"/>
    <numFmt numFmtId="166" formatCode="##&quot;% DPH&quot;"/>
    <numFmt numFmtId="167" formatCode="&quot;Celková cena     &quot;???,???.?0\ &quot;Kč&quot;\ &quot;vč. DPH 5%&quot;"/>
    <numFmt numFmtId="168" formatCode="???,???.?0\ &quot;Kč&quot;\ &quot;vč. DPH 15%&quot;"/>
    <numFmt numFmtId="169" formatCode="&quot;Základ    &quot;???,???.?0\ &quot;Kč&quot;"/>
    <numFmt numFmtId="170" formatCode="&quot;DPH &quot;???,???.?0\ &quot;Kč&quot;"/>
    <numFmt numFmtId="171" formatCode="???,???.?0\ &quot;Kč&quot;\ &quot;vč. DPH 21%&quot;"/>
  </numFmts>
  <fonts count="15" x14ac:knownFonts="1">
    <font>
      <sz val="10"/>
      <name val="Arial CE"/>
      <charset val="238"/>
    </font>
    <font>
      <b/>
      <sz val="2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u/>
      <sz val="9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6"/>
      <name val="Arial CE"/>
      <charset val="238"/>
    </font>
    <font>
      <b/>
      <sz val="6"/>
      <name val="Arial CE"/>
      <charset val="238"/>
    </font>
    <font>
      <b/>
      <sz val="6"/>
      <name val="Arial CE"/>
      <family val="2"/>
      <charset val="238"/>
    </font>
    <font>
      <sz val="6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49" fontId="5" fillId="0" borderId="0" xfId="0" applyNumberFormat="1" applyFont="1"/>
    <xf numFmtId="0" fontId="6" fillId="0" borderId="0" xfId="0" applyFont="1"/>
    <xf numFmtId="49" fontId="6" fillId="0" borderId="0" xfId="0" applyNumberFormat="1" applyFont="1"/>
    <xf numFmtId="49" fontId="0" fillId="0" borderId="0" xfId="0" applyNumberFormat="1"/>
    <xf numFmtId="14" fontId="6" fillId="0" borderId="0" xfId="0" applyNumberFormat="1" applyFo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justify" vertical="center"/>
    </xf>
    <xf numFmtId="49" fontId="9" fillId="0" borderId="6" xfId="0" applyNumberFormat="1" applyFont="1" applyBorder="1" applyAlignment="1">
      <alignment horizontal="center" vertical="center"/>
    </xf>
    <xf numFmtId="164" fontId="9" fillId="0" borderId="7" xfId="0" applyNumberFormat="1" applyFont="1" applyBorder="1" applyAlignment="1">
      <alignment vertical="center"/>
    </xf>
    <xf numFmtId="165" fontId="9" fillId="0" borderId="6" xfId="0" applyNumberFormat="1" applyFont="1" applyBorder="1" applyAlignment="1">
      <alignment vertical="center"/>
    </xf>
    <xf numFmtId="165" fontId="9" fillId="0" borderId="7" xfId="0" applyNumberFormat="1" applyFont="1" applyBorder="1" applyAlignment="1">
      <alignment vertical="center"/>
    </xf>
    <xf numFmtId="165" fontId="9" fillId="0" borderId="0" xfId="0" applyNumberFormat="1" applyFont="1" applyAlignment="1">
      <alignment vertical="center"/>
    </xf>
    <xf numFmtId="49" fontId="9" fillId="0" borderId="5" xfId="0" applyNumberFormat="1" applyFont="1" applyBorder="1" applyAlignment="1">
      <alignment vertical="center"/>
    </xf>
    <xf numFmtId="165" fontId="9" fillId="0" borderId="8" xfId="0" applyNumberFormat="1" applyFont="1" applyBorder="1" applyAlignment="1">
      <alignment vertical="center"/>
    </xf>
    <xf numFmtId="49" fontId="9" fillId="0" borderId="9" xfId="0" applyNumberFormat="1" applyFont="1" applyBorder="1" applyAlignment="1">
      <alignment horizontal="justify" vertical="center"/>
    </xf>
    <xf numFmtId="49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vertical="center"/>
    </xf>
    <xf numFmtId="49" fontId="9" fillId="0" borderId="12" xfId="0" applyNumberFormat="1" applyFont="1" applyBorder="1" applyAlignment="1">
      <alignment vertical="center"/>
    </xf>
    <xf numFmtId="49" fontId="9" fillId="0" borderId="13" xfId="0" applyNumberFormat="1" applyFont="1" applyBorder="1" applyAlignment="1">
      <alignment horizontal="center" vertical="center"/>
    </xf>
    <xf numFmtId="164" fontId="9" fillId="0" borderId="14" xfId="0" applyNumberFormat="1" applyFont="1" applyBorder="1" applyAlignment="1">
      <alignment vertical="center"/>
    </xf>
    <xf numFmtId="49" fontId="9" fillId="0" borderId="15" xfId="0" applyNumberFormat="1" applyFont="1" applyBorder="1" applyAlignment="1">
      <alignment vertical="center"/>
    </xf>
    <xf numFmtId="49" fontId="9" fillId="0" borderId="16" xfId="0" applyNumberFormat="1" applyFont="1" applyBorder="1" applyAlignment="1">
      <alignment horizontal="center" vertical="center"/>
    </xf>
    <xf numFmtId="164" fontId="9" fillId="0" borderId="17" xfId="0" applyNumberFormat="1" applyFont="1" applyBorder="1" applyAlignment="1">
      <alignment vertical="center"/>
    </xf>
    <xf numFmtId="0" fontId="9" fillId="0" borderId="18" xfId="0" applyFont="1" applyBorder="1" applyAlignment="1">
      <alignment horizontal="center"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44" fontId="9" fillId="0" borderId="20" xfId="0" applyNumberFormat="1" applyFont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9" fillId="0" borderId="0" xfId="0" applyFont="1" applyAlignment="1">
      <alignment vertical="center"/>
    </xf>
    <xf numFmtId="1" fontId="9" fillId="0" borderId="0" xfId="0" applyNumberFormat="1" applyFont="1" applyAlignment="1">
      <alignment vertical="center"/>
    </xf>
    <xf numFmtId="44" fontId="9" fillId="0" borderId="21" xfId="0" applyNumberFormat="1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165" fontId="9" fillId="0" borderId="21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0" fillId="0" borderId="22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44" fontId="10" fillId="0" borderId="23" xfId="0" applyNumberFormat="1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10" fillId="0" borderId="0" xfId="0" applyFont="1" applyAlignment="1">
      <alignment vertical="center"/>
    </xf>
    <xf numFmtId="44" fontId="10" fillId="0" borderId="0" xfId="0" applyNumberFormat="1" applyFont="1" applyAlignment="1">
      <alignment vertical="center"/>
    </xf>
    <xf numFmtId="49" fontId="9" fillId="0" borderId="9" xfId="0" applyNumberFormat="1" applyFont="1" applyBorder="1" applyAlignment="1">
      <alignment vertical="center"/>
    </xf>
    <xf numFmtId="0" fontId="0" fillId="0" borderId="24" xfId="0" applyBorder="1"/>
    <xf numFmtId="0" fontId="10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justify" vertical="center"/>
    </xf>
    <xf numFmtId="0" fontId="9" fillId="0" borderId="27" xfId="0" applyFont="1" applyBorder="1" applyAlignment="1">
      <alignment horizontal="justify" vertical="center"/>
    </xf>
    <xf numFmtId="166" fontId="9" fillId="0" borderId="28" xfId="0" applyNumberFormat="1" applyFont="1" applyBorder="1" applyAlignment="1">
      <alignment horizontal="right" vertical="center"/>
    </xf>
    <xf numFmtId="0" fontId="9" fillId="0" borderId="20" xfId="0" applyFont="1" applyBorder="1" applyAlignment="1">
      <alignment vertical="center"/>
    </xf>
    <xf numFmtId="0" fontId="7" fillId="0" borderId="0" xfId="0" applyFont="1"/>
    <xf numFmtId="0" fontId="11" fillId="0" borderId="0" xfId="0" applyFont="1"/>
    <xf numFmtId="0" fontId="9" fillId="0" borderId="0" xfId="0" applyFont="1"/>
    <xf numFmtId="167" fontId="0" fillId="0" borderId="0" xfId="0" applyNumberFormat="1"/>
    <xf numFmtId="168" fontId="11" fillId="0" borderId="0" xfId="0" applyNumberFormat="1" applyFont="1" applyAlignment="1">
      <alignment horizontal="right" vertical="center"/>
    </xf>
    <xf numFmtId="0" fontId="12" fillId="0" borderId="0" xfId="0" applyFont="1"/>
    <xf numFmtId="166" fontId="12" fillId="0" borderId="0" xfId="0" applyNumberFormat="1" applyFont="1" applyAlignment="1">
      <alignment horizontal="right" vertical="center"/>
    </xf>
    <xf numFmtId="171" fontId="11" fillId="0" borderId="0" xfId="0" applyNumberFormat="1" applyFont="1" applyAlignment="1">
      <alignment horizontal="right" vertical="center"/>
    </xf>
    <xf numFmtId="0" fontId="13" fillId="0" borderId="0" xfId="0" applyFont="1"/>
    <xf numFmtId="0" fontId="14" fillId="0" borderId="0" xfId="0" applyFont="1"/>
    <xf numFmtId="0" fontId="9" fillId="0" borderId="24" xfId="0" applyFont="1" applyBorder="1"/>
    <xf numFmtId="0" fontId="6" fillId="0" borderId="0" xfId="0" applyFont="1" applyAlignment="1">
      <alignment wrapText="1"/>
    </xf>
    <xf numFmtId="44" fontId="7" fillId="0" borderId="0" xfId="0" applyNumberFormat="1" applyFont="1"/>
    <xf numFmtId="169" fontId="12" fillId="0" borderId="0" xfId="0" applyNumberFormat="1" applyFont="1"/>
    <xf numFmtId="170" fontId="12" fillId="0" borderId="0" xfId="0" applyNumberFormat="1" applyFont="1" applyAlignment="1">
      <alignment horizontal="right"/>
    </xf>
    <xf numFmtId="170" fontId="12" fillId="0" borderId="0" xfId="0" applyNumberFormat="1" applyFont="1"/>
    <xf numFmtId="44" fontId="13" fillId="0" borderId="0" xfId="0" applyNumberFormat="1" applyFont="1"/>
    <xf numFmtId="44" fontId="9" fillId="0" borderId="26" xfId="0" applyNumberFormat="1" applyFont="1" applyBorder="1" applyAlignment="1">
      <alignment vertical="center"/>
    </xf>
    <xf numFmtId="44" fontId="9" fillId="0" borderId="28" xfId="0" applyNumberFormat="1" applyFont="1" applyBorder="1" applyAlignment="1">
      <alignment vertical="center"/>
    </xf>
    <xf numFmtId="44" fontId="10" fillId="0" borderId="1" xfId="0" applyNumberFormat="1" applyFont="1" applyBorder="1" applyAlignment="1">
      <alignment vertical="center"/>
    </xf>
    <xf numFmtId="44" fontId="10" fillId="0" borderId="23" xfId="0" applyNumberFormat="1" applyFont="1" applyBorder="1" applyAlignment="1">
      <alignment vertical="center"/>
    </xf>
    <xf numFmtId="44" fontId="10" fillId="0" borderId="22" xfId="0" applyNumberFormat="1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7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loud\DC\2024\Kotelna%20Gymnazium%20Dobru&#353;ka\Gymnazium\Rozpo&#269;et%20-%20Kotelna%20Gymnazium%20Dobru&#353;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-R"/>
      <sheetName val="R"/>
      <sheetName val="Ú-V"/>
      <sheetName val="VV"/>
      <sheetName val="Z-VV"/>
      <sheetName val="Z-R"/>
    </sheetNames>
    <sheetDataSet>
      <sheetData sheetId="0">
        <row r="10">
          <cell r="A10" t="str">
            <v>Výměna zdrojů tepla v areálu Gymnázia Dobruška</v>
          </cell>
        </row>
        <row r="11">
          <cell r="A11" t="str">
            <v>k.ú. Dobruška [627496]</v>
          </cell>
        </row>
        <row r="14">
          <cell r="A14" t="str">
            <v>Gymnázium Dobruška, Pulická 779, 518 01  Dobruška</v>
          </cell>
        </row>
        <row r="17">
          <cell r="A17" t="str">
            <v>OBJEKT - GYMNÁZIUM</v>
          </cell>
        </row>
        <row r="27">
          <cell r="A27" t="str">
            <v>- dodávku a montáž zařízení ÚT a kotlů (pouze připojení)</v>
          </cell>
        </row>
        <row r="28">
          <cell r="A28" t="str">
            <v>- servopohony, regulační ventily, komponenty M+R (pouze připojení)</v>
          </cell>
        </row>
        <row r="29">
          <cell r="A29" t="str">
            <v>- připojení na ethernetovou síť (dodávkou provozovatele)</v>
          </cell>
        </row>
        <row r="30">
          <cell r="A30" t="str">
            <v xml:space="preserve">- </v>
          </cell>
        </row>
        <row r="31">
          <cell r="A31" t="str">
            <v>-</v>
          </cell>
        </row>
        <row r="54">
          <cell r="A54">
            <v>45623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42" connectionId="6" xr16:uid="{C8B3FA94-7731-4DAA-96D0-27B6B99FAF01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78" connectionId="3" xr16:uid="{7F9CE0EA-E48C-4F92-9592-54ADEA6AE9B8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35" connectionId="5" xr16:uid="{3D0A30F2-C982-4405-957A-BD8BD0E057FC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" connectionId="4" xr16:uid="{B21B88FC-000D-4016-9206-7BFC7144F18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44" connectionId="2" xr16:uid="{39F2B9A0-2399-4B9F-9513-354E0EF2AD7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ozpočet1_34" connectionId="1" xr16:uid="{1D647F9C-2EC2-4429-A06F-6B29C0C34A96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6F018-0BAC-4EC3-86C7-99CC9418E810}">
  <dimension ref="A5:I54"/>
  <sheetViews>
    <sheetView showGridLines="0" tabSelected="1" view="pageBreakPreview" zoomScale="150" zoomScaleNormal="150" zoomScaleSheetLayoutView="150" workbookViewId="0">
      <selection activeCell="L24" sqref="L24"/>
    </sheetView>
  </sheetViews>
  <sheetFormatPr defaultRowHeight="13.2" x14ac:dyDescent="0.25"/>
  <cols>
    <col min="1" max="1" width="10.109375" bestFit="1" customWidth="1"/>
  </cols>
  <sheetData>
    <row r="5" spans="1:9" ht="24.6" x14ac:dyDescent="0.4">
      <c r="A5" s="1" t="s">
        <v>0</v>
      </c>
      <c r="B5" s="2"/>
      <c r="C5" s="2"/>
      <c r="D5" s="2"/>
      <c r="E5" s="2"/>
      <c r="F5" s="2"/>
      <c r="G5" s="2"/>
      <c r="H5" s="2"/>
      <c r="I5" s="2"/>
    </row>
    <row r="7" spans="1:9" ht="17.399999999999999" x14ac:dyDescent="0.3">
      <c r="A7" s="3" t="s">
        <v>1</v>
      </c>
      <c r="B7" s="2"/>
      <c r="C7" s="2"/>
      <c r="D7" s="2"/>
      <c r="E7" s="2"/>
      <c r="F7" s="2"/>
      <c r="G7" s="2"/>
      <c r="H7" s="2"/>
      <c r="I7" s="2"/>
    </row>
    <row r="9" spans="1:9" x14ac:dyDescent="0.25">
      <c r="A9" s="4" t="s">
        <v>2</v>
      </c>
      <c r="B9" s="2"/>
      <c r="C9" s="2"/>
      <c r="D9" s="2"/>
      <c r="E9" s="4"/>
      <c r="F9" s="2"/>
      <c r="G9" s="2"/>
      <c r="H9" s="2"/>
      <c r="I9" s="2"/>
    </row>
    <row r="10" spans="1:9" x14ac:dyDescent="0.25">
      <c r="A10" s="2" t="str">
        <f>'[1]Ú-R'!A10</f>
        <v>Výměna zdrojů tepla v areálu Gymnázia Dobruška</v>
      </c>
      <c r="B10" s="2"/>
      <c r="C10" s="2"/>
      <c r="D10" s="2"/>
      <c r="E10" s="2"/>
      <c r="F10" s="2"/>
      <c r="G10" s="2"/>
      <c r="H10" s="2"/>
      <c r="I10" s="2"/>
    </row>
    <row r="11" spans="1:9" x14ac:dyDescent="0.25">
      <c r="A11" s="2" t="str">
        <f>'[1]Ú-R'!A11</f>
        <v>k.ú. Dobruška [627496]</v>
      </c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25">
      <c r="A13" s="4" t="s">
        <v>3</v>
      </c>
      <c r="B13" s="2"/>
      <c r="C13" s="2"/>
      <c r="D13" s="2"/>
      <c r="E13" s="2"/>
      <c r="F13" s="2"/>
      <c r="G13" s="2"/>
      <c r="H13" s="2"/>
      <c r="I13" s="2"/>
    </row>
    <row r="14" spans="1:9" x14ac:dyDescent="0.25">
      <c r="A14" s="2" t="str">
        <f>'[1]Ú-R'!A14</f>
        <v>Gymnázium Dobruška, Pulická 779, 518 01  Dobruška</v>
      </c>
      <c r="B14" s="2"/>
      <c r="C14" s="2"/>
      <c r="D14" s="2"/>
      <c r="E14" s="2"/>
      <c r="F14" s="2"/>
      <c r="G14" s="2"/>
      <c r="H14" s="2"/>
      <c r="I14" s="2"/>
    </row>
    <row r="15" spans="1:9" x14ac:dyDescent="0.25">
      <c r="A15" s="2"/>
      <c r="B15" s="2"/>
      <c r="C15" s="2"/>
      <c r="D15" s="2"/>
      <c r="E15" s="2"/>
      <c r="F15" s="2"/>
      <c r="G15" s="2"/>
      <c r="H15" s="2"/>
      <c r="I15" s="2"/>
    </row>
    <row r="17" spans="1:9" ht="15.6" x14ac:dyDescent="0.3">
      <c r="A17" s="5" t="str">
        <f>'[1]Ú-R'!A17</f>
        <v>OBJEKT - GYMNÁZIUM</v>
      </c>
      <c r="B17" s="2"/>
      <c r="C17" s="2"/>
      <c r="D17" s="2"/>
      <c r="E17" s="2"/>
      <c r="F17" s="2"/>
      <c r="G17" s="2"/>
      <c r="H17" s="2"/>
      <c r="I17" s="2"/>
    </row>
    <row r="26" spans="1:9" s="7" customFormat="1" ht="12" x14ac:dyDescent="0.25">
      <c r="A26" s="6" t="s">
        <v>4</v>
      </c>
    </row>
    <row r="27" spans="1:9" s="7" customFormat="1" ht="9.6" x14ac:dyDescent="0.2">
      <c r="A27" s="8" t="str">
        <f>'[1]Ú-R'!A27</f>
        <v>- dodávku a montáž zařízení ÚT a kotlů (pouze připojení)</v>
      </c>
    </row>
    <row r="28" spans="1:9" s="7" customFormat="1" ht="9.6" x14ac:dyDescent="0.2">
      <c r="A28" s="8" t="str">
        <f>'[1]Ú-R'!A28</f>
        <v>- servopohony, regulační ventily, komponenty M+R (pouze připojení)</v>
      </c>
    </row>
    <row r="29" spans="1:9" s="7" customFormat="1" ht="9.6" x14ac:dyDescent="0.2">
      <c r="A29" s="8" t="str">
        <f>'[1]Ú-R'!A29</f>
        <v>- připojení na ethernetovou síť (dodávkou provozovatele)</v>
      </c>
    </row>
    <row r="30" spans="1:9" s="7" customFormat="1" ht="9.6" x14ac:dyDescent="0.2">
      <c r="A30" s="8" t="str">
        <f>'[1]Ú-R'!A30</f>
        <v xml:space="preserve">- </v>
      </c>
    </row>
    <row r="31" spans="1:9" s="7" customFormat="1" ht="9.6" x14ac:dyDescent="0.2">
      <c r="A31" s="8" t="str">
        <f>'[1]Ú-R'!A31</f>
        <v>-</v>
      </c>
    </row>
    <row r="32" spans="1:9" s="7" customFormat="1" ht="9.6" x14ac:dyDescent="0.2"/>
    <row r="33" spans="1:9" s="7" customFormat="1" ht="9.6" x14ac:dyDescent="0.2"/>
    <row r="34" spans="1:9" s="7" customFormat="1" ht="9.6" x14ac:dyDescent="0.2"/>
    <row r="35" spans="1:9" s="7" customFormat="1" ht="9.6" x14ac:dyDescent="0.2"/>
    <row r="36" spans="1:9" s="7" customFormat="1" ht="9.6" x14ac:dyDescent="0.2"/>
    <row r="37" spans="1:9" s="7" customFormat="1" ht="9.75" customHeight="1" x14ac:dyDescent="0.25">
      <c r="A37" s="6" t="s">
        <v>5</v>
      </c>
    </row>
    <row r="38" spans="1:9" s="7" customFormat="1" ht="50.25" customHeight="1" x14ac:dyDescent="0.2">
      <c r="A38" s="73" t="s">
        <v>6</v>
      </c>
      <c r="B38" s="73"/>
      <c r="C38" s="73"/>
      <c r="D38" s="73"/>
      <c r="E38" s="73"/>
      <c r="F38" s="73"/>
      <c r="G38" s="73"/>
      <c r="H38" s="73"/>
      <c r="I38" s="73"/>
    </row>
    <row r="39" spans="1:9" s="7" customFormat="1" ht="9.6" x14ac:dyDescent="0.2">
      <c r="A39" s="8" t="s">
        <v>7</v>
      </c>
    </row>
    <row r="40" spans="1:9" s="7" customFormat="1" ht="9.6" x14ac:dyDescent="0.2"/>
    <row r="41" spans="1:9" s="7" customFormat="1" ht="9.6" x14ac:dyDescent="0.2"/>
    <row r="42" spans="1:9" s="7" customFormat="1" ht="9.6" x14ac:dyDescent="0.2"/>
    <row r="43" spans="1:9" s="7" customFormat="1" ht="9.6" x14ac:dyDescent="0.2"/>
    <row r="44" spans="1:9" s="7" customFormat="1" ht="9.6" x14ac:dyDescent="0.2">
      <c r="A44" s="8"/>
    </row>
    <row r="47" spans="1:9" x14ac:dyDescent="0.25">
      <c r="A47" s="9"/>
    </row>
    <row r="48" spans="1:9" x14ac:dyDescent="0.25">
      <c r="A48" s="9"/>
    </row>
    <row r="49" spans="1:1" x14ac:dyDescent="0.25">
      <c r="A49" s="9"/>
    </row>
    <row r="53" spans="1:1" s="7" customFormat="1" ht="9.6" x14ac:dyDescent="0.2">
      <c r="A53" s="7" t="s">
        <v>8</v>
      </c>
    </row>
    <row r="54" spans="1:1" s="7" customFormat="1" ht="9.6" x14ac:dyDescent="0.2">
      <c r="A54" s="10">
        <f>'[1]Ú-R'!A54</f>
        <v>45623</v>
      </c>
    </row>
  </sheetData>
  <mergeCells count="1">
    <mergeCell ref="A38:I38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F4E34-32E9-43AB-B590-AF576E59B4A7}">
  <dimension ref="A1:K266"/>
  <sheetViews>
    <sheetView showGridLines="0" view="pageBreakPreview" zoomScale="150" zoomScaleNormal="150" zoomScaleSheetLayoutView="150" zoomScalePageLayoutView="120" workbookViewId="0">
      <selection activeCell="L24" sqref="L24"/>
    </sheetView>
  </sheetViews>
  <sheetFormatPr defaultRowHeight="13.2" x14ac:dyDescent="0.25"/>
  <cols>
    <col min="1" max="1" width="2.44140625" customWidth="1"/>
    <col min="2" max="2" width="44.88671875" customWidth="1"/>
    <col min="3" max="3" width="3" customWidth="1"/>
    <col min="4" max="4" width="7.44140625" customWidth="1"/>
    <col min="5" max="5" width="9.6640625" customWidth="1"/>
    <col min="6" max="6" width="9.88671875" customWidth="1"/>
    <col min="7" max="8" width="9.6640625" customWidth="1"/>
  </cols>
  <sheetData>
    <row r="1" spans="1:10" ht="9.9" customHeight="1" x14ac:dyDescent="0.25">
      <c r="A1" s="11"/>
      <c r="B1" s="11" t="s">
        <v>1</v>
      </c>
      <c r="C1" s="12"/>
      <c r="D1" s="12"/>
      <c r="E1" s="87" t="s">
        <v>9</v>
      </c>
      <c r="F1" s="87"/>
      <c r="G1" s="87" t="s">
        <v>10</v>
      </c>
      <c r="H1" s="87"/>
      <c r="I1" s="13"/>
      <c r="J1" s="13"/>
    </row>
    <row r="2" spans="1:10" ht="8.1" customHeight="1" x14ac:dyDescent="0.25">
      <c r="A2" s="14" t="s">
        <v>11</v>
      </c>
      <c r="B2" s="15" t="s">
        <v>12</v>
      </c>
      <c r="C2" s="16" t="s">
        <v>13</v>
      </c>
      <c r="D2" s="17" t="s">
        <v>14</v>
      </c>
      <c r="E2" s="16" t="s">
        <v>15</v>
      </c>
      <c r="F2" s="17" t="s">
        <v>16</v>
      </c>
      <c r="G2" s="16" t="s">
        <v>15</v>
      </c>
      <c r="H2" s="17" t="s">
        <v>16</v>
      </c>
      <c r="I2" s="18"/>
      <c r="J2" s="18"/>
    </row>
    <row r="3" spans="1:10" ht="8.1" customHeight="1" x14ac:dyDescent="0.25">
      <c r="A3" s="19">
        <f>1</f>
        <v>1</v>
      </c>
      <c r="B3" s="20" t="s">
        <v>17</v>
      </c>
      <c r="C3" s="21" t="s">
        <v>18</v>
      </c>
      <c r="D3" s="22">
        <v>4</v>
      </c>
      <c r="E3" s="23"/>
      <c r="F3" s="24" t="str">
        <f t="shared" ref="F3:F33" si="0">IF(E3="","",PRODUCT(D3,E3))</f>
        <v/>
      </c>
      <c r="G3" s="23"/>
      <c r="H3" s="24" t="str">
        <f t="shared" ref="H3:H33" si="1">IF(G3="","",PRODUCT(D3,G3))</f>
        <v/>
      </c>
      <c r="I3" s="25"/>
      <c r="J3" s="25"/>
    </row>
    <row r="4" spans="1:10" ht="8.1" customHeight="1" x14ac:dyDescent="0.25">
      <c r="A4" s="19">
        <f>(SUM(A3,1))</f>
        <v>2</v>
      </c>
      <c r="B4" s="26" t="s">
        <v>19</v>
      </c>
      <c r="C4" s="21" t="s">
        <v>20</v>
      </c>
      <c r="D4" s="22">
        <v>70</v>
      </c>
      <c r="E4" s="23"/>
      <c r="F4" s="24" t="str">
        <f t="shared" si="0"/>
        <v/>
      </c>
      <c r="G4" s="23"/>
      <c r="H4" s="24" t="str">
        <f t="shared" si="1"/>
        <v/>
      </c>
      <c r="I4" s="25"/>
      <c r="J4" s="25"/>
    </row>
    <row r="5" spans="1:10" ht="8.1" customHeight="1" x14ac:dyDescent="0.25">
      <c r="A5" s="19">
        <f t="shared" ref="A5:A37" si="2">(SUM(A4,1))</f>
        <v>3</v>
      </c>
      <c r="B5" s="26" t="s">
        <v>21</v>
      </c>
      <c r="C5" s="21" t="s">
        <v>20</v>
      </c>
      <c r="D5" s="22">
        <v>70</v>
      </c>
      <c r="E5" s="23"/>
      <c r="F5" s="24" t="str">
        <f t="shared" si="0"/>
        <v/>
      </c>
      <c r="G5" s="23"/>
      <c r="H5" s="24" t="str">
        <f t="shared" si="1"/>
        <v/>
      </c>
      <c r="I5" s="25"/>
      <c r="J5" s="25"/>
    </row>
    <row r="6" spans="1:10" ht="8.1" customHeight="1" x14ac:dyDescent="0.25">
      <c r="A6" s="19">
        <f t="shared" si="2"/>
        <v>4</v>
      </c>
      <c r="B6" s="26" t="s">
        <v>22</v>
      </c>
      <c r="C6" s="21" t="s">
        <v>20</v>
      </c>
      <c r="D6" s="22">
        <v>60</v>
      </c>
      <c r="E6" s="23"/>
      <c r="F6" s="24" t="str">
        <f t="shared" si="0"/>
        <v/>
      </c>
      <c r="G6" s="23"/>
      <c r="H6" s="24" t="str">
        <f t="shared" si="1"/>
        <v/>
      </c>
      <c r="I6" s="25"/>
      <c r="J6" s="25"/>
    </row>
    <row r="7" spans="1:10" ht="8.1" customHeight="1" x14ac:dyDescent="0.25">
      <c r="A7" s="19">
        <f t="shared" si="2"/>
        <v>5</v>
      </c>
      <c r="B7" s="26" t="s">
        <v>23</v>
      </c>
      <c r="C7" s="21" t="s">
        <v>20</v>
      </c>
      <c r="D7" s="22">
        <v>20</v>
      </c>
      <c r="E7" s="23"/>
      <c r="F7" s="24" t="str">
        <f t="shared" si="0"/>
        <v/>
      </c>
      <c r="G7" s="23"/>
      <c r="H7" s="24" t="str">
        <f t="shared" si="1"/>
        <v/>
      </c>
      <c r="I7" s="25"/>
      <c r="J7" s="25"/>
    </row>
    <row r="8" spans="1:10" ht="8.1" customHeight="1" x14ac:dyDescent="0.25">
      <c r="A8" s="19">
        <f t="shared" si="2"/>
        <v>6</v>
      </c>
      <c r="B8" s="26" t="s">
        <v>24</v>
      </c>
      <c r="C8" s="21" t="s">
        <v>20</v>
      </c>
      <c r="D8" s="22">
        <v>40</v>
      </c>
      <c r="E8" s="23"/>
      <c r="F8" s="24" t="str">
        <f t="shared" si="0"/>
        <v/>
      </c>
      <c r="G8" s="23"/>
      <c r="H8" s="24" t="str">
        <f t="shared" si="1"/>
        <v/>
      </c>
      <c r="I8" s="25"/>
      <c r="J8" s="25"/>
    </row>
    <row r="9" spans="1:10" ht="8.1" customHeight="1" x14ac:dyDescent="0.25">
      <c r="A9" s="19">
        <f t="shared" si="2"/>
        <v>7</v>
      </c>
      <c r="B9" s="26" t="s">
        <v>25</v>
      </c>
      <c r="C9" s="21" t="s">
        <v>20</v>
      </c>
      <c r="D9" s="22">
        <v>30</v>
      </c>
      <c r="E9" s="23"/>
      <c r="F9" s="24" t="str">
        <f t="shared" si="0"/>
        <v/>
      </c>
      <c r="G9" s="23"/>
      <c r="H9" s="24" t="str">
        <f t="shared" si="1"/>
        <v/>
      </c>
      <c r="I9" s="27"/>
      <c r="J9" s="25"/>
    </row>
    <row r="10" spans="1:10" ht="8.1" customHeight="1" x14ac:dyDescent="0.25">
      <c r="A10" s="19">
        <f t="shared" si="2"/>
        <v>8</v>
      </c>
      <c r="B10" s="26" t="s">
        <v>26</v>
      </c>
      <c r="C10" s="21" t="s">
        <v>20</v>
      </c>
      <c r="D10" s="22">
        <v>40</v>
      </c>
      <c r="E10" s="23"/>
      <c r="F10" s="24" t="str">
        <f t="shared" si="0"/>
        <v/>
      </c>
      <c r="G10" s="23"/>
      <c r="H10" s="24" t="str">
        <f t="shared" si="1"/>
        <v/>
      </c>
      <c r="I10" s="27"/>
      <c r="J10" s="25"/>
    </row>
    <row r="11" spans="1:10" ht="8.1" customHeight="1" x14ac:dyDescent="0.25">
      <c r="A11" s="19">
        <f t="shared" si="2"/>
        <v>9</v>
      </c>
      <c r="B11" s="26" t="s">
        <v>27</v>
      </c>
      <c r="C11" s="21" t="s">
        <v>20</v>
      </c>
      <c r="D11" s="22">
        <v>20</v>
      </c>
      <c r="E11" s="23"/>
      <c r="F11" s="24" t="str">
        <f t="shared" si="0"/>
        <v/>
      </c>
      <c r="G11" s="23"/>
      <c r="H11" s="24" t="str">
        <f t="shared" si="1"/>
        <v/>
      </c>
      <c r="I11" s="25"/>
      <c r="J11" s="25"/>
    </row>
    <row r="12" spans="1:10" ht="8.1" customHeight="1" x14ac:dyDescent="0.25">
      <c r="A12" s="19">
        <f t="shared" si="2"/>
        <v>10</v>
      </c>
      <c r="B12" s="26" t="s">
        <v>28</v>
      </c>
      <c r="C12" s="21" t="s">
        <v>20</v>
      </c>
      <c r="D12" s="22">
        <v>100</v>
      </c>
      <c r="E12" s="23"/>
      <c r="F12" s="24" t="str">
        <f t="shared" si="0"/>
        <v/>
      </c>
      <c r="G12" s="23"/>
      <c r="H12" s="24" t="str">
        <f t="shared" si="1"/>
        <v/>
      </c>
      <c r="I12" s="25"/>
      <c r="J12" s="25"/>
    </row>
    <row r="13" spans="1:10" ht="8.1" customHeight="1" x14ac:dyDescent="0.25">
      <c r="A13" s="19">
        <f t="shared" si="2"/>
        <v>11</v>
      </c>
      <c r="B13" s="26" t="s">
        <v>29</v>
      </c>
      <c r="C13" s="21" t="s">
        <v>20</v>
      </c>
      <c r="D13" s="22">
        <v>10</v>
      </c>
      <c r="E13" s="23"/>
      <c r="F13" s="24" t="str">
        <f t="shared" si="0"/>
        <v/>
      </c>
      <c r="G13" s="23"/>
      <c r="H13" s="24" t="str">
        <f t="shared" si="1"/>
        <v/>
      </c>
      <c r="I13" s="25"/>
      <c r="J13" s="25"/>
    </row>
    <row r="14" spans="1:10" ht="8.1" customHeight="1" x14ac:dyDescent="0.25">
      <c r="A14" s="19">
        <f t="shared" si="2"/>
        <v>12</v>
      </c>
      <c r="B14" s="26" t="s">
        <v>30</v>
      </c>
      <c r="C14" s="21" t="s">
        <v>20</v>
      </c>
      <c r="D14" s="22">
        <v>120</v>
      </c>
      <c r="E14" s="23"/>
      <c r="F14" s="24" t="str">
        <f t="shared" si="0"/>
        <v/>
      </c>
      <c r="G14" s="23"/>
      <c r="H14" s="24" t="str">
        <f t="shared" si="1"/>
        <v/>
      </c>
      <c r="I14" s="25"/>
      <c r="J14" s="25"/>
    </row>
    <row r="15" spans="1:10" ht="8.1" customHeight="1" x14ac:dyDescent="0.25">
      <c r="A15" s="19">
        <f t="shared" si="2"/>
        <v>13</v>
      </c>
      <c r="B15" s="26" t="s">
        <v>31</v>
      </c>
      <c r="C15" s="21" t="s">
        <v>20</v>
      </c>
      <c r="D15" s="22">
        <v>100</v>
      </c>
      <c r="E15" s="23"/>
      <c r="F15" s="24" t="str">
        <f t="shared" si="0"/>
        <v/>
      </c>
      <c r="G15" s="23"/>
      <c r="H15" s="24" t="str">
        <f t="shared" si="1"/>
        <v/>
      </c>
      <c r="I15" s="25"/>
      <c r="J15" s="25"/>
    </row>
    <row r="16" spans="1:10" ht="8.1" customHeight="1" x14ac:dyDescent="0.25">
      <c r="A16" s="19">
        <f t="shared" si="2"/>
        <v>14</v>
      </c>
      <c r="B16" s="26" t="s">
        <v>32</v>
      </c>
      <c r="C16" s="21" t="s">
        <v>20</v>
      </c>
      <c r="D16" s="22">
        <v>150</v>
      </c>
      <c r="E16" s="23"/>
      <c r="F16" s="24" t="str">
        <f t="shared" si="0"/>
        <v/>
      </c>
      <c r="G16" s="23"/>
      <c r="H16" s="24" t="str">
        <f t="shared" si="1"/>
        <v/>
      </c>
      <c r="I16" s="25"/>
      <c r="J16" s="25"/>
    </row>
    <row r="17" spans="1:10" ht="8.1" customHeight="1" x14ac:dyDescent="0.25">
      <c r="A17" s="19">
        <f t="shared" si="2"/>
        <v>15</v>
      </c>
      <c r="B17" s="26" t="s">
        <v>33</v>
      </c>
      <c r="C17" s="21" t="s">
        <v>20</v>
      </c>
      <c r="D17" s="22">
        <v>150</v>
      </c>
      <c r="E17" s="23"/>
      <c r="F17" s="24" t="str">
        <f t="shared" si="0"/>
        <v/>
      </c>
      <c r="G17" s="23"/>
      <c r="H17" s="24" t="str">
        <f t="shared" si="1"/>
        <v/>
      </c>
      <c r="I17" s="25"/>
      <c r="J17" s="25"/>
    </row>
    <row r="18" spans="1:10" ht="8.1" customHeight="1" x14ac:dyDescent="0.25">
      <c r="A18" s="19">
        <f t="shared" si="2"/>
        <v>16</v>
      </c>
      <c r="B18" s="26" t="s">
        <v>34</v>
      </c>
      <c r="C18" s="21" t="s">
        <v>20</v>
      </c>
      <c r="D18" s="22">
        <v>100</v>
      </c>
      <c r="E18" s="23"/>
      <c r="F18" s="24" t="str">
        <f t="shared" si="0"/>
        <v/>
      </c>
      <c r="G18" s="23"/>
      <c r="H18" s="24" t="str">
        <f t="shared" si="1"/>
        <v/>
      </c>
      <c r="I18" s="25"/>
      <c r="J18" s="25"/>
    </row>
    <row r="19" spans="1:10" ht="8.1" customHeight="1" x14ac:dyDescent="0.25">
      <c r="A19" s="19">
        <f t="shared" si="2"/>
        <v>17</v>
      </c>
      <c r="B19" s="26" t="s">
        <v>35</v>
      </c>
      <c r="C19" s="21" t="s">
        <v>20</v>
      </c>
      <c r="D19" s="22">
        <v>100</v>
      </c>
      <c r="E19" s="23"/>
      <c r="F19" s="24" t="str">
        <f t="shared" si="0"/>
        <v/>
      </c>
      <c r="G19" s="23"/>
      <c r="H19" s="24" t="str">
        <f t="shared" si="1"/>
        <v/>
      </c>
      <c r="I19" s="25"/>
      <c r="J19" s="25"/>
    </row>
    <row r="20" spans="1:10" ht="8.1" customHeight="1" x14ac:dyDescent="0.25">
      <c r="A20" s="19">
        <f t="shared" si="2"/>
        <v>18</v>
      </c>
      <c r="B20" s="20" t="s">
        <v>36</v>
      </c>
      <c r="C20" s="21" t="s">
        <v>20</v>
      </c>
      <c r="D20" s="22">
        <v>20</v>
      </c>
      <c r="E20" s="23"/>
      <c r="F20" s="24" t="str">
        <f t="shared" si="0"/>
        <v/>
      </c>
      <c r="G20" s="23"/>
      <c r="H20" s="24" t="str">
        <f t="shared" si="1"/>
        <v/>
      </c>
      <c r="I20" s="27"/>
      <c r="J20" s="25"/>
    </row>
    <row r="21" spans="1:10" ht="8.1" customHeight="1" x14ac:dyDescent="0.25">
      <c r="A21" s="19">
        <f t="shared" si="2"/>
        <v>19</v>
      </c>
      <c r="B21" s="26" t="s">
        <v>37</v>
      </c>
      <c r="C21" s="21" t="s">
        <v>20</v>
      </c>
      <c r="D21" s="22">
        <v>40</v>
      </c>
      <c r="E21" s="23"/>
      <c r="F21" s="24" t="str">
        <f t="shared" si="0"/>
        <v/>
      </c>
      <c r="G21" s="23"/>
      <c r="H21" s="24" t="str">
        <f t="shared" si="1"/>
        <v/>
      </c>
      <c r="I21" s="25"/>
      <c r="J21" s="25"/>
    </row>
    <row r="22" spans="1:10" ht="8.1" customHeight="1" x14ac:dyDescent="0.25">
      <c r="A22" s="19">
        <f t="shared" si="2"/>
        <v>20</v>
      </c>
      <c r="B22" s="26" t="s">
        <v>38</v>
      </c>
      <c r="C22" s="21" t="s">
        <v>20</v>
      </c>
      <c r="D22" s="22">
        <v>30</v>
      </c>
      <c r="E22" s="23"/>
      <c r="F22" s="24" t="str">
        <f t="shared" si="0"/>
        <v/>
      </c>
      <c r="G22" s="23"/>
      <c r="H22" s="24" t="str">
        <f t="shared" si="1"/>
        <v/>
      </c>
      <c r="I22" s="25"/>
      <c r="J22" s="25"/>
    </row>
    <row r="23" spans="1:10" ht="8.1" customHeight="1" x14ac:dyDescent="0.25">
      <c r="A23" s="19">
        <f t="shared" si="2"/>
        <v>21</v>
      </c>
      <c r="B23" s="26" t="s">
        <v>39</v>
      </c>
      <c r="C23" s="21" t="s">
        <v>18</v>
      </c>
      <c r="D23" s="22">
        <v>10</v>
      </c>
      <c r="E23" s="23"/>
      <c r="F23" s="24" t="str">
        <f t="shared" si="0"/>
        <v/>
      </c>
      <c r="G23" s="23"/>
      <c r="H23" s="24" t="str">
        <f t="shared" si="1"/>
        <v/>
      </c>
      <c r="I23" s="25"/>
      <c r="J23" s="25"/>
    </row>
    <row r="24" spans="1:10" ht="8.1" customHeight="1" x14ac:dyDescent="0.25">
      <c r="A24" s="19">
        <f t="shared" si="2"/>
        <v>22</v>
      </c>
      <c r="B24" s="28" t="s">
        <v>40</v>
      </c>
      <c r="C24" s="29" t="s">
        <v>18</v>
      </c>
      <c r="D24" s="30">
        <v>1</v>
      </c>
      <c r="E24" s="23"/>
      <c r="F24" s="24" t="str">
        <f t="shared" si="0"/>
        <v/>
      </c>
      <c r="G24" s="23"/>
      <c r="H24" s="24" t="str">
        <f t="shared" si="1"/>
        <v/>
      </c>
      <c r="I24" s="25"/>
      <c r="J24" s="25"/>
    </row>
    <row r="25" spans="1:10" ht="8.1" customHeight="1" x14ac:dyDescent="0.25">
      <c r="A25" s="19">
        <f t="shared" si="2"/>
        <v>23</v>
      </c>
      <c r="B25" s="26" t="s">
        <v>41</v>
      </c>
      <c r="C25" s="21" t="s">
        <v>18</v>
      </c>
      <c r="D25" s="22">
        <v>9</v>
      </c>
      <c r="E25" s="23"/>
      <c r="F25" s="24" t="str">
        <f t="shared" si="0"/>
        <v/>
      </c>
      <c r="G25" s="23"/>
      <c r="H25" s="24" t="str">
        <f t="shared" si="1"/>
        <v/>
      </c>
      <c r="I25" s="25"/>
      <c r="J25" s="25"/>
    </row>
    <row r="26" spans="1:10" ht="8.1" customHeight="1" x14ac:dyDescent="0.25">
      <c r="A26" s="19">
        <f>(SUM(A25,1))</f>
        <v>24</v>
      </c>
      <c r="B26" s="31" t="s">
        <v>42</v>
      </c>
      <c r="C26" s="32" t="s">
        <v>18</v>
      </c>
      <c r="D26" s="33">
        <v>7</v>
      </c>
      <c r="E26" s="23"/>
      <c r="F26" s="24" t="str">
        <f t="shared" si="0"/>
        <v/>
      </c>
      <c r="G26" s="23"/>
      <c r="H26" s="24" t="str">
        <f t="shared" si="1"/>
        <v/>
      </c>
      <c r="I26" s="25"/>
      <c r="J26" s="25"/>
    </row>
    <row r="27" spans="1:10" ht="8.1" customHeight="1" x14ac:dyDescent="0.25">
      <c r="A27" s="19">
        <f t="shared" si="2"/>
        <v>25</v>
      </c>
      <c r="B27" s="31" t="s">
        <v>43</v>
      </c>
      <c r="C27" s="32" t="s">
        <v>18</v>
      </c>
      <c r="D27" s="33">
        <v>5</v>
      </c>
      <c r="E27" s="23"/>
      <c r="F27" s="24" t="str">
        <f t="shared" si="0"/>
        <v/>
      </c>
      <c r="G27" s="23"/>
      <c r="H27" s="24" t="str">
        <f t="shared" si="1"/>
        <v/>
      </c>
      <c r="I27" s="25"/>
      <c r="J27" s="25"/>
    </row>
    <row r="28" spans="1:10" ht="8.1" customHeight="1" x14ac:dyDescent="0.25">
      <c r="A28" s="19">
        <f t="shared" si="2"/>
        <v>26</v>
      </c>
      <c r="B28" s="31" t="s">
        <v>44</v>
      </c>
      <c r="C28" s="32" t="s">
        <v>18</v>
      </c>
      <c r="D28" s="33">
        <v>10</v>
      </c>
      <c r="E28" s="23"/>
      <c r="F28" s="24" t="str">
        <f t="shared" si="0"/>
        <v/>
      </c>
      <c r="G28" s="23"/>
      <c r="H28" s="24" t="str">
        <f t="shared" si="1"/>
        <v/>
      </c>
      <c r="I28" s="25"/>
      <c r="J28" s="25"/>
    </row>
    <row r="29" spans="1:10" ht="8.1" customHeight="1" x14ac:dyDescent="0.25">
      <c r="A29" s="19">
        <f t="shared" si="2"/>
        <v>27</v>
      </c>
      <c r="B29" s="31" t="s">
        <v>45</v>
      </c>
      <c r="C29" s="32" t="s">
        <v>18</v>
      </c>
      <c r="D29" s="33">
        <v>3</v>
      </c>
      <c r="E29" s="23"/>
      <c r="F29" s="24" t="str">
        <f t="shared" si="0"/>
        <v/>
      </c>
      <c r="G29" s="23"/>
      <c r="H29" s="24" t="str">
        <f t="shared" si="1"/>
        <v/>
      </c>
      <c r="I29" s="25"/>
      <c r="J29" s="25"/>
    </row>
    <row r="30" spans="1:10" ht="8.1" customHeight="1" x14ac:dyDescent="0.25">
      <c r="A30" s="19">
        <f t="shared" si="2"/>
        <v>28</v>
      </c>
      <c r="B30" s="31" t="s">
        <v>46</v>
      </c>
      <c r="C30" s="32" t="s">
        <v>18</v>
      </c>
      <c r="D30" s="33">
        <v>34</v>
      </c>
      <c r="E30" s="23"/>
      <c r="F30" s="24" t="str">
        <f t="shared" si="0"/>
        <v/>
      </c>
      <c r="G30" s="23"/>
      <c r="H30" s="24" t="str">
        <f t="shared" si="1"/>
        <v/>
      </c>
      <c r="I30" s="25"/>
      <c r="J30" s="25"/>
    </row>
    <row r="31" spans="1:10" ht="8.1" customHeight="1" x14ac:dyDescent="0.25">
      <c r="A31" s="19">
        <f t="shared" si="2"/>
        <v>29</v>
      </c>
      <c r="B31" s="31" t="s">
        <v>47</v>
      </c>
      <c r="C31" s="32" t="s">
        <v>48</v>
      </c>
      <c r="D31" s="33">
        <v>1</v>
      </c>
      <c r="E31" s="23"/>
      <c r="F31" s="24" t="str">
        <f t="shared" si="0"/>
        <v/>
      </c>
      <c r="G31" s="23"/>
      <c r="H31" s="24" t="str">
        <f t="shared" si="1"/>
        <v/>
      </c>
      <c r="I31" s="25"/>
      <c r="J31" s="25"/>
    </row>
    <row r="32" spans="1:10" ht="8.1" customHeight="1" x14ac:dyDescent="0.25">
      <c r="A32" s="19">
        <f t="shared" si="2"/>
        <v>30</v>
      </c>
      <c r="B32" s="31" t="s">
        <v>49</v>
      </c>
      <c r="C32" s="32" t="s">
        <v>50</v>
      </c>
      <c r="D32" s="33">
        <v>1</v>
      </c>
      <c r="E32" s="23"/>
      <c r="F32" s="24" t="str">
        <f t="shared" si="0"/>
        <v/>
      </c>
      <c r="G32" s="23"/>
      <c r="H32" s="24" t="str">
        <f t="shared" si="1"/>
        <v/>
      </c>
      <c r="I32" s="25"/>
      <c r="J32" s="25"/>
    </row>
    <row r="33" spans="1:10" ht="8.1" customHeight="1" x14ac:dyDescent="0.25">
      <c r="A33" s="19">
        <f t="shared" si="2"/>
        <v>31</v>
      </c>
      <c r="B33" s="34" t="s">
        <v>51</v>
      </c>
      <c r="C33" s="35" t="s">
        <v>52</v>
      </c>
      <c r="D33" s="36">
        <v>30</v>
      </c>
      <c r="E33" s="23"/>
      <c r="F33" s="24" t="str">
        <f t="shared" si="0"/>
        <v/>
      </c>
      <c r="G33" s="23"/>
      <c r="H33" s="24" t="str">
        <f t="shared" si="1"/>
        <v/>
      </c>
      <c r="I33" s="25"/>
      <c r="J33" s="25"/>
    </row>
    <row r="34" spans="1:10" ht="8.1" customHeight="1" x14ac:dyDescent="0.25">
      <c r="A34" s="37">
        <f t="shared" si="2"/>
        <v>32</v>
      </c>
      <c r="B34" s="38"/>
      <c r="C34" s="39"/>
      <c r="D34" s="39"/>
      <c r="E34" s="39"/>
      <c r="F34" s="40">
        <f>SUM(F3:F33)</f>
        <v>0</v>
      </c>
      <c r="G34" s="38"/>
      <c r="H34" s="40">
        <f>SUM(H3:H33)</f>
        <v>0</v>
      </c>
    </row>
    <row r="35" spans="1:10" ht="8.1" customHeight="1" x14ac:dyDescent="0.25">
      <c r="A35" s="41">
        <f t="shared" si="2"/>
        <v>33</v>
      </c>
      <c r="B35" s="42" t="s">
        <v>53</v>
      </c>
      <c r="C35" s="43"/>
      <c r="D35" s="44">
        <v>3</v>
      </c>
      <c r="E35" s="43" t="s">
        <v>54</v>
      </c>
      <c r="F35" s="45">
        <f>ROUND(F34*D35*0.01,1)</f>
        <v>0</v>
      </c>
      <c r="G35" s="43"/>
      <c r="H35" s="46"/>
    </row>
    <row r="36" spans="1:10" ht="8.1" customHeight="1" x14ac:dyDescent="0.25">
      <c r="A36" s="41">
        <f t="shared" si="2"/>
        <v>34</v>
      </c>
      <c r="B36" s="42" t="s">
        <v>55</v>
      </c>
      <c r="C36" s="43"/>
      <c r="D36" s="44">
        <v>15</v>
      </c>
      <c r="E36" s="43" t="s">
        <v>54</v>
      </c>
      <c r="F36" s="47"/>
      <c r="G36" s="43"/>
      <c r="H36" s="45">
        <f>ROUND(H34*D36*0.01,1)</f>
        <v>0</v>
      </c>
    </row>
    <row r="37" spans="1:10" ht="8.1" customHeight="1" x14ac:dyDescent="0.25">
      <c r="A37" s="48">
        <f t="shared" si="2"/>
        <v>35</v>
      </c>
      <c r="B37" s="49" t="s">
        <v>56</v>
      </c>
      <c r="C37" s="50"/>
      <c r="D37" s="50"/>
      <c r="E37" s="50"/>
      <c r="F37" s="51">
        <f>SUM(F34:F36)</f>
        <v>0</v>
      </c>
      <c r="G37" s="52"/>
      <c r="H37" s="51">
        <f>SUM(H34:H36)</f>
        <v>0</v>
      </c>
    </row>
    <row r="38" spans="1:10" ht="8.1" customHeight="1" x14ac:dyDescent="0.25">
      <c r="B38" s="53"/>
      <c r="C38" s="43"/>
      <c r="D38" s="43"/>
      <c r="E38" s="43"/>
      <c r="F38" s="54"/>
      <c r="G38" s="43"/>
      <c r="H38" s="54"/>
    </row>
    <row r="39" spans="1:10" ht="8.1" customHeight="1" x14ac:dyDescent="0.25">
      <c r="B39" s="53"/>
      <c r="C39" s="43"/>
      <c r="D39" s="43"/>
      <c r="E39" s="43"/>
      <c r="F39" s="54"/>
      <c r="G39" s="43"/>
      <c r="H39" s="54"/>
    </row>
    <row r="40" spans="1:10" ht="9.9" customHeight="1" x14ac:dyDescent="0.25">
      <c r="A40" s="11"/>
      <c r="B40" s="11" t="s">
        <v>57</v>
      </c>
      <c r="C40" s="12"/>
      <c r="D40" s="12"/>
      <c r="E40" s="87" t="s">
        <v>9</v>
      </c>
      <c r="F40" s="87"/>
      <c r="G40" s="87" t="s">
        <v>10</v>
      </c>
      <c r="H40" s="87"/>
    </row>
    <row r="41" spans="1:10" ht="8.1" customHeight="1" x14ac:dyDescent="0.25">
      <c r="A41" s="14" t="s">
        <v>11</v>
      </c>
      <c r="B41" s="15" t="s">
        <v>12</v>
      </c>
      <c r="C41" s="16" t="s">
        <v>13</v>
      </c>
      <c r="D41" s="17" t="s">
        <v>14</v>
      </c>
      <c r="E41" s="16" t="s">
        <v>15</v>
      </c>
      <c r="F41" s="17" t="s">
        <v>16</v>
      </c>
      <c r="G41" s="16" t="s">
        <v>15</v>
      </c>
      <c r="H41" s="17" t="s">
        <v>16</v>
      </c>
      <c r="I41" s="13"/>
    </row>
    <row r="42" spans="1:10" ht="8.1" customHeight="1" x14ac:dyDescent="0.25">
      <c r="A42" s="19">
        <f>(SUM(A37,1))</f>
        <v>36</v>
      </c>
      <c r="B42" s="20" t="s">
        <v>58</v>
      </c>
      <c r="C42" s="21" t="s">
        <v>18</v>
      </c>
      <c r="D42" s="22">
        <v>2</v>
      </c>
      <c r="E42" s="23"/>
      <c r="F42" s="24" t="str">
        <f t="shared" ref="F42:F49" si="3">IF(E42="","",PRODUCT(D42,E42))</f>
        <v/>
      </c>
      <c r="G42" s="23"/>
      <c r="H42" s="24" t="str">
        <f t="shared" ref="H42:H49" si="4">IF(G42="","",PRODUCT(D42,G42))</f>
        <v/>
      </c>
      <c r="I42" s="25"/>
      <c r="J42" s="25"/>
    </row>
    <row r="43" spans="1:10" ht="8.1" customHeight="1" x14ac:dyDescent="0.25">
      <c r="A43" s="19">
        <f>(SUM(A42,1))</f>
        <v>37</v>
      </c>
      <c r="B43" s="20" t="s">
        <v>59</v>
      </c>
      <c r="C43" s="21" t="s">
        <v>18</v>
      </c>
      <c r="D43" s="22">
        <v>1</v>
      </c>
      <c r="E43" s="23"/>
      <c r="F43" s="24" t="str">
        <f t="shared" si="3"/>
        <v/>
      </c>
      <c r="G43" s="23"/>
      <c r="H43" s="24" t="str">
        <f t="shared" si="4"/>
        <v/>
      </c>
      <c r="I43" s="25"/>
      <c r="J43" s="25"/>
    </row>
    <row r="44" spans="1:10" ht="8.1" customHeight="1" x14ac:dyDescent="0.25">
      <c r="A44" s="19">
        <f t="shared" ref="A44:A53" si="5">(SUM(A43,1))</f>
        <v>38</v>
      </c>
      <c r="B44" s="20" t="s">
        <v>60</v>
      </c>
      <c r="C44" s="21" t="s">
        <v>18</v>
      </c>
      <c r="D44" s="22">
        <v>1</v>
      </c>
      <c r="E44" s="23"/>
      <c r="F44" s="24" t="str">
        <f t="shared" si="3"/>
        <v/>
      </c>
      <c r="G44" s="23"/>
      <c r="H44" s="24" t="str">
        <f t="shared" si="4"/>
        <v/>
      </c>
      <c r="I44" s="25"/>
      <c r="J44" s="25"/>
    </row>
    <row r="45" spans="1:10" ht="8.1" customHeight="1" x14ac:dyDescent="0.25">
      <c r="A45" s="19">
        <f t="shared" si="5"/>
        <v>39</v>
      </c>
      <c r="B45" s="20" t="s">
        <v>61</v>
      </c>
      <c r="C45" s="21" t="s">
        <v>18</v>
      </c>
      <c r="D45" s="22">
        <v>1</v>
      </c>
      <c r="E45" s="23"/>
      <c r="F45" s="24" t="str">
        <f t="shared" si="3"/>
        <v/>
      </c>
      <c r="G45" s="23"/>
      <c r="H45" s="24" t="str">
        <f t="shared" si="4"/>
        <v/>
      </c>
      <c r="I45" s="25"/>
      <c r="J45" s="25"/>
    </row>
    <row r="46" spans="1:10" ht="8.1" customHeight="1" x14ac:dyDescent="0.25">
      <c r="A46" s="19">
        <f t="shared" si="5"/>
        <v>40</v>
      </c>
      <c r="B46" s="20" t="s">
        <v>62</v>
      </c>
      <c r="C46" s="21" t="s">
        <v>18</v>
      </c>
      <c r="D46" s="22">
        <v>1</v>
      </c>
      <c r="E46" s="23"/>
      <c r="F46" s="24" t="str">
        <f t="shared" si="3"/>
        <v/>
      </c>
      <c r="G46" s="23"/>
      <c r="H46" s="24" t="str">
        <f t="shared" si="4"/>
        <v/>
      </c>
      <c r="I46" s="25"/>
      <c r="J46" s="25"/>
    </row>
    <row r="47" spans="1:10" ht="8.1" customHeight="1" x14ac:dyDescent="0.25">
      <c r="A47" s="19">
        <f t="shared" si="5"/>
        <v>41</v>
      </c>
      <c r="B47" s="20" t="s">
        <v>63</v>
      </c>
      <c r="C47" s="21" t="s">
        <v>18</v>
      </c>
      <c r="D47" s="22">
        <v>2</v>
      </c>
      <c r="E47" s="23"/>
      <c r="F47" s="24" t="str">
        <f t="shared" si="3"/>
        <v/>
      </c>
      <c r="G47" s="23"/>
      <c r="H47" s="24" t="str">
        <f t="shared" si="4"/>
        <v/>
      </c>
      <c r="I47" s="25"/>
      <c r="J47" s="25"/>
    </row>
    <row r="48" spans="1:10" ht="8.1" customHeight="1" x14ac:dyDescent="0.25">
      <c r="A48" s="19">
        <f t="shared" si="5"/>
        <v>42</v>
      </c>
      <c r="B48" s="20" t="s">
        <v>64</v>
      </c>
      <c r="C48" s="21" t="s">
        <v>18</v>
      </c>
      <c r="D48" s="22">
        <v>1</v>
      </c>
      <c r="E48" s="23"/>
      <c r="F48" s="24" t="str">
        <f t="shared" si="3"/>
        <v/>
      </c>
      <c r="G48" s="23"/>
      <c r="H48" s="24" t="str">
        <f t="shared" si="4"/>
        <v/>
      </c>
      <c r="I48" s="25"/>
      <c r="J48" s="25"/>
    </row>
    <row r="49" spans="1:10" ht="8.1" customHeight="1" x14ac:dyDescent="0.25">
      <c r="A49" s="19">
        <f t="shared" si="5"/>
        <v>43</v>
      </c>
      <c r="B49" s="20" t="s">
        <v>65</v>
      </c>
      <c r="C49" s="21" t="s">
        <v>18</v>
      </c>
      <c r="D49" s="22">
        <v>2</v>
      </c>
      <c r="E49" s="23"/>
      <c r="F49" s="24" t="str">
        <f t="shared" si="3"/>
        <v/>
      </c>
      <c r="G49" s="23"/>
      <c r="H49" s="24" t="str">
        <f t="shared" si="4"/>
        <v/>
      </c>
      <c r="I49" s="25"/>
      <c r="J49" s="25"/>
    </row>
    <row r="50" spans="1:10" ht="8.1" customHeight="1" x14ac:dyDescent="0.25">
      <c r="A50" s="37">
        <f t="shared" si="5"/>
        <v>44</v>
      </c>
      <c r="B50" s="38"/>
      <c r="C50" s="39"/>
      <c r="D50" s="39"/>
      <c r="E50" s="39"/>
      <c r="F50" s="40">
        <f>SUM(F42:F49)</f>
        <v>0</v>
      </c>
      <c r="G50" s="38"/>
      <c r="H50" s="40">
        <f>SUM(H42:H49)</f>
        <v>0</v>
      </c>
    </row>
    <row r="51" spans="1:10" ht="8.1" customHeight="1" x14ac:dyDescent="0.25">
      <c r="A51" s="41">
        <f t="shared" si="5"/>
        <v>45</v>
      </c>
      <c r="B51" s="42" t="s">
        <v>53</v>
      </c>
      <c r="C51" s="43"/>
      <c r="D51" s="44">
        <v>3</v>
      </c>
      <c r="E51" s="43" t="s">
        <v>54</v>
      </c>
      <c r="F51" s="45">
        <f>ROUND(F50*D51*0.01,1)</f>
        <v>0</v>
      </c>
      <c r="G51" s="43"/>
      <c r="H51" s="46"/>
    </row>
    <row r="52" spans="1:10" ht="8.1" customHeight="1" x14ac:dyDescent="0.25">
      <c r="A52" s="41">
        <f t="shared" si="5"/>
        <v>46</v>
      </c>
      <c r="B52" s="42" t="s">
        <v>55</v>
      </c>
      <c r="C52" s="43"/>
      <c r="D52" s="44">
        <v>0</v>
      </c>
      <c r="E52" s="43" t="s">
        <v>54</v>
      </c>
      <c r="F52" s="47"/>
      <c r="G52" s="43"/>
      <c r="H52" s="45">
        <f>ROUND(H50*D52*0.01,1)</f>
        <v>0</v>
      </c>
    </row>
    <row r="53" spans="1:10" ht="8.1" customHeight="1" x14ac:dyDescent="0.25">
      <c r="A53" s="48">
        <f t="shared" si="5"/>
        <v>47</v>
      </c>
      <c r="B53" s="49" t="s">
        <v>56</v>
      </c>
      <c r="C53" s="50"/>
      <c r="D53" s="50"/>
      <c r="E53" s="50"/>
      <c r="F53" s="51">
        <f>SUM(F50:F52)</f>
        <v>0</v>
      </c>
      <c r="G53" s="52"/>
      <c r="H53" s="51">
        <f>SUM(H50:H52)</f>
        <v>0</v>
      </c>
    </row>
    <row r="54" spans="1:10" ht="8.1" customHeight="1" x14ac:dyDescent="0.25">
      <c r="B54" s="53"/>
      <c r="C54" s="43"/>
      <c r="D54" s="43"/>
      <c r="E54" s="43"/>
      <c r="F54" s="54"/>
      <c r="G54" s="43"/>
      <c r="H54" s="54"/>
    </row>
    <row r="55" spans="1:10" ht="8.1" customHeight="1" x14ac:dyDescent="0.25"/>
    <row r="56" spans="1:10" ht="9.9" customHeight="1" x14ac:dyDescent="0.25">
      <c r="A56" s="11"/>
      <c r="B56" s="11" t="s">
        <v>66</v>
      </c>
      <c r="C56" s="12"/>
      <c r="D56" s="12"/>
      <c r="E56" s="87" t="s">
        <v>9</v>
      </c>
      <c r="F56" s="87"/>
      <c r="G56" s="87" t="s">
        <v>10</v>
      </c>
      <c r="H56" s="87"/>
    </row>
    <row r="57" spans="1:10" ht="8.1" customHeight="1" x14ac:dyDescent="0.25">
      <c r="A57" s="14" t="s">
        <v>11</v>
      </c>
      <c r="B57" s="15" t="s">
        <v>12</v>
      </c>
      <c r="C57" s="16" t="s">
        <v>13</v>
      </c>
      <c r="D57" s="17" t="s">
        <v>14</v>
      </c>
      <c r="E57" s="16" t="s">
        <v>15</v>
      </c>
      <c r="F57" s="17" t="s">
        <v>16</v>
      </c>
      <c r="G57" s="16" t="s">
        <v>15</v>
      </c>
      <c r="H57" s="17" t="s">
        <v>16</v>
      </c>
      <c r="I57" s="13"/>
    </row>
    <row r="58" spans="1:10" ht="8.1" customHeight="1" x14ac:dyDescent="0.25">
      <c r="A58" s="19">
        <f>(SUM(A53,1))</f>
        <v>48</v>
      </c>
      <c r="B58" s="28" t="s">
        <v>67</v>
      </c>
      <c r="C58" s="29" t="s">
        <v>18</v>
      </c>
      <c r="D58" s="30">
        <v>1</v>
      </c>
      <c r="E58" s="23"/>
      <c r="F58" s="24" t="str">
        <f t="shared" ref="F58:F79" si="6">IF(E58="","",PRODUCT(D58,E58))</f>
        <v/>
      </c>
      <c r="G58" s="23"/>
      <c r="H58" s="24" t="str">
        <f t="shared" ref="H58:H79" si="7">IF(G58="","",PRODUCT(D58,G58))</f>
        <v/>
      </c>
      <c r="I58" s="25"/>
      <c r="J58" s="25"/>
    </row>
    <row r="59" spans="1:10" ht="8.1" customHeight="1" x14ac:dyDescent="0.25">
      <c r="A59" s="19">
        <f>(SUM(A58,1))</f>
        <v>49</v>
      </c>
      <c r="B59" s="20" t="s">
        <v>68</v>
      </c>
      <c r="C59" s="29" t="s">
        <v>18</v>
      </c>
      <c r="D59" s="30">
        <v>1</v>
      </c>
      <c r="E59" s="23"/>
      <c r="F59" s="24" t="str">
        <f t="shared" si="6"/>
        <v/>
      </c>
      <c r="G59" s="23"/>
      <c r="H59" s="24" t="str">
        <f t="shared" si="7"/>
        <v/>
      </c>
      <c r="I59" s="25"/>
      <c r="J59" s="25"/>
    </row>
    <row r="60" spans="1:10" ht="8.1" customHeight="1" x14ac:dyDescent="0.25">
      <c r="A60" s="19">
        <f t="shared" ref="A60:A83" si="8">(SUM(A59,1))</f>
        <v>50</v>
      </c>
      <c r="B60" s="28" t="s">
        <v>69</v>
      </c>
      <c r="C60" s="29" t="s">
        <v>18</v>
      </c>
      <c r="D60" s="30">
        <v>1</v>
      </c>
      <c r="E60" s="23"/>
      <c r="F60" s="24" t="str">
        <f t="shared" si="6"/>
        <v/>
      </c>
      <c r="G60" s="23"/>
      <c r="H60" s="24" t="str">
        <f t="shared" si="7"/>
        <v/>
      </c>
      <c r="I60" s="27"/>
      <c r="J60" s="25"/>
    </row>
    <row r="61" spans="1:10" ht="8.1" customHeight="1" x14ac:dyDescent="0.25">
      <c r="A61" s="19">
        <f t="shared" si="8"/>
        <v>51</v>
      </c>
      <c r="B61" s="28" t="s">
        <v>70</v>
      </c>
      <c r="C61" s="29" t="s">
        <v>18</v>
      </c>
      <c r="D61" s="30">
        <v>2</v>
      </c>
      <c r="E61" s="23"/>
      <c r="F61" s="24" t="str">
        <f t="shared" si="6"/>
        <v/>
      </c>
      <c r="G61" s="23"/>
      <c r="H61" s="24" t="str">
        <f t="shared" si="7"/>
        <v/>
      </c>
      <c r="I61" s="25"/>
      <c r="J61" s="25"/>
    </row>
    <row r="62" spans="1:10" ht="8.1" customHeight="1" x14ac:dyDescent="0.25">
      <c r="A62" s="19">
        <f t="shared" si="8"/>
        <v>52</v>
      </c>
      <c r="B62" s="28" t="s">
        <v>71</v>
      </c>
      <c r="C62" s="29" t="s">
        <v>18</v>
      </c>
      <c r="D62" s="30">
        <v>2</v>
      </c>
      <c r="E62" s="23"/>
      <c r="F62" s="24" t="str">
        <f t="shared" si="6"/>
        <v/>
      </c>
      <c r="G62" s="23"/>
      <c r="H62" s="24" t="str">
        <f t="shared" si="7"/>
        <v/>
      </c>
      <c r="I62" s="25"/>
      <c r="J62" s="25"/>
    </row>
    <row r="63" spans="1:10" ht="8.1" customHeight="1" x14ac:dyDescent="0.25">
      <c r="A63" s="19">
        <f t="shared" si="8"/>
        <v>53</v>
      </c>
      <c r="B63" s="28" t="s">
        <v>72</v>
      </c>
      <c r="C63" s="29" t="s">
        <v>18</v>
      </c>
      <c r="D63" s="30">
        <v>2</v>
      </c>
      <c r="E63" s="23"/>
      <c r="F63" s="24" t="str">
        <f t="shared" si="6"/>
        <v/>
      </c>
      <c r="G63" s="23"/>
      <c r="H63" s="24" t="str">
        <f t="shared" si="7"/>
        <v/>
      </c>
      <c r="I63" s="25"/>
      <c r="J63" s="25"/>
    </row>
    <row r="64" spans="1:10" ht="8.1" customHeight="1" x14ac:dyDescent="0.25">
      <c r="A64" s="19">
        <f t="shared" si="8"/>
        <v>54</v>
      </c>
      <c r="B64" s="28" t="s">
        <v>73</v>
      </c>
      <c r="C64" s="29" t="s">
        <v>18</v>
      </c>
      <c r="D64" s="30">
        <v>1</v>
      </c>
      <c r="E64" s="23"/>
      <c r="F64" s="24" t="str">
        <f t="shared" si="6"/>
        <v/>
      </c>
      <c r="G64" s="23"/>
      <c r="H64" s="24" t="str">
        <f t="shared" si="7"/>
        <v/>
      </c>
      <c r="I64" s="25"/>
      <c r="J64" s="25"/>
    </row>
    <row r="65" spans="1:10" ht="8.1" customHeight="1" x14ac:dyDescent="0.25">
      <c r="A65" s="19">
        <f t="shared" si="8"/>
        <v>55</v>
      </c>
      <c r="B65" s="28" t="s">
        <v>74</v>
      </c>
      <c r="C65" s="29" t="s">
        <v>18</v>
      </c>
      <c r="D65" s="30">
        <v>4</v>
      </c>
      <c r="E65" s="23"/>
      <c r="F65" s="24" t="str">
        <f t="shared" si="6"/>
        <v/>
      </c>
      <c r="G65" s="23"/>
      <c r="H65" s="24" t="str">
        <f t="shared" si="7"/>
        <v/>
      </c>
      <c r="I65" s="25"/>
      <c r="J65" s="25"/>
    </row>
    <row r="66" spans="1:10" ht="8.1" customHeight="1" x14ac:dyDescent="0.25">
      <c r="A66" s="19">
        <f t="shared" si="8"/>
        <v>56</v>
      </c>
      <c r="B66" s="28" t="s">
        <v>75</v>
      </c>
      <c r="C66" s="29" t="s">
        <v>18</v>
      </c>
      <c r="D66" s="30">
        <v>5</v>
      </c>
      <c r="E66" s="23"/>
      <c r="F66" s="24" t="str">
        <f t="shared" si="6"/>
        <v/>
      </c>
      <c r="G66" s="23"/>
      <c r="H66" s="24" t="str">
        <f t="shared" si="7"/>
        <v/>
      </c>
      <c r="I66" s="25"/>
      <c r="J66" s="25"/>
    </row>
    <row r="67" spans="1:10" ht="8.1" customHeight="1" x14ac:dyDescent="0.25">
      <c r="A67" s="19">
        <f t="shared" si="8"/>
        <v>57</v>
      </c>
      <c r="B67" s="28" t="s">
        <v>76</v>
      </c>
      <c r="C67" s="29" t="s">
        <v>18</v>
      </c>
      <c r="D67" s="30">
        <v>4</v>
      </c>
      <c r="E67" s="23"/>
      <c r="F67" s="24" t="str">
        <f t="shared" si="6"/>
        <v/>
      </c>
      <c r="G67" s="23"/>
      <c r="H67" s="24" t="str">
        <f t="shared" si="7"/>
        <v/>
      </c>
      <c r="I67" s="25"/>
      <c r="J67" s="25"/>
    </row>
    <row r="68" spans="1:10" ht="8.1" customHeight="1" x14ac:dyDescent="0.25">
      <c r="A68" s="19">
        <f t="shared" si="8"/>
        <v>58</v>
      </c>
      <c r="B68" s="28" t="s">
        <v>77</v>
      </c>
      <c r="C68" s="29" t="s">
        <v>18</v>
      </c>
      <c r="D68" s="30">
        <v>1</v>
      </c>
      <c r="E68" s="23"/>
      <c r="F68" s="24" t="str">
        <f t="shared" si="6"/>
        <v/>
      </c>
      <c r="G68" s="23"/>
      <c r="H68" s="24" t="str">
        <f t="shared" si="7"/>
        <v/>
      </c>
      <c r="I68" s="25"/>
      <c r="J68" s="25"/>
    </row>
    <row r="69" spans="1:10" ht="8.1" customHeight="1" x14ac:dyDescent="0.25">
      <c r="A69" s="19">
        <f t="shared" si="8"/>
        <v>59</v>
      </c>
      <c r="B69" s="28" t="s">
        <v>78</v>
      </c>
      <c r="C69" s="29" t="s">
        <v>18</v>
      </c>
      <c r="D69" s="30">
        <v>3</v>
      </c>
      <c r="E69" s="23"/>
      <c r="F69" s="24" t="str">
        <f t="shared" si="6"/>
        <v/>
      </c>
      <c r="G69" s="23"/>
      <c r="H69" s="24" t="str">
        <f t="shared" si="7"/>
        <v/>
      </c>
      <c r="I69" s="25"/>
      <c r="J69" s="25"/>
    </row>
    <row r="70" spans="1:10" ht="8.1" customHeight="1" x14ac:dyDescent="0.25">
      <c r="A70" s="19">
        <f t="shared" si="8"/>
        <v>60</v>
      </c>
      <c r="B70" s="28" t="s">
        <v>79</v>
      </c>
      <c r="C70" s="29" t="s">
        <v>18</v>
      </c>
      <c r="D70" s="30">
        <v>1</v>
      </c>
      <c r="E70" s="23"/>
      <c r="F70" s="24" t="str">
        <f t="shared" si="6"/>
        <v/>
      </c>
      <c r="G70" s="23"/>
      <c r="H70" s="24" t="str">
        <f t="shared" si="7"/>
        <v/>
      </c>
      <c r="I70" s="27"/>
      <c r="J70" s="25"/>
    </row>
    <row r="71" spans="1:10" ht="8.1" customHeight="1" x14ac:dyDescent="0.25">
      <c r="A71" s="19">
        <f t="shared" si="8"/>
        <v>61</v>
      </c>
      <c r="B71" s="28" t="s">
        <v>80</v>
      </c>
      <c r="C71" s="29" t="s">
        <v>18</v>
      </c>
      <c r="D71" s="30">
        <v>1</v>
      </c>
      <c r="E71" s="23"/>
      <c r="F71" s="24" t="str">
        <f t="shared" si="6"/>
        <v/>
      </c>
      <c r="G71" s="23"/>
      <c r="H71" s="24" t="str">
        <f t="shared" si="7"/>
        <v/>
      </c>
      <c r="I71" s="27"/>
      <c r="J71" s="25"/>
    </row>
    <row r="72" spans="1:10" ht="8.1" customHeight="1" x14ac:dyDescent="0.25">
      <c r="A72" s="19">
        <f t="shared" si="8"/>
        <v>62</v>
      </c>
      <c r="B72" s="28" t="s">
        <v>81</v>
      </c>
      <c r="C72" s="29" t="s">
        <v>18</v>
      </c>
      <c r="D72" s="30">
        <v>1</v>
      </c>
      <c r="E72" s="23"/>
      <c r="F72" s="24" t="str">
        <f t="shared" si="6"/>
        <v/>
      </c>
      <c r="G72" s="23"/>
      <c r="H72" s="24" t="str">
        <f t="shared" si="7"/>
        <v/>
      </c>
      <c r="I72" s="25"/>
      <c r="J72" s="25"/>
    </row>
    <row r="73" spans="1:10" ht="8.1" customHeight="1" x14ac:dyDescent="0.25">
      <c r="A73" s="19">
        <f t="shared" si="8"/>
        <v>63</v>
      </c>
      <c r="B73" s="28" t="s">
        <v>82</v>
      </c>
      <c r="C73" s="29" t="s">
        <v>18</v>
      </c>
      <c r="D73" s="30">
        <v>1</v>
      </c>
      <c r="E73" s="23"/>
      <c r="F73" s="24" t="str">
        <f t="shared" si="6"/>
        <v/>
      </c>
      <c r="G73" s="23"/>
      <c r="H73" s="24" t="str">
        <f t="shared" si="7"/>
        <v/>
      </c>
      <c r="I73" s="25"/>
      <c r="J73" s="25"/>
    </row>
    <row r="74" spans="1:10" ht="8.1" customHeight="1" x14ac:dyDescent="0.25">
      <c r="A74" s="19">
        <f t="shared" si="8"/>
        <v>64</v>
      </c>
      <c r="B74" s="28" t="s">
        <v>83</v>
      </c>
      <c r="C74" s="29" t="s">
        <v>18</v>
      </c>
      <c r="D74" s="30">
        <v>1</v>
      </c>
      <c r="E74" s="23"/>
      <c r="F74" s="24" t="str">
        <f t="shared" si="6"/>
        <v/>
      </c>
      <c r="G74" s="23"/>
      <c r="H74" s="24" t="str">
        <f t="shared" si="7"/>
        <v/>
      </c>
      <c r="I74" s="25"/>
      <c r="J74" s="25"/>
    </row>
    <row r="75" spans="1:10" ht="8.1" customHeight="1" x14ac:dyDescent="0.25">
      <c r="A75" s="19">
        <f t="shared" si="8"/>
        <v>65</v>
      </c>
      <c r="B75" s="28" t="s">
        <v>84</v>
      </c>
      <c r="C75" s="29" t="s">
        <v>18</v>
      </c>
      <c r="D75" s="30">
        <v>2</v>
      </c>
      <c r="E75" s="23"/>
      <c r="F75" s="24" t="str">
        <f t="shared" si="6"/>
        <v/>
      </c>
      <c r="G75" s="23"/>
      <c r="H75" s="24" t="str">
        <f t="shared" si="7"/>
        <v/>
      </c>
      <c r="I75" s="25"/>
      <c r="J75" s="25"/>
    </row>
    <row r="76" spans="1:10" ht="8.1" customHeight="1" x14ac:dyDescent="0.25">
      <c r="A76" s="19">
        <f t="shared" si="8"/>
        <v>66</v>
      </c>
      <c r="B76" s="28" t="s">
        <v>85</v>
      </c>
      <c r="C76" s="29" t="s">
        <v>18</v>
      </c>
      <c r="D76" s="30">
        <v>1</v>
      </c>
      <c r="E76" s="23"/>
      <c r="F76" s="24" t="str">
        <f t="shared" si="6"/>
        <v/>
      </c>
      <c r="G76" s="23"/>
      <c r="H76" s="24" t="str">
        <f t="shared" si="7"/>
        <v/>
      </c>
      <c r="I76" s="25"/>
      <c r="J76" s="25"/>
    </row>
    <row r="77" spans="1:10" ht="8.1" customHeight="1" x14ac:dyDescent="0.25">
      <c r="A77" s="19">
        <f t="shared" si="8"/>
        <v>67</v>
      </c>
      <c r="B77" s="28" t="s">
        <v>86</v>
      </c>
      <c r="C77" s="29" t="s">
        <v>18</v>
      </c>
      <c r="D77" s="30">
        <v>1</v>
      </c>
      <c r="E77" s="23"/>
      <c r="F77" s="24" t="str">
        <f t="shared" si="6"/>
        <v/>
      </c>
      <c r="G77" s="23"/>
      <c r="H77" s="24" t="str">
        <f t="shared" si="7"/>
        <v/>
      </c>
      <c r="I77" s="25"/>
      <c r="J77" s="25"/>
    </row>
    <row r="78" spans="1:10" ht="8.1" customHeight="1" x14ac:dyDescent="0.25">
      <c r="A78" s="19">
        <f t="shared" si="8"/>
        <v>68</v>
      </c>
      <c r="B78" s="28" t="s">
        <v>87</v>
      </c>
      <c r="C78" s="29" t="s">
        <v>18</v>
      </c>
      <c r="D78" s="30">
        <v>22</v>
      </c>
      <c r="E78" s="23"/>
      <c r="F78" s="24" t="str">
        <f t="shared" si="6"/>
        <v/>
      </c>
      <c r="G78" s="23"/>
      <c r="H78" s="24" t="str">
        <f t="shared" si="7"/>
        <v/>
      </c>
      <c r="I78" s="25"/>
      <c r="J78" s="25"/>
    </row>
    <row r="79" spans="1:10" ht="8.1" customHeight="1" x14ac:dyDescent="0.25">
      <c r="A79" s="19">
        <f t="shared" si="8"/>
        <v>69</v>
      </c>
      <c r="B79" s="28" t="s">
        <v>88</v>
      </c>
      <c r="C79" s="29" t="s">
        <v>50</v>
      </c>
      <c r="D79" s="30">
        <v>1</v>
      </c>
      <c r="E79" s="23"/>
      <c r="F79" s="24" t="str">
        <f t="shared" si="6"/>
        <v/>
      </c>
      <c r="G79" s="23"/>
      <c r="H79" s="24" t="str">
        <f t="shared" si="7"/>
        <v/>
      </c>
      <c r="I79" s="27"/>
      <c r="J79" s="25"/>
    </row>
    <row r="80" spans="1:10" ht="8.1" customHeight="1" x14ac:dyDescent="0.25">
      <c r="A80" s="37">
        <f t="shared" si="8"/>
        <v>70</v>
      </c>
      <c r="B80" s="38"/>
      <c r="C80" s="39"/>
      <c r="D80" s="39"/>
      <c r="E80" s="39"/>
      <c r="F80" s="40">
        <f>SUM(F58:F79)</f>
        <v>0</v>
      </c>
      <c r="G80" s="38"/>
      <c r="H80" s="40">
        <f>SUM(H58:H79)</f>
        <v>0</v>
      </c>
    </row>
    <row r="81" spans="1:10" ht="8.1" customHeight="1" x14ac:dyDescent="0.25">
      <c r="A81" s="41">
        <f t="shared" si="8"/>
        <v>71</v>
      </c>
      <c r="B81" s="42" t="s">
        <v>53</v>
      </c>
      <c r="C81" s="43"/>
      <c r="D81" s="44">
        <v>3</v>
      </c>
      <c r="E81" s="43" t="s">
        <v>54</v>
      </c>
      <c r="F81" s="45">
        <f>ROUND(F80*D81*0.01,1)</f>
        <v>0</v>
      </c>
      <c r="G81" s="43"/>
      <c r="H81" s="46"/>
    </row>
    <row r="82" spans="1:10" ht="8.1" customHeight="1" x14ac:dyDescent="0.25">
      <c r="A82" s="41">
        <f t="shared" si="8"/>
        <v>72</v>
      </c>
      <c r="B82" s="42" t="s">
        <v>55</v>
      </c>
      <c r="C82" s="43"/>
      <c r="D82" s="44">
        <v>0</v>
      </c>
      <c r="E82" s="43" t="s">
        <v>54</v>
      </c>
      <c r="F82" s="47"/>
      <c r="G82" s="43"/>
      <c r="H82" s="45">
        <f>ROUND(H80*D82*0.01,1)</f>
        <v>0</v>
      </c>
    </row>
    <row r="83" spans="1:10" ht="8.1" customHeight="1" x14ac:dyDescent="0.25">
      <c r="A83" s="48">
        <f t="shared" si="8"/>
        <v>73</v>
      </c>
      <c r="B83" s="49" t="s">
        <v>56</v>
      </c>
      <c r="C83" s="50"/>
      <c r="D83" s="50"/>
      <c r="E83" s="50"/>
      <c r="F83" s="51">
        <f>SUM(F80:F82)</f>
        <v>0</v>
      </c>
      <c r="G83" s="52"/>
      <c r="H83" s="51">
        <f>SUM(H80:H82)</f>
        <v>0</v>
      </c>
    </row>
    <row r="84" spans="1:10" ht="8.1" customHeight="1" x14ac:dyDescent="0.25"/>
    <row r="85" spans="1:10" ht="8.1" customHeight="1" x14ac:dyDescent="0.25"/>
    <row r="86" spans="1:10" ht="9.9" customHeight="1" x14ac:dyDescent="0.25">
      <c r="A86" s="11"/>
      <c r="B86" s="11" t="s">
        <v>89</v>
      </c>
      <c r="C86" s="12"/>
      <c r="D86" s="12"/>
      <c r="E86" s="87" t="s">
        <v>9</v>
      </c>
      <c r="F86" s="87"/>
      <c r="G86" s="87" t="s">
        <v>10</v>
      </c>
      <c r="H86" s="87"/>
    </row>
    <row r="87" spans="1:10" ht="8.1" customHeight="1" x14ac:dyDescent="0.25">
      <c r="A87" s="14" t="s">
        <v>11</v>
      </c>
      <c r="B87" s="15" t="s">
        <v>12</v>
      </c>
      <c r="C87" s="16" t="s">
        <v>13</v>
      </c>
      <c r="D87" s="17" t="s">
        <v>14</v>
      </c>
      <c r="E87" s="16" t="s">
        <v>15</v>
      </c>
      <c r="F87" s="17" t="s">
        <v>16</v>
      </c>
      <c r="G87" s="16" t="s">
        <v>15</v>
      </c>
      <c r="H87" s="17" t="s">
        <v>16</v>
      </c>
      <c r="I87" s="13"/>
      <c r="J87" s="13"/>
    </row>
    <row r="88" spans="1:10" ht="8.1" customHeight="1" x14ac:dyDescent="0.25">
      <c r="A88" s="19">
        <f>(SUM(A82,1))</f>
        <v>73</v>
      </c>
      <c r="B88" s="31" t="s">
        <v>90</v>
      </c>
      <c r="C88" s="32" t="s">
        <v>48</v>
      </c>
      <c r="D88" s="33">
        <v>40</v>
      </c>
      <c r="E88" s="23"/>
      <c r="F88" s="24" t="str">
        <f t="shared" ref="F88:F90" si="9">IF(E88="","",PRODUCT(D88,E88))</f>
        <v/>
      </c>
      <c r="G88" s="23"/>
      <c r="H88" s="24" t="str">
        <f t="shared" ref="H88:H90" si="10">IF(G88="","",PRODUCT(D88,G88))</f>
        <v/>
      </c>
      <c r="I88" s="25"/>
      <c r="J88" s="25"/>
    </row>
    <row r="89" spans="1:10" ht="8.1" customHeight="1" x14ac:dyDescent="0.25">
      <c r="A89" s="19">
        <f>(SUM(A88,1))</f>
        <v>74</v>
      </c>
      <c r="B89" s="31" t="s">
        <v>91</v>
      </c>
      <c r="C89" s="32" t="s">
        <v>50</v>
      </c>
      <c r="D89" s="33">
        <v>1</v>
      </c>
      <c r="E89" s="23"/>
      <c r="F89" s="24" t="str">
        <f t="shared" si="9"/>
        <v/>
      </c>
      <c r="G89" s="23"/>
      <c r="H89" s="24" t="str">
        <f t="shared" si="10"/>
        <v/>
      </c>
      <c r="I89" s="25"/>
      <c r="J89" s="25"/>
    </row>
    <row r="90" spans="1:10" ht="8.1" customHeight="1" x14ac:dyDescent="0.25">
      <c r="A90" s="19">
        <f t="shared" ref="A90:A94" si="11">(SUM(A89,1))</f>
        <v>75</v>
      </c>
      <c r="B90" s="26" t="s">
        <v>92</v>
      </c>
      <c r="C90" s="21" t="s">
        <v>48</v>
      </c>
      <c r="D90" s="22">
        <v>6</v>
      </c>
      <c r="E90" s="23"/>
      <c r="F90" s="24" t="str">
        <f t="shared" si="9"/>
        <v/>
      </c>
      <c r="G90" s="23"/>
      <c r="H90" s="24" t="str">
        <f t="shared" si="10"/>
        <v/>
      </c>
      <c r="I90" s="25"/>
      <c r="J90" s="25"/>
    </row>
    <row r="91" spans="1:10" ht="8.1" customHeight="1" x14ac:dyDescent="0.25">
      <c r="A91" s="37">
        <f t="shared" si="11"/>
        <v>76</v>
      </c>
      <c r="B91" s="38"/>
      <c r="C91" s="39"/>
      <c r="D91" s="39"/>
      <c r="E91" s="39"/>
      <c r="F91" s="40">
        <f>SUM(F88:F90)</f>
        <v>0</v>
      </c>
      <c r="G91" s="38"/>
      <c r="H91" s="40">
        <f>SUM(H88:H90)</f>
        <v>0</v>
      </c>
    </row>
    <row r="92" spans="1:10" ht="8.1" customHeight="1" x14ac:dyDescent="0.25">
      <c r="A92" s="41">
        <f t="shared" si="11"/>
        <v>77</v>
      </c>
      <c r="B92" s="42" t="s">
        <v>53</v>
      </c>
      <c r="C92" s="43"/>
      <c r="D92" s="44">
        <v>3</v>
      </c>
      <c r="E92" s="43" t="s">
        <v>54</v>
      </c>
      <c r="F92" s="45">
        <f>ROUND(F91*D92*0.01,1)</f>
        <v>0</v>
      </c>
      <c r="G92" s="43"/>
      <c r="H92" s="46"/>
    </row>
    <row r="93" spans="1:10" ht="8.1" customHeight="1" x14ac:dyDescent="0.25">
      <c r="A93" s="41">
        <f t="shared" si="11"/>
        <v>78</v>
      </c>
      <c r="B93" s="42" t="s">
        <v>55</v>
      </c>
      <c r="C93" s="43"/>
      <c r="D93" s="44">
        <v>6</v>
      </c>
      <c r="E93" s="43" t="s">
        <v>54</v>
      </c>
      <c r="F93" s="47"/>
      <c r="G93" s="43"/>
      <c r="H93" s="45">
        <f>ROUND(H91*D93*0.01,1)</f>
        <v>0</v>
      </c>
    </row>
    <row r="94" spans="1:10" ht="8.1" customHeight="1" x14ac:dyDescent="0.25">
      <c r="A94" s="48">
        <f t="shared" si="11"/>
        <v>79</v>
      </c>
      <c r="B94" s="49" t="s">
        <v>56</v>
      </c>
      <c r="C94" s="50"/>
      <c r="D94" s="50"/>
      <c r="E94" s="50"/>
      <c r="F94" s="51">
        <f>SUM(F91:F93)</f>
        <v>0</v>
      </c>
      <c r="G94" s="52"/>
      <c r="H94" s="51">
        <f>SUM(H91:H93)</f>
        <v>0</v>
      </c>
    </row>
    <row r="95" spans="1:10" ht="8.1" customHeight="1" x14ac:dyDescent="0.25"/>
    <row r="96" spans="1:10" ht="8.1" customHeight="1" x14ac:dyDescent="0.25"/>
    <row r="97" spans="1:10" ht="8.1" customHeight="1" x14ac:dyDescent="0.25"/>
    <row r="98" spans="1:10" ht="9.9" customHeight="1" x14ac:dyDescent="0.25">
      <c r="A98" s="11"/>
      <c r="B98" s="11" t="s">
        <v>93</v>
      </c>
      <c r="C98" s="12"/>
      <c r="D98" s="12"/>
      <c r="E98" s="87" t="s">
        <v>9</v>
      </c>
      <c r="F98" s="87"/>
      <c r="G98" s="87" t="s">
        <v>10</v>
      </c>
      <c r="H98" s="87"/>
    </row>
    <row r="99" spans="1:10" ht="8.1" customHeight="1" x14ac:dyDescent="0.25">
      <c r="A99" s="14" t="s">
        <v>11</v>
      </c>
      <c r="B99" s="15" t="s">
        <v>12</v>
      </c>
      <c r="C99" s="16" t="s">
        <v>13</v>
      </c>
      <c r="D99" s="17" t="s">
        <v>14</v>
      </c>
      <c r="E99" s="16" t="s">
        <v>15</v>
      </c>
      <c r="F99" s="17" t="s">
        <v>16</v>
      </c>
      <c r="G99" s="16" t="s">
        <v>15</v>
      </c>
      <c r="H99" s="17" t="s">
        <v>16</v>
      </c>
      <c r="I99" s="13"/>
      <c r="J99" s="13"/>
    </row>
    <row r="100" spans="1:10" ht="8.1" customHeight="1" x14ac:dyDescent="0.25">
      <c r="A100" s="19">
        <f>(SUM(A94,1))</f>
        <v>80</v>
      </c>
      <c r="B100" s="28" t="s">
        <v>94</v>
      </c>
      <c r="C100" s="29" t="s">
        <v>50</v>
      </c>
      <c r="D100" s="30">
        <v>1</v>
      </c>
      <c r="E100" s="23"/>
      <c r="F100" s="24" t="str">
        <f t="shared" ref="F100:F106" si="12">IF(E100="","",PRODUCT(D100,E100))</f>
        <v/>
      </c>
      <c r="G100" s="23"/>
      <c r="H100" s="24" t="str">
        <f t="shared" ref="H100:H106" si="13">IF(G100="","",PRODUCT(D100,G100))</f>
        <v/>
      </c>
      <c r="I100" s="27"/>
      <c r="J100" s="25"/>
    </row>
    <row r="101" spans="1:10" ht="8.1" customHeight="1" x14ac:dyDescent="0.25">
      <c r="A101" s="19">
        <f>(SUM(A100,1))</f>
        <v>81</v>
      </c>
      <c r="B101" s="28" t="s">
        <v>95</v>
      </c>
      <c r="C101" s="29" t="s">
        <v>50</v>
      </c>
      <c r="D101" s="30">
        <v>1</v>
      </c>
      <c r="E101" s="23"/>
      <c r="F101" s="24" t="str">
        <f t="shared" si="12"/>
        <v/>
      </c>
      <c r="G101" s="23"/>
      <c r="H101" s="24" t="str">
        <f t="shared" si="13"/>
        <v/>
      </c>
      <c r="I101" s="27"/>
      <c r="J101" s="25"/>
    </row>
    <row r="102" spans="1:10" ht="8.1" customHeight="1" x14ac:dyDescent="0.25">
      <c r="A102" s="19">
        <f t="shared" ref="A102:A110" si="14">(SUM(A101,1))</f>
        <v>82</v>
      </c>
      <c r="B102" s="26" t="s">
        <v>96</v>
      </c>
      <c r="C102" s="21" t="s">
        <v>48</v>
      </c>
      <c r="D102" s="22">
        <v>12</v>
      </c>
      <c r="E102" s="23"/>
      <c r="F102" s="24" t="str">
        <f t="shared" si="12"/>
        <v/>
      </c>
      <c r="G102" s="23"/>
      <c r="H102" s="24" t="str">
        <f t="shared" si="13"/>
        <v/>
      </c>
      <c r="I102" s="27"/>
      <c r="J102" s="25"/>
    </row>
    <row r="103" spans="1:10" ht="8.1" customHeight="1" x14ac:dyDescent="0.25">
      <c r="A103" s="19">
        <f t="shared" si="14"/>
        <v>83</v>
      </c>
      <c r="B103" s="26" t="s">
        <v>97</v>
      </c>
      <c r="C103" s="21" t="s">
        <v>48</v>
      </c>
      <c r="D103" s="22">
        <v>16</v>
      </c>
      <c r="E103" s="23"/>
      <c r="F103" s="24" t="str">
        <f t="shared" si="12"/>
        <v/>
      </c>
      <c r="G103" s="23"/>
      <c r="H103" s="24" t="str">
        <f t="shared" si="13"/>
        <v/>
      </c>
      <c r="I103" s="27"/>
      <c r="J103" s="25"/>
    </row>
    <row r="104" spans="1:10" ht="8.1" customHeight="1" x14ac:dyDescent="0.25">
      <c r="A104" s="19">
        <f t="shared" si="14"/>
        <v>84</v>
      </c>
      <c r="B104" s="26" t="s">
        <v>98</v>
      </c>
      <c r="C104" s="21" t="s">
        <v>50</v>
      </c>
      <c r="D104" s="22">
        <v>1</v>
      </c>
      <c r="E104" s="23"/>
      <c r="F104" s="24" t="str">
        <f t="shared" si="12"/>
        <v/>
      </c>
      <c r="G104" s="23"/>
      <c r="H104" s="24" t="str">
        <f t="shared" si="13"/>
        <v/>
      </c>
      <c r="I104" s="27"/>
      <c r="J104" s="25"/>
    </row>
    <row r="105" spans="1:10" ht="8.1" customHeight="1" x14ac:dyDescent="0.25">
      <c r="A105" s="19">
        <f t="shared" si="14"/>
        <v>85</v>
      </c>
      <c r="B105" s="26" t="s">
        <v>99</v>
      </c>
      <c r="C105" s="21" t="s">
        <v>50</v>
      </c>
      <c r="D105" s="22">
        <v>1</v>
      </c>
      <c r="E105" s="23"/>
      <c r="F105" s="24" t="str">
        <f t="shared" si="12"/>
        <v/>
      </c>
      <c r="G105" s="23"/>
      <c r="H105" s="24" t="str">
        <f t="shared" si="13"/>
        <v/>
      </c>
      <c r="I105" s="27"/>
      <c r="J105" s="25"/>
    </row>
    <row r="106" spans="1:10" ht="8.1" customHeight="1" x14ac:dyDescent="0.25">
      <c r="A106" s="19">
        <f t="shared" si="14"/>
        <v>86</v>
      </c>
      <c r="B106" s="55" t="s">
        <v>100</v>
      </c>
      <c r="C106" s="29" t="s">
        <v>50</v>
      </c>
      <c r="D106" s="30">
        <v>1</v>
      </c>
      <c r="E106" s="23"/>
      <c r="F106" s="24" t="str">
        <f t="shared" si="12"/>
        <v/>
      </c>
      <c r="G106" s="23"/>
      <c r="H106" s="24" t="str">
        <f t="shared" si="13"/>
        <v/>
      </c>
      <c r="I106" s="27"/>
      <c r="J106" s="25"/>
    </row>
    <row r="107" spans="1:10" ht="8.1" customHeight="1" x14ac:dyDescent="0.25">
      <c r="A107" s="37">
        <f t="shared" si="14"/>
        <v>87</v>
      </c>
      <c r="B107" s="38"/>
      <c r="C107" s="39"/>
      <c r="D107" s="39"/>
      <c r="E107" s="39"/>
      <c r="F107" s="40">
        <f>SUM(F100:F106)</f>
        <v>0</v>
      </c>
      <c r="G107" s="38"/>
      <c r="H107" s="40">
        <f>SUM(H100:H106)</f>
        <v>0</v>
      </c>
    </row>
    <row r="108" spans="1:10" ht="8.1" customHeight="1" x14ac:dyDescent="0.25">
      <c r="A108" s="41">
        <f t="shared" si="14"/>
        <v>88</v>
      </c>
      <c r="B108" s="42" t="s">
        <v>53</v>
      </c>
      <c r="C108" s="43"/>
      <c r="D108" s="44">
        <v>0</v>
      </c>
      <c r="E108" s="43" t="s">
        <v>54</v>
      </c>
      <c r="F108" s="45">
        <f>ROUND(F107*D108*0.01,1)</f>
        <v>0</v>
      </c>
      <c r="G108" s="43"/>
      <c r="H108" s="46"/>
    </row>
    <row r="109" spans="1:10" ht="8.1" customHeight="1" x14ac:dyDescent="0.25">
      <c r="A109" s="41">
        <f t="shared" si="14"/>
        <v>89</v>
      </c>
      <c r="B109" s="42" t="s">
        <v>55</v>
      </c>
      <c r="C109" s="43"/>
      <c r="D109" s="44">
        <v>0</v>
      </c>
      <c r="E109" s="43" t="s">
        <v>54</v>
      </c>
      <c r="F109" s="47"/>
      <c r="G109" s="43"/>
      <c r="H109" s="45">
        <f>ROUND(H107*D109*0.01,1)</f>
        <v>0</v>
      </c>
    </row>
    <row r="110" spans="1:10" ht="8.1" customHeight="1" x14ac:dyDescent="0.25">
      <c r="A110" s="48">
        <f t="shared" si="14"/>
        <v>90</v>
      </c>
      <c r="B110" s="49" t="s">
        <v>56</v>
      </c>
      <c r="C110" s="50"/>
      <c r="D110" s="50"/>
      <c r="E110" s="50"/>
      <c r="F110" s="51">
        <f>SUM(F107:F109)</f>
        <v>0</v>
      </c>
      <c r="G110" s="52"/>
      <c r="H110" s="51">
        <f>SUM(H107:H109)</f>
        <v>0</v>
      </c>
    </row>
    <row r="111" spans="1:10" ht="8.1" customHeight="1" x14ac:dyDescent="0.25"/>
    <row r="112" spans="1:10" ht="8.1" customHeight="1" x14ac:dyDescent="0.25"/>
    <row r="113" spans="1:8" ht="8.1" customHeight="1" x14ac:dyDescent="0.25"/>
    <row r="114" spans="1:8" ht="8.1" customHeight="1" x14ac:dyDescent="0.25"/>
    <row r="115" spans="1:8" ht="8.1" customHeight="1" x14ac:dyDescent="0.25"/>
    <row r="116" spans="1:8" ht="8.1" customHeight="1" x14ac:dyDescent="0.25"/>
    <row r="117" spans="1:8" ht="8.1" customHeight="1" x14ac:dyDescent="0.25"/>
    <row r="118" spans="1:8" ht="8.1" customHeight="1" x14ac:dyDescent="0.25"/>
    <row r="119" spans="1:8" ht="8.1" customHeight="1" x14ac:dyDescent="0.25"/>
    <row r="120" spans="1:8" ht="8.1" customHeight="1" x14ac:dyDescent="0.25"/>
    <row r="121" spans="1:8" ht="8.1" customHeight="1" x14ac:dyDescent="0.25"/>
    <row r="122" spans="1:8" ht="8.1" customHeight="1" thickBot="1" x14ac:dyDescent="0.3">
      <c r="A122" s="56"/>
      <c r="B122" s="56"/>
      <c r="C122" s="56"/>
      <c r="D122" s="56"/>
      <c r="E122" s="56"/>
      <c r="F122" s="56"/>
      <c r="G122" s="56"/>
      <c r="H122" s="56"/>
    </row>
    <row r="123" spans="1:8" ht="8.1" customHeight="1" thickTop="1" x14ac:dyDescent="0.25"/>
    <row r="124" spans="1:8" ht="9.9" customHeight="1" x14ac:dyDescent="0.25">
      <c r="B124" s="11" t="s">
        <v>101</v>
      </c>
      <c r="C124" s="12"/>
      <c r="D124" s="12"/>
      <c r="E124" s="87" t="s">
        <v>9</v>
      </c>
      <c r="F124" s="87"/>
      <c r="G124" s="87" t="s">
        <v>10</v>
      </c>
      <c r="H124" s="87"/>
    </row>
    <row r="125" spans="1:8" ht="8.1" customHeight="1" x14ac:dyDescent="0.25">
      <c r="A125" s="14" t="s">
        <v>11</v>
      </c>
      <c r="B125" s="84" t="s">
        <v>12</v>
      </c>
      <c r="C125" s="85"/>
      <c r="D125" s="86"/>
      <c r="E125" s="57"/>
      <c r="F125" s="17" t="s">
        <v>16</v>
      </c>
      <c r="G125" s="16"/>
      <c r="H125" s="17" t="s">
        <v>16</v>
      </c>
    </row>
    <row r="126" spans="1:8" ht="8.1" customHeight="1" x14ac:dyDescent="0.25">
      <c r="A126" s="19">
        <f>(SUM(A110,1))</f>
        <v>91</v>
      </c>
      <c r="B126" s="58" t="str">
        <f>B1</f>
        <v>Elektroinstalace</v>
      </c>
      <c r="C126" s="59"/>
      <c r="D126" s="60">
        <v>21</v>
      </c>
      <c r="E126" s="79">
        <f>F37</f>
        <v>0</v>
      </c>
      <c r="F126" s="80"/>
      <c r="G126" s="79">
        <f>H37</f>
        <v>0</v>
      </c>
      <c r="H126" s="80"/>
    </row>
    <row r="127" spans="1:8" ht="8.1" customHeight="1" x14ac:dyDescent="0.25">
      <c r="A127" s="19">
        <f>(SUM(A126,1))</f>
        <v>92</v>
      </c>
      <c r="B127" s="58" t="str">
        <f>B40</f>
        <v>Dodávky poruchové signalizace</v>
      </c>
      <c r="C127" s="59"/>
      <c r="D127" s="60">
        <v>21</v>
      </c>
      <c r="E127" s="79">
        <f>F53</f>
        <v>0</v>
      </c>
      <c r="F127" s="80"/>
      <c r="G127" s="79">
        <f>H53</f>
        <v>0</v>
      </c>
      <c r="H127" s="80"/>
    </row>
    <row r="128" spans="1:8" ht="8.1" customHeight="1" x14ac:dyDescent="0.25">
      <c r="A128" s="19">
        <f>(SUM(A127,1))</f>
        <v>93</v>
      </c>
      <c r="B128" s="58" t="str">
        <f>B56</f>
        <v>Rozváděč RK</v>
      </c>
      <c r="C128" s="59"/>
      <c r="D128" s="60">
        <v>21</v>
      </c>
      <c r="E128" s="79">
        <f>F83</f>
        <v>0</v>
      </c>
      <c r="F128" s="80"/>
      <c r="G128" s="79">
        <f>H83</f>
        <v>0</v>
      </c>
      <c r="H128" s="80"/>
    </row>
    <row r="129" spans="1:11" ht="8.1" customHeight="1" x14ac:dyDescent="0.25">
      <c r="A129" s="19">
        <f t="shared" ref="A129:A130" si="15">(SUM(A128,1))</f>
        <v>94</v>
      </c>
      <c r="B129" s="58" t="str">
        <f>B86</f>
        <v>Úpravy stávající instalace</v>
      </c>
      <c r="C129" s="59"/>
      <c r="D129" s="60">
        <v>21</v>
      </c>
      <c r="E129" s="79">
        <f>F94</f>
        <v>0</v>
      </c>
      <c r="F129" s="80"/>
      <c r="G129" s="79">
        <f>H94</f>
        <v>0</v>
      </c>
      <c r="H129" s="80"/>
    </row>
    <row r="130" spans="1:11" ht="8.1" customHeight="1" x14ac:dyDescent="0.25">
      <c r="A130" s="19">
        <f t="shared" si="15"/>
        <v>95</v>
      </c>
      <c r="B130" s="58" t="str">
        <f>B98</f>
        <v>HZS, PD, revize</v>
      </c>
      <c r="C130" s="59"/>
      <c r="D130" s="60">
        <v>21</v>
      </c>
      <c r="E130" s="79">
        <f>F110</f>
        <v>0</v>
      </c>
      <c r="F130" s="80"/>
      <c r="G130" s="79">
        <f>H110</f>
        <v>0</v>
      </c>
      <c r="H130" s="80"/>
    </row>
    <row r="131" spans="1:11" ht="8.1" customHeight="1" x14ac:dyDescent="0.25">
      <c r="A131" s="37"/>
      <c r="B131" s="38"/>
      <c r="C131" s="39"/>
      <c r="D131" s="39"/>
      <c r="E131" s="39"/>
      <c r="F131" s="40"/>
      <c r="G131" s="38"/>
      <c r="H131" s="61"/>
    </row>
    <row r="132" spans="1:11" ht="8.1" customHeight="1" x14ac:dyDescent="0.25">
      <c r="A132" s="41"/>
      <c r="B132" s="42"/>
      <c r="C132" s="43"/>
      <c r="D132" s="44"/>
      <c r="E132" s="43"/>
      <c r="F132" s="47"/>
      <c r="G132" s="43"/>
      <c r="H132" s="46"/>
    </row>
    <row r="133" spans="1:11" ht="8.1" customHeight="1" x14ac:dyDescent="0.25">
      <c r="A133" s="48">
        <f>(SUM(A130,1))</f>
        <v>96</v>
      </c>
      <c r="B133" s="49" t="s">
        <v>56</v>
      </c>
      <c r="C133" s="50"/>
      <c r="D133" s="50"/>
      <c r="E133" s="81">
        <f>SUM(E126:F130)</f>
        <v>0</v>
      </c>
      <c r="F133" s="82"/>
      <c r="G133" s="83">
        <f>SUM(G126:H130)</f>
        <v>0</v>
      </c>
      <c r="H133" s="82"/>
    </row>
    <row r="134" spans="1:11" ht="8.1" customHeight="1" x14ac:dyDescent="0.25"/>
    <row r="135" spans="1:11" ht="8.1" customHeight="1" x14ac:dyDescent="0.25"/>
    <row r="136" spans="1:11" ht="12" customHeight="1" x14ac:dyDescent="0.25">
      <c r="A136" s="18">
        <f>(SUM(A133,1))</f>
        <v>97</v>
      </c>
      <c r="B136" s="62" t="s">
        <v>102</v>
      </c>
      <c r="C136" s="62"/>
      <c r="D136" s="62"/>
      <c r="E136" s="74">
        <f>SUM(E133:H133)</f>
        <v>0</v>
      </c>
      <c r="F136" s="74"/>
      <c r="G136" s="63" t="s">
        <v>103</v>
      </c>
    </row>
    <row r="137" spans="1:11" ht="8.1" customHeight="1" x14ac:dyDescent="0.25">
      <c r="B137" s="64"/>
      <c r="K137" s="65"/>
    </row>
    <row r="138" spans="1:11" ht="8.1" customHeight="1" x14ac:dyDescent="0.25"/>
    <row r="139" spans="1:11" ht="9.9" customHeight="1" x14ac:dyDescent="0.25">
      <c r="B139" s="66">
        <f>E139+G139</f>
        <v>0</v>
      </c>
      <c r="C139" s="67"/>
      <c r="D139" s="68">
        <v>12</v>
      </c>
      <c r="E139" s="75">
        <f>SUM(SUMIF(D124:D130,D139,E124:E130),SUMIF(D124:D130,D139,G124:G130))</f>
        <v>0</v>
      </c>
      <c r="F139" s="75"/>
      <c r="G139" s="76">
        <f>CEILING(E139*D139/100,0.1)</f>
        <v>0</v>
      </c>
      <c r="H139" s="77"/>
    </row>
    <row r="140" spans="1:11" ht="9.9" customHeight="1" x14ac:dyDescent="0.25">
      <c r="B140" s="69">
        <f>E140+G140</f>
        <v>0</v>
      </c>
      <c r="C140" s="67"/>
      <c r="D140" s="68">
        <v>21</v>
      </c>
      <c r="E140" s="75">
        <f>SUM(SUMIF(D124:D130,D140,E124:E130),SUMIF(D124:D130,D140,G124:G130))</f>
        <v>0</v>
      </c>
      <c r="F140" s="75"/>
      <c r="G140" s="76">
        <f>CEILING(E140*D140/100,0.1)</f>
        <v>0</v>
      </c>
      <c r="H140" s="77"/>
    </row>
    <row r="141" spans="1:11" ht="8.1" customHeight="1" x14ac:dyDescent="0.25"/>
    <row r="142" spans="1:11" ht="8.1" customHeight="1" x14ac:dyDescent="0.25"/>
    <row r="143" spans="1:11" ht="12" customHeight="1" x14ac:dyDescent="0.25">
      <c r="A143" s="18">
        <f>(SUM(A136,1))</f>
        <v>98</v>
      </c>
      <c r="B143" s="70" t="s">
        <v>104</v>
      </c>
      <c r="E143" s="78">
        <f>SUM(B139:B140)</f>
        <v>0</v>
      </c>
      <c r="F143" s="78"/>
      <c r="G143" s="71" t="s">
        <v>105</v>
      </c>
    </row>
    <row r="144" spans="1:11" ht="8.1" customHeight="1" thickBot="1" x14ac:dyDescent="0.3">
      <c r="A144" s="72"/>
      <c r="B144" s="72"/>
      <c r="C144" s="56"/>
      <c r="D144" s="56"/>
      <c r="E144" s="56"/>
      <c r="F144" s="56"/>
      <c r="G144" s="56"/>
      <c r="H144" s="56"/>
    </row>
    <row r="145" ht="8.1" customHeight="1" thickTop="1" x14ac:dyDescent="0.25"/>
    <row r="146" ht="8.1" customHeight="1" x14ac:dyDescent="0.25"/>
    <row r="147" ht="8.1" customHeight="1" x14ac:dyDescent="0.25"/>
    <row r="148" ht="8.1" customHeight="1" x14ac:dyDescent="0.25"/>
    <row r="149" ht="8.1" customHeight="1" x14ac:dyDescent="0.25"/>
    <row r="150" ht="8.1" customHeight="1" x14ac:dyDescent="0.25"/>
    <row r="151" ht="8.1" customHeight="1" x14ac:dyDescent="0.25"/>
    <row r="152" ht="8.1" customHeight="1" x14ac:dyDescent="0.25"/>
    <row r="153" ht="8.1" customHeight="1" x14ac:dyDescent="0.25"/>
    <row r="154" ht="8.1" customHeight="1" x14ac:dyDescent="0.25"/>
    <row r="155" ht="8.1" customHeight="1" x14ac:dyDescent="0.25"/>
    <row r="156" ht="8.1" customHeight="1" x14ac:dyDescent="0.25"/>
    <row r="157" ht="8.1" customHeight="1" x14ac:dyDescent="0.25"/>
    <row r="158" ht="8.1" customHeight="1" x14ac:dyDescent="0.25"/>
    <row r="159" ht="8.1" customHeight="1" x14ac:dyDescent="0.25"/>
    <row r="160" ht="8.1" customHeight="1" x14ac:dyDescent="0.25"/>
    <row r="161" ht="8.1" customHeight="1" x14ac:dyDescent="0.25"/>
    <row r="162" ht="8.1" customHeight="1" x14ac:dyDescent="0.25"/>
    <row r="163" ht="8.1" customHeight="1" x14ac:dyDescent="0.25"/>
    <row r="164" ht="8.1" customHeight="1" x14ac:dyDescent="0.25"/>
    <row r="165" ht="8.1" customHeight="1" x14ac:dyDescent="0.25"/>
    <row r="166" ht="8.1" customHeight="1" x14ac:dyDescent="0.25"/>
    <row r="167" ht="8.1" customHeight="1" x14ac:dyDescent="0.25"/>
    <row r="168" ht="8.1" customHeight="1" x14ac:dyDescent="0.25"/>
    <row r="169" ht="8.1" customHeight="1" x14ac:dyDescent="0.25"/>
    <row r="170" ht="8.1" customHeight="1" x14ac:dyDescent="0.25"/>
    <row r="171" ht="8.1" customHeight="1" x14ac:dyDescent="0.25"/>
    <row r="172" ht="8.1" customHeight="1" x14ac:dyDescent="0.25"/>
    <row r="173" ht="8.1" customHeight="1" x14ac:dyDescent="0.25"/>
    <row r="174" ht="8.1" customHeight="1" x14ac:dyDescent="0.25"/>
    <row r="175" ht="8.1" customHeight="1" x14ac:dyDescent="0.25"/>
    <row r="176" ht="8.1" customHeight="1" x14ac:dyDescent="0.25"/>
    <row r="177" ht="8.1" customHeight="1" x14ac:dyDescent="0.25"/>
    <row r="178" ht="8.1" customHeight="1" x14ac:dyDescent="0.25"/>
    <row r="179" ht="8.1" customHeight="1" x14ac:dyDescent="0.25"/>
    <row r="180" ht="8.1" customHeight="1" x14ac:dyDescent="0.25"/>
    <row r="181" ht="8.1" customHeight="1" x14ac:dyDescent="0.25"/>
    <row r="182" ht="8.1" customHeight="1" x14ac:dyDescent="0.25"/>
    <row r="183" ht="8.1" customHeight="1" x14ac:dyDescent="0.25"/>
    <row r="184" ht="8.1" customHeight="1" x14ac:dyDescent="0.25"/>
    <row r="185" ht="8.1" customHeight="1" x14ac:dyDescent="0.25"/>
    <row r="186" ht="8.1" customHeight="1" x14ac:dyDescent="0.25"/>
    <row r="187" ht="8.1" customHeight="1" x14ac:dyDescent="0.25"/>
    <row r="188" ht="8.1" customHeight="1" x14ac:dyDescent="0.25"/>
    <row r="189" ht="8.1" customHeight="1" x14ac:dyDescent="0.25"/>
    <row r="190" ht="8.1" customHeight="1" x14ac:dyDescent="0.25"/>
    <row r="191" ht="8.1" customHeight="1" x14ac:dyDescent="0.25"/>
    <row r="192" ht="8.1" customHeight="1" x14ac:dyDescent="0.25"/>
    <row r="193" ht="8.1" customHeight="1" x14ac:dyDescent="0.25"/>
    <row r="194" ht="8.1" customHeight="1" x14ac:dyDescent="0.25"/>
    <row r="195" ht="8.1" customHeight="1" x14ac:dyDescent="0.25"/>
    <row r="196" ht="8.1" customHeight="1" x14ac:dyDescent="0.25"/>
    <row r="197" ht="8.1" customHeight="1" x14ac:dyDescent="0.25"/>
    <row r="198" ht="8.1" customHeight="1" x14ac:dyDescent="0.25"/>
    <row r="199" ht="8.1" customHeight="1" x14ac:dyDescent="0.25"/>
    <row r="200" ht="8.1" customHeight="1" x14ac:dyDescent="0.25"/>
    <row r="201" ht="8.1" customHeight="1" x14ac:dyDescent="0.25"/>
    <row r="202" ht="8.1" customHeight="1" x14ac:dyDescent="0.25"/>
    <row r="203" ht="8.1" customHeight="1" x14ac:dyDescent="0.25"/>
    <row r="204" ht="8.1" customHeight="1" x14ac:dyDescent="0.25"/>
    <row r="205" ht="8.1" customHeight="1" x14ac:dyDescent="0.25"/>
    <row r="206" ht="8.1" customHeight="1" x14ac:dyDescent="0.25"/>
    <row r="207" ht="8.1" customHeight="1" x14ac:dyDescent="0.25"/>
    <row r="208" ht="8.1" customHeight="1" x14ac:dyDescent="0.25"/>
    <row r="209" ht="8.1" customHeight="1" x14ac:dyDescent="0.25"/>
    <row r="210" ht="8.1" customHeight="1" x14ac:dyDescent="0.25"/>
    <row r="211" ht="8.1" customHeight="1" x14ac:dyDescent="0.25"/>
    <row r="212" ht="8.1" customHeight="1" x14ac:dyDescent="0.25"/>
    <row r="213" ht="8.1" customHeight="1" x14ac:dyDescent="0.25"/>
    <row r="214" ht="8.1" customHeight="1" x14ac:dyDescent="0.25"/>
    <row r="215" ht="8.1" customHeight="1" x14ac:dyDescent="0.25"/>
    <row r="216" ht="8.1" customHeight="1" x14ac:dyDescent="0.25"/>
    <row r="217" ht="8.1" customHeight="1" x14ac:dyDescent="0.25"/>
    <row r="218" ht="8.1" customHeight="1" x14ac:dyDescent="0.25"/>
    <row r="219" ht="8.1" customHeight="1" x14ac:dyDescent="0.25"/>
    <row r="220" ht="8.1" customHeight="1" x14ac:dyDescent="0.25"/>
    <row r="221" ht="8.1" customHeight="1" x14ac:dyDescent="0.25"/>
    <row r="222" ht="8.1" customHeight="1" x14ac:dyDescent="0.25"/>
    <row r="223" ht="8.1" customHeight="1" x14ac:dyDescent="0.25"/>
    <row r="224" ht="8.1" customHeight="1" x14ac:dyDescent="0.25"/>
    <row r="225" ht="8.1" customHeight="1" x14ac:dyDescent="0.25"/>
    <row r="226" ht="8.1" customHeight="1" x14ac:dyDescent="0.25"/>
    <row r="227" ht="8.1" customHeight="1" x14ac:dyDescent="0.25"/>
    <row r="228" ht="8.1" customHeight="1" x14ac:dyDescent="0.25"/>
    <row r="229" ht="8.1" customHeight="1" x14ac:dyDescent="0.25"/>
    <row r="230" ht="8.1" customHeight="1" x14ac:dyDescent="0.25"/>
    <row r="231" ht="8.1" customHeight="1" x14ac:dyDescent="0.25"/>
    <row r="232" ht="8.1" customHeight="1" x14ac:dyDescent="0.25"/>
    <row r="233" ht="8.1" customHeight="1" x14ac:dyDescent="0.25"/>
    <row r="234" ht="8.1" customHeight="1" x14ac:dyDescent="0.25"/>
    <row r="235" ht="8.1" customHeight="1" x14ac:dyDescent="0.25"/>
    <row r="236" ht="8.1" customHeight="1" x14ac:dyDescent="0.25"/>
    <row r="237" ht="8.1" customHeight="1" x14ac:dyDescent="0.25"/>
    <row r="238" ht="8.1" customHeight="1" x14ac:dyDescent="0.25"/>
    <row r="239" ht="8.1" customHeight="1" x14ac:dyDescent="0.25"/>
    <row r="240" ht="8.1" customHeight="1" x14ac:dyDescent="0.25"/>
    <row r="241" ht="8.1" customHeight="1" x14ac:dyDescent="0.25"/>
    <row r="242" ht="8.1" customHeight="1" x14ac:dyDescent="0.25"/>
    <row r="243" ht="8.1" customHeight="1" x14ac:dyDescent="0.25"/>
    <row r="244" ht="8.1" customHeight="1" x14ac:dyDescent="0.25"/>
    <row r="245" ht="8.1" customHeight="1" x14ac:dyDescent="0.25"/>
    <row r="246" ht="8.1" customHeight="1" x14ac:dyDescent="0.25"/>
    <row r="247" ht="8.1" customHeight="1" x14ac:dyDescent="0.25"/>
    <row r="248" ht="8.1" customHeight="1" x14ac:dyDescent="0.25"/>
    <row r="249" ht="8.1" customHeight="1" x14ac:dyDescent="0.25"/>
    <row r="250" ht="8.1" customHeight="1" x14ac:dyDescent="0.25"/>
    <row r="251" ht="8.1" customHeight="1" x14ac:dyDescent="0.25"/>
    <row r="252" ht="8.1" customHeight="1" x14ac:dyDescent="0.25"/>
    <row r="253" ht="8.1" customHeight="1" x14ac:dyDescent="0.25"/>
    <row r="254" ht="8.1" customHeight="1" x14ac:dyDescent="0.25"/>
    <row r="255" ht="8.1" customHeight="1" x14ac:dyDescent="0.25"/>
    <row r="256" ht="8.1" customHeight="1" x14ac:dyDescent="0.25"/>
    <row r="257" ht="8.1" customHeight="1" x14ac:dyDescent="0.25"/>
    <row r="258" ht="8.1" customHeight="1" x14ac:dyDescent="0.25"/>
    <row r="259" ht="8.1" customHeight="1" x14ac:dyDescent="0.25"/>
    <row r="260" ht="8.1" customHeight="1" x14ac:dyDescent="0.25"/>
    <row r="261" ht="8.1" customHeight="1" x14ac:dyDescent="0.25"/>
    <row r="262" ht="8.1" customHeight="1" x14ac:dyDescent="0.25"/>
    <row r="263" ht="8.1" customHeight="1" x14ac:dyDescent="0.25"/>
    <row r="264" ht="8.1" customHeight="1" x14ac:dyDescent="0.25"/>
    <row r="265" ht="8.1" customHeight="1" x14ac:dyDescent="0.25"/>
    <row r="266" ht="8.1" customHeight="1" x14ac:dyDescent="0.25"/>
  </sheetData>
  <mergeCells count="31">
    <mergeCell ref="E1:F1"/>
    <mergeCell ref="G1:H1"/>
    <mergeCell ref="E40:F40"/>
    <mergeCell ref="G40:H40"/>
    <mergeCell ref="E56:F56"/>
    <mergeCell ref="G56:H56"/>
    <mergeCell ref="E128:F128"/>
    <mergeCell ref="G128:H128"/>
    <mergeCell ref="E86:F86"/>
    <mergeCell ref="G86:H86"/>
    <mergeCell ref="E98:F98"/>
    <mergeCell ref="G98:H98"/>
    <mergeCell ref="E124:F124"/>
    <mergeCell ref="G124:H124"/>
    <mergeCell ref="B125:D125"/>
    <mergeCell ref="E126:F126"/>
    <mergeCell ref="G126:H126"/>
    <mergeCell ref="E127:F127"/>
    <mergeCell ref="G127:H127"/>
    <mergeCell ref="E143:F143"/>
    <mergeCell ref="E129:F129"/>
    <mergeCell ref="G129:H129"/>
    <mergeCell ref="E130:F130"/>
    <mergeCell ref="G130:H130"/>
    <mergeCell ref="E133:F133"/>
    <mergeCell ref="G133:H133"/>
    <mergeCell ref="E136:F136"/>
    <mergeCell ref="E139:F139"/>
    <mergeCell ref="G139:H139"/>
    <mergeCell ref="E140:F140"/>
    <mergeCell ref="G140:H140"/>
  </mergeCells>
  <printOptions horizontalCentered="1"/>
  <pageMargins left="0.39370078740157483" right="0.39370078740157483" top="0.59055118110236227" bottom="0.78740157480314965" header="0.39370078740157483" footer="0.39370078740157483"/>
  <pageSetup paperSize="9" orientation="portrait" r:id="rId1"/>
  <headerFooter alignWithMargins="0">
    <oddHeader>&amp;C&amp;6Elektroinstalace - &amp;"Arial CE,Tučné"Výměna zdrojů tepla v areálu Gymnázia Dobruška, &amp;"Arial CE,Obyčejné"Pulická 779, 518 01  Dobruška - &amp;"Arial CE,Tučné"OBJEKT - GYMNÁZIUM</oddHeader>
    <oddFooter>&amp;L&amp;6Vypracoval :
Roman Hladík&amp;C&amp;6Stránka &amp;P z &amp;N&amp;R&amp;6Datum vytvoření - 27.11.2024
Datum tisku -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7</vt:i4>
      </vt:variant>
    </vt:vector>
  </HeadingPairs>
  <TitlesOfParts>
    <vt:vector size="9" baseType="lpstr">
      <vt:lpstr>Ú-V</vt:lpstr>
      <vt:lpstr>VV</vt:lpstr>
      <vt:lpstr>VV!Oblast_tisku</vt:lpstr>
      <vt:lpstr>VV!Rozpočet1</vt:lpstr>
      <vt:lpstr>VV!Rozpočet1_34</vt:lpstr>
      <vt:lpstr>VV!Rozpočet1_35</vt:lpstr>
      <vt:lpstr>VV!Rozpočet1_42</vt:lpstr>
      <vt:lpstr>VV!Rozpočet1_44</vt:lpstr>
      <vt:lpstr>VV!Rozpočet1_78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Hladík</dc:creator>
  <cp:lastModifiedBy>Petr Valtera</cp:lastModifiedBy>
  <dcterms:created xsi:type="dcterms:W3CDTF">2024-12-02T05:32:50Z</dcterms:created>
  <dcterms:modified xsi:type="dcterms:W3CDTF">2025-01-24T07:32:37Z</dcterms:modified>
</cp:coreProperties>
</file>