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1 - Lůžka - objekt A" sheetId="2" r:id="rId2"/>
    <sheet name="B1 - Lůžka - objekt B" sheetId="3" r:id="rId3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'A1 - Lůžka - objekt A'!$C$120:$K$123</definedName>
    <definedName name="_xlnm.Print_Area" localSheetId="1">'A1 - Lůžka - objekt A'!$C$4:$J$76,'A1 - Lůžka - objekt A'!$C$82:$J$100,'A1 - Lůžka - objekt A'!$C$106:$K$123</definedName>
    <definedName name="_xlnm.Print_Titles" localSheetId="1">'A1 - Lůžka - objekt A'!$120:$120</definedName>
    <definedName name="_xlnm._FilterDatabase" localSheetId="2" hidden="1">'B1 - Lůžka - objekt B'!$C$120:$K$123</definedName>
    <definedName name="_xlnm.Print_Area" localSheetId="2">'B1 - Lůžka - objekt B'!$C$4:$J$76,'B1 - Lůžka - objekt B'!$C$82:$J$100,'B1 - Lůžka - objekt B'!$C$106:$K$123</definedName>
    <definedName name="_xlnm.Print_Titles" localSheetId="2">'B1 - Lůžka - objekt B'!$120:$120</definedName>
  </definedNames>
  <calcPr/>
</workbook>
</file>

<file path=xl/calcChain.xml><?xml version="1.0" encoding="utf-8"?>
<calcChain xmlns="http://schemas.openxmlformats.org/spreadsheetml/2006/main">
  <c i="3" l="1" r="J39"/>
  <c r="J38"/>
  <c i="1" r="AY98"/>
  <c i="3" r="J37"/>
  <c i="1" r="AX98"/>
  <c i="3" r="BI123"/>
  <c r="BH123"/>
  <c r="BG123"/>
  <c r="BF123"/>
  <c r="T123"/>
  <c r="T122"/>
  <c r="T121"/>
  <c r="R123"/>
  <c r="R122"/>
  <c r="R121"/>
  <c r="P123"/>
  <c r="P122"/>
  <c r="P121"/>
  <c i="1" r="AU98"/>
  <c i="3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2" r="J39"/>
  <c r="J38"/>
  <c i="1" r="AY96"/>
  <c i="2" r="J37"/>
  <c i="1" r="AX96"/>
  <c i="2" r="BI123"/>
  <c r="BH123"/>
  <c r="BG123"/>
  <c r="BF123"/>
  <c r="T123"/>
  <c r="T122"/>
  <c r="T121"/>
  <c r="R123"/>
  <c r="R122"/>
  <c r="R121"/>
  <c r="P123"/>
  <c r="P122"/>
  <c r="P121"/>
  <c i="1" r="AU96"/>
  <c i="2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1" r="L90"/>
  <c r="AM90"/>
  <c r="AM89"/>
  <c r="L89"/>
  <c r="AM87"/>
  <c r="L87"/>
  <c r="L85"/>
  <c r="L84"/>
  <c i="2" r="BK123"/>
  <c i="1" r="AS97"/>
  <c i="2" r="F39"/>
  <c i="1" r="BD96"/>
  <c r="BD95"/>
  <c i="3" r="J123"/>
  <c r="F39"/>
  <c i="1" r="BD98"/>
  <c r="BD97"/>
  <c r="AS95"/>
  <c i="2" r="F38"/>
  <c i="1" r="BC96"/>
  <c r="BC95"/>
  <c i="3" r="F36"/>
  <c i="1" r="BA98"/>
  <c r="BA97"/>
  <c i="2" r="J123"/>
  <c r="F37"/>
  <c i="1" r="BB96"/>
  <c r="BB95"/>
  <c r="AX95"/>
  <c i="3" r="BK123"/>
  <c r="F38"/>
  <c i="1" r="BC98"/>
  <c r="BC97"/>
  <c i="2" r="F36"/>
  <c i="1" r="BA96"/>
  <c r="BA95"/>
  <c r="AW95"/>
  <c i="3" r="F37"/>
  <c i="1" r="BB98"/>
  <c r="BB97"/>
  <c r="AU97"/>
  <c r="AU95"/>
  <c i="2" l="1" r="BK122"/>
  <c r="J122"/>
  <c r="J99"/>
  <c i="3" r="BK122"/>
  <c r="J122"/>
  <c r="J99"/>
  <c r="E85"/>
  <c r="F94"/>
  <c r="BE123"/>
  <c r="J91"/>
  <c r="J94"/>
  <c i="2" r="E85"/>
  <c r="J91"/>
  <c r="F94"/>
  <c r="J94"/>
  <c r="BE123"/>
  <c r="J36"/>
  <c i="1" r="AW96"/>
  <c r="AW97"/>
  <c r="AX97"/>
  <c i="3" r="J36"/>
  <c i="1" r="AW98"/>
  <c i="2" r="J35"/>
  <c i="1" r="AV96"/>
  <c r="AY95"/>
  <c r="BC94"/>
  <c r="W32"/>
  <c r="AU94"/>
  <c r="AY97"/>
  <c r="BB94"/>
  <c r="AX94"/>
  <c r="AS94"/>
  <c r="BD94"/>
  <c r="W33"/>
  <c i="3" r="F35"/>
  <c i="1" r="AZ98"/>
  <c r="AZ97"/>
  <c r="AV97"/>
  <c r="BA94"/>
  <c r="AW94"/>
  <c r="AK30"/>
  <c i="2" l="1" r="BK121"/>
  <c r="J121"/>
  <c r="J98"/>
  <c i="3" r="BK121"/>
  <c r="J121"/>
  <c r="J98"/>
  <c i="1" r="AT96"/>
  <c i="2" r="F35"/>
  <c i="1" r="AZ96"/>
  <c r="AZ95"/>
  <c r="AV95"/>
  <c r="AT95"/>
  <c i="3" r="J35"/>
  <c i="1" r="AV98"/>
  <c r="AT98"/>
  <c r="W30"/>
  <c r="AY94"/>
  <c r="W31"/>
  <c r="AT97"/>
  <c i="3" l="1" r="J32"/>
  <c i="1" r="AG98"/>
  <c r="AG97"/>
  <c r="AZ94"/>
  <c r="AV94"/>
  <c r="AK29"/>
  <c i="2" r="J32"/>
  <c i="1" r="AG96"/>
  <c r="AG95"/>
  <c r="AG94"/>
  <c r="AK26"/>
  <c i="3" l="1" r="J41"/>
  <c i="1" r="AN96"/>
  <c r="AN95"/>
  <c i="2" r="J41"/>
  <c i="1" r="AK35"/>
  <c r="AN98"/>
  <c r="AN97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<sst xmlns="http://schemas.openxmlformats.org/spreadsheetml/2006/main">
  <si>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</si>
  <si>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</si>
  <si>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</si>
  <si>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</si>
  <si>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</si>
  <si>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{fffdc6d9-a3fe-43bc-9a51-a64ebd0b4eb9}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</si>
  <si>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</si>
  <si>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</si>
  <si>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</si>
  <si>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</si>
  <si>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</si>
  <si>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</si>
  <si>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</si>
  <si>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</si>
  <si>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JC1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</si>
  <si>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</si>
  <si>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</si>
  <si>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Interiér DOZP Jičín - Lůžka</t>
  </si>
  <si>
    <t>KSO:</t>
  </si>
  <si>
    <t>CC-CZ:</t>
  </si>
  <si>
    <t>Místo:</t>
  </si>
  <si>
    <t>Jičín parc. č.1628</t>
  </si>
  <si>
    <t>Datum:</t>
  </si>
  <si>
    <t>23. 10. 2021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</si>
  <si>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</si>
  <si>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</si>
  <si>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</si>
  <si>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</si>
  <si>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</si>
  <si>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</si>
  <si>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</si>
  <si>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</si>
  <si>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</si>
  <si>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</si>
  <si>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</si>
  <si>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</si>
  <si>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</si>
  <si>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</si>
  <si>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</si>
  <si>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</si>
  <si>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</si>
  <si>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</si>
  <si>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</si>
  <si>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</si>
  <si>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</si>
  <si>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</si>
  <si>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</si>
  <si>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</si>
  <si>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</si>
  <si>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</si>
  <si>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</si>
  <si>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</si>
  <si>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</si>
  <si>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</si>
  <si>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</si>
  <si>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</si>
  <si>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</si>
  <si>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</si>
  <si>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</si>
  <si>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</si>
  <si>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</si>
  <si>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</si>
  <si>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</si>
  <si>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</si>
  <si>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</si>
  <si>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</si>
  <si>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</si>
  <si>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</si>
  <si>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</si>
  <si>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</si>
  <si>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</si>
  <si>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</si>
  <si>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</si>
  <si>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</si>
  <si>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</si>
  <si>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</si>
  <si>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</si>
  <si>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</si>
  <si>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</si>
  <si>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</si>
  <si>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JCI-A</t>
  </si>
  <si>
    <t>Nábytek a vybavení budov - Objekt A</t>
  </si>
  <si>
    <t>STA</t>
  </si>
  <si>
    <t>1</t>
  </si>
  <si>
    <t>{451071e5-4300-4892-9129-8b00b94367b4}</t>
  </si>
  <si>
    <t>2</t>
  </si>
  <si>
    <t>/</t>
  </si>
  <si>
    <t>A1</t>
  </si>
  <si>
    <t>Lůžka - objekt A</t>
  </si>
  <si>
    <t>Soupis</t>
  </si>
  <si>
    <t>{e1c7b3fb-8c7d-4915-b961-000ed01b1876}</t>
  </si>
  <si>
    <t>JCI-B</t>
  </si>
  <si>
    <t>Nábytek a vybavení budov - Objekt B</t>
  </si>
  <si>
    <t>{0e29cbf1-61bb-4898-aae4-dfbadbd9d1e1}</t>
  </si>
  <si>
    <t>B1</t>
  </si>
  <si>
    <t>Lůžka - objekt B</t>
  </si>
  <si>
    <t>{2bbcc238-41b6-448c-be8a-b744cc8670a6}</t>
  </si>
  <si>
    <t>KRYCÍ LIST SOUPISU PRACÍ</t>
  </si>
  <si>
    <t>Objekt:</t>
  </si>
  <si>
    <t>JCI-A - Nábytek a vybavení budov - Objekt A</t>
  </si>
  <si>
    <t>Soupis:</t>
  </si>
  <si>
    <t>A1 - Lůžka - objekt A</t>
  </si>
  <si>
    <t>REKAPITULACE ČLENĚNÍ SOUPISU PRACÍ</t>
  </si>
  <si>
    <t>Kód dílu - Popis</t>
  </si>
  <si>
    <t>Cena celkem [CZK]</t>
  </si>
  <si>
    <t>Náklady ze soupisu prací</t>
  </si>
  <si>
    <t>-1</t>
  </si>
  <si>
    <t>797 - Interier - podrobný popis a parametry viz Interier - Výpis zařizovacích předmětů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</si>
  <si>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</si>
  <si>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</si>
  <si>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</si>
  <si>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</si>
  <si>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</si>
  <si>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</si>
  <si>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</si>
  <si>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</si>
  <si>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</si>
  <si>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</si>
  <si>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</si>
  <si>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</si>
  <si>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</si>
  <si>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797</t>
  </si>
  <si>
    <t>Interier - podrobný popis a parametry viz Interier - Výpis zařizovacích předmětů</t>
  </si>
  <si>
    <t>ROZPOCET</t>
  </si>
  <si>
    <t>K</t>
  </si>
  <si>
    <t>797002</t>
  </si>
  <si>
    <t xml:space="preserve">Postel polohovatelná - Lůžko s laterálním náklonem do boční strany. Ložná plocha:(matrace 200 x 90 cm)(+-2cm) Vnější rozměr: max. 219 x 99,5(+-2cm) Nosnost: min. 250 kg +  pasivní antidekubitní matrace - podrobný popis viz N01 </t>
  </si>
  <si>
    <t>ks</t>
  </si>
  <si>
    <t>16</t>
  </si>
  <si>
    <t>-989250555</t>
  </si>
  <si>
    <t>JCI-B - Nábytek a vybavení budov - Objekt B</t>
  </si>
  <si>
    <t>B1 - Lůžka - objekt B</t>
  </si>
  <si>
    <t>-538989218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</si>
</sst>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40</v>
      </c>
      <c r="E29" s="43"/>
      <c r="F29" s="28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42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44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54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JC1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Interiér DOZP Jičín - Lůžka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Jičín parc. č.1628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23. 10. 2021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Královéhradecký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Ing.arch. Kušnierik</v>
      </c>
      <c r="AN89" s="67"/>
      <c r="AO89" s="67"/>
      <c r="AP89" s="67"/>
      <c r="AQ89" s="36"/>
      <c r="AR89" s="40"/>
      <c r="AS89" s="77" t="s">
        <v>56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57</v>
      </c>
      <c r="D92" s="90"/>
      <c r="E92" s="90"/>
      <c r="F92" s="90"/>
      <c r="G92" s="90"/>
      <c r="H92" s="91"/>
      <c r="I92" s="92" t="s">
        <v>58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59</v>
      </c>
      <c r="AH92" s="90"/>
      <c r="AI92" s="90"/>
      <c r="AJ92" s="90"/>
      <c r="AK92" s="90"/>
      <c r="AL92" s="90"/>
      <c r="AM92" s="90"/>
      <c r="AN92" s="92" t="s">
        <v>60</v>
      </c>
      <c r="AO92" s="90"/>
      <c r="AP92" s="94"/>
      <c r="AQ92" s="95" t="s">
        <v>61</v>
      </c>
      <c r="AR92" s="40"/>
      <c r="AS92" s="96" t="s">
        <v>62</v>
      </c>
      <c r="AT92" s="97" t="s">
        <v>63</v>
      </c>
      <c r="AU92" s="97" t="s">
        <v>64</v>
      </c>
      <c r="AV92" s="97" t="s">
        <v>65</v>
      </c>
      <c r="AW92" s="97" t="s">
        <v>66</v>
      </c>
      <c r="AX92" s="97" t="s">
        <v>67</v>
      </c>
      <c r="AY92" s="97" t="s">
        <v>68</v>
      </c>
      <c r="AZ92" s="97" t="s">
        <v>69</v>
      </c>
      <c r="BA92" s="97" t="s">
        <v>70</v>
      </c>
      <c r="BB92" s="97" t="s">
        <v>71</v>
      </c>
      <c r="BC92" s="97" t="s">
        <v>72</v>
      </c>
      <c r="BD92" s="98" t="s">
        <v>73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74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ROUND(AG95+AG97,2)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ROUND(AS95+AS97,2)</f>
        <v>0</v>
      </c>
      <c r="AT94" s="110">
        <f>ROUND(SUM(AV94:AW94),2)</f>
        <v>0</v>
      </c>
      <c r="AU94" s="111">
        <f>ROUND(AU95+AU97,5)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ROUND(AZ95+AZ97,2)</f>
        <v>0</v>
      </c>
      <c r="BA94" s="110">
        <f>ROUND(BA95+BA97,2)</f>
        <v>0</v>
      </c>
      <c r="BB94" s="110">
        <f>ROUND(BB95+BB97,2)</f>
        <v>0</v>
      </c>
      <c r="BC94" s="110">
        <f>ROUND(BC95+BC97,2)</f>
        <v>0</v>
      </c>
      <c r="BD94" s="112">
        <f>ROUND(BD95+BD97,2)</f>
        <v>0</v>
      </c>
      <c r="BE94" s="6"/>
      <c r="BS94" s="113" t="s">
        <v>75</v>
      </c>
      <c r="BT94" s="113" t="s">
        <v>76</v>
      </c>
      <c r="BU94" s="114" t="s">
        <v>77</v>
      </c>
      <c r="BV94" s="113" t="s">
        <v>78</v>
      </c>
      <c r="BW94" s="113" t="s">
        <v>5</v>
      </c>
      <c r="BX94" s="113" t="s">
        <v>79</v>
      </c>
      <c r="CL94" s="113" t="s">
        <v>1</v>
      </c>
    </row>
    <row r="95" s="7" customFormat="1" ht="16.5" customHeight="1">
      <c r="A95" s="7"/>
      <c r="B95" s="115"/>
      <c r="C95" s="116"/>
      <c r="D95" s="117" t="s">
        <v>80</v>
      </c>
      <c r="E95" s="117"/>
      <c r="F95" s="117"/>
      <c r="G95" s="117"/>
      <c r="H95" s="117"/>
      <c r="I95" s="118"/>
      <c r="J95" s="117" t="s">
        <v>81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ROUND(AG96,2)</f>
        <v>0</v>
      </c>
      <c r="AH95" s="118"/>
      <c r="AI95" s="118"/>
      <c r="AJ95" s="118"/>
      <c r="AK95" s="118"/>
      <c r="AL95" s="118"/>
      <c r="AM95" s="118"/>
      <c r="AN95" s="120">
        <f>SUM(AG95,AT95)</f>
        <v>0</v>
      </c>
      <c r="AO95" s="118"/>
      <c r="AP95" s="118"/>
      <c r="AQ95" s="121" t="s">
        <v>82</v>
      </c>
      <c r="AR95" s="122"/>
      <c r="AS95" s="123">
        <f>ROUND(AS96,2)</f>
        <v>0</v>
      </c>
      <c r="AT95" s="124">
        <f>ROUND(SUM(AV95:AW95),2)</f>
        <v>0</v>
      </c>
      <c r="AU95" s="125">
        <f>ROUND(AU96,5)</f>
        <v>0</v>
      </c>
      <c r="AV95" s="124">
        <f>ROUND(AZ95*L29,2)</f>
        <v>0</v>
      </c>
      <c r="AW95" s="124">
        <f>ROUND(BA95*L30,2)</f>
        <v>0</v>
      </c>
      <c r="AX95" s="124">
        <f>ROUND(BB95*L29,2)</f>
        <v>0</v>
      </c>
      <c r="AY95" s="124">
        <f>ROUND(BC95*L30,2)</f>
        <v>0</v>
      </c>
      <c r="AZ95" s="124">
        <f>ROUND(AZ96,2)</f>
        <v>0</v>
      </c>
      <c r="BA95" s="124">
        <f>ROUND(BA96,2)</f>
        <v>0</v>
      </c>
      <c r="BB95" s="124">
        <f>ROUND(BB96,2)</f>
        <v>0</v>
      </c>
      <c r="BC95" s="124">
        <f>ROUND(BC96,2)</f>
        <v>0</v>
      </c>
      <c r="BD95" s="126">
        <f>ROUND(BD96,2)</f>
        <v>0</v>
      </c>
      <c r="BE95" s="7"/>
      <c r="BS95" s="127" t="s">
        <v>75</v>
      </c>
      <c r="BT95" s="127" t="s">
        <v>83</v>
      </c>
      <c r="BU95" s="127" t="s">
        <v>77</v>
      </c>
      <c r="BV95" s="127" t="s">
        <v>78</v>
      </c>
      <c r="BW95" s="127" t="s">
        <v>84</v>
      </c>
      <c r="BX95" s="127" t="s">
        <v>5</v>
      </c>
      <c r="CL95" s="127" t="s">
        <v>1</v>
      </c>
      <c r="CM95" s="127" t="s">
        <v>85</v>
      </c>
    </row>
    <row r="96" s="4" customFormat="1" ht="16.5" customHeight="1">
      <c r="A96" s="128" t="s">
        <v>86</v>
      </c>
      <c r="B96" s="66"/>
      <c r="C96" s="129"/>
      <c r="D96" s="129"/>
      <c r="E96" s="130" t="s">
        <v>87</v>
      </c>
      <c r="F96" s="130"/>
      <c r="G96" s="130"/>
      <c r="H96" s="130"/>
      <c r="I96" s="130"/>
      <c r="J96" s="129"/>
      <c r="K96" s="130" t="s">
        <v>88</v>
      </c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1">
        <f>'A1 - Lůžka - objekt A'!J32</f>
        <v>0</v>
      </c>
      <c r="AH96" s="129"/>
      <c r="AI96" s="129"/>
      <c r="AJ96" s="129"/>
      <c r="AK96" s="129"/>
      <c r="AL96" s="129"/>
      <c r="AM96" s="129"/>
      <c r="AN96" s="131">
        <f>SUM(AG96,AT96)</f>
        <v>0</v>
      </c>
      <c r="AO96" s="129"/>
      <c r="AP96" s="129"/>
      <c r="AQ96" s="132" t="s">
        <v>89</v>
      </c>
      <c r="AR96" s="68"/>
      <c r="AS96" s="133">
        <v>0</v>
      </c>
      <c r="AT96" s="134">
        <f>ROUND(SUM(AV96:AW96),2)</f>
        <v>0</v>
      </c>
      <c r="AU96" s="135">
        <f>'A1 - Lůžka - objekt A'!P121</f>
        <v>0</v>
      </c>
      <c r="AV96" s="134">
        <f>'A1 - Lůžka - objekt A'!J35</f>
        <v>0</v>
      </c>
      <c r="AW96" s="134">
        <f>'A1 - Lůžka - objekt A'!J36</f>
        <v>0</v>
      </c>
      <c r="AX96" s="134">
        <f>'A1 - Lůžka - objekt A'!J37</f>
        <v>0</v>
      </c>
      <c r="AY96" s="134">
        <f>'A1 - Lůžka - objekt A'!J38</f>
        <v>0</v>
      </c>
      <c r="AZ96" s="134">
        <f>'A1 - Lůžka - objekt A'!F35</f>
        <v>0</v>
      </c>
      <c r="BA96" s="134">
        <f>'A1 - Lůžka - objekt A'!F36</f>
        <v>0</v>
      </c>
      <c r="BB96" s="134">
        <f>'A1 - Lůžka - objekt A'!F37</f>
        <v>0</v>
      </c>
      <c r="BC96" s="134">
        <f>'A1 - Lůžka - objekt A'!F38</f>
        <v>0</v>
      </c>
      <c r="BD96" s="136">
        <f>'A1 - Lůžka - objekt A'!F39</f>
        <v>0</v>
      </c>
      <c r="BE96" s="4"/>
      <c r="BT96" s="137" t="s">
        <v>85</v>
      </c>
      <c r="BV96" s="137" t="s">
        <v>78</v>
      </c>
      <c r="BW96" s="137" t="s">
        <v>90</v>
      </c>
      <c r="BX96" s="137" t="s">
        <v>84</v>
      </c>
      <c r="CL96" s="137" t="s">
        <v>1</v>
      </c>
    </row>
    <row r="97" s="7" customFormat="1" ht="16.5" customHeight="1">
      <c r="A97" s="7"/>
      <c r="B97" s="115"/>
      <c r="C97" s="116"/>
      <c r="D97" s="117" t="s">
        <v>91</v>
      </c>
      <c r="E97" s="117"/>
      <c r="F97" s="117"/>
      <c r="G97" s="117"/>
      <c r="H97" s="117"/>
      <c r="I97" s="118"/>
      <c r="J97" s="117" t="s">
        <v>92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ROUND(AG98,2)</f>
        <v>0</v>
      </c>
      <c r="AH97" s="118"/>
      <c r="AI97" s="118"/>
      <c r="AJ97" s="118"/>
      <c r="AK97" s="118"/>
      <c r="AL97" s="118"/>
      <c r="AM97" s="118"/>
      <c r="AN97" s="120">
        <f>SUM(AG97,AT97)</f>
        <v>0</v>
      </c>
      <c r="AO97" s="118"/>
      <c r="AP97" s="118"/>
      <c r="AQ97" s="121" t="s">
        <v>82</v>
      </c>
      <c r="AR97" s="122"/>
      <c r="AS97" s="123">
        <f>ROUND(AS98,2)</f>
        <v>0</v>
      </c>
      <c r="AT97" s="124">
        <f>ROUND(SUM(AV97:AW97),2)</f>
        <v>0</v>
      </c>
      <c r="AU97" s="125">
        <f>ROUND(AU98,5)</f>
        <v>0</v>
      </c>
      <c r="AV97" s="124">
        <f>ROUND(AZ97*L29,2)</f>
        <v>0</v>
      </c>
      <c r="AW97" s="124">
        <f>ROUND(BA97*L30,2)</f>
        <v>0</v>
      </c>
      <c r="AX97" s="124">
        <f>ROUND(BB97*L29,2)</f>
        <v>0</v>
      </c>
      <c r="AY97" s="124">
        <f>ROUND(BC97*L30,2)</f>
        <v>0</v>
      </c>
      <c r="AZ97" s="124">
        <f>ROUND(AZ98,2)</f>
        <v>0</v>
      </c>
      <c r="BA97" s="124">
        <f>ROUND(BA98,2)</f>
        <v>0</v>
      </c>
      <c r="BB97" s="124">
        <f>ROUND(BB98,2)</f>
        <v>0</v>
      </c>
      <c r="BC97" s="124">
        <f>ROUND(BC98,2)</f>
        <v>0</v>
      </c>
      <c r="BD97" s="126">
        <f>ROUND(BD98,2)</f>
        <v>0</v>
      </c>
      <c r="BE97" s="7"/>
      <c r="BS97" s="127" t="s">
        <v>75</v>
      </c>
      <c r="BT97" s="127" t="s">
        <v>83</v>
      </c>
      <c r="BU97" s="127" t="s">
        <v>77</v>
      </c>
      <c r="BV97" s="127" t="s">
        <v>78</v>
      </c>
      <c r="BW97" s="127" t="s">
        <v>93</v>
      </c>
      <c r="BX97" s="127" t="s">
        <v>5</v>
      </c>
      <c r="CL97" s="127" t="s">
        <v>1</v>
      </c>
      <c r="CM97" s="127" t="s">
        <v>85</v>
      </c>
    </row>
    <row r="98" s="4" customFormat="1" ht="16.5" customHeight="1">
      <c r="A98" s="128" t="s">
        <v>86</v>
      </c>
      <c r="B98" s="66"/>
      <c r="C98" s="129"/>
      <c r="D98" s="129"/>
      <c r="E98" s="130" t="s">
        <v>94</v>
      </c>
      <c r="F98" s="130"/>
      <c r="G98" s="130"/>
      <c r="H98" s="130"/>
      <c r="I98" s="130"/>
      <c r="J98" s="129"/>
      <c r="K98" s="130" t="s">
        <v>95</v>
      </c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1">
        <f>'B1 - Lůžka - objekt B'!J32</f>
        <v>0</v>
      </c>
      <c r="AH98" s="129"/>
      <c r="AI98" s="129"/>
      <c r="AJ98" s="129"/>
      <c r="AK98" s="129"/>
      <c r="AL98" s="129"/>
      <c r="AM98" s="129"/>
      <c r="AN98" s="131">
        <f>SUM(AG98,AT98)</f>
        <v>0</v>
      </c>
      <c r="AO98" s="129"/>
      <c r="AP98" s="129"/>
      <c r="AQ98" s="132" t="s">
        <v>89</v>
      </c>
      <c r="AR98" s="68"/>
      <c r="AS98" s="138">
        <v>0</v>
      </c>
      <c r="AT98" s="139">
        <f>ROUND(SUM(AV98:AW98),2)</f>
        <v>0</v>
      </c>
      <c r="AU98" s="140">
        <f>'B1 - Lůžka - objekt B'!P121</f>
        <v>0</v>
      </c>
      <c r="AV98" s="139">
        <f>'B1 - Lůžka - objekt B'!J35</f>
        <v>0</v>
      </c>
      <c r="AW98" s="139">
        <f>'B1 - Lůžka - objekt B'!J36</f>
        <v>0</v>
      </c>
      <c r="AX98" s="139">
        <f>'B1 - Lůžka - objekt B'!J37</f>
        <v>0</v>
      </c>
      <c r="AY98" s="139">
        <f>'B1 - Lůžka - objekt B'!J38</f>
        <v>0</v>
      </c>
      <c r="AZ98" s="139">
        <f>'B1 - Lůžka - objekt B'!F35</f>
        <v>0</v>
      </c>
      <c r="BA98" s="139">
        <f>'B1 - Lůžka - objekt B'!F36</f>
        <v>0</v>
      </c>
      <c r="BB98" s="139">
        <f>'B1 - Lůžka - objekt B'!F37</f>
        <v>0</v>
      </c>
      <c r="BC98" s="139">
        <f>'B1 - Lůžka - objekt B'!F38</f>
        <v>0</v>
      </c>
      <c r="BD98" s="141">
        <f>'B1 - Lůžka - objekt B'!F39</f>
        <v>0</v>
      </c>
      <c r="BE98" s="4"/>
      <c r="BT98" s="137" t="s">
        <v>85</v>
      </c>
      <c r="BV98" s="137" t="s">
        <v>78</v>
      </c>
      <c r="BW98" s="137" t="s">
        <v>96</v>
      </c>
      <c r="BX98" s="137" t="s">
        <v>93</v>
      </c>
      <c r="CL98" s="137" t="s">
        <v>1</v>
      </c>
    </row>
    <row r="99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40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40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sheet="1" formatColumns="0" formatRows="0" objects="1" scenarios="1" spinCount="100000" saltValue="3Kx5iSrD1iVioR7Yj5o7CYvQuweUu72GsW21gmGIpmE3M1BBxS9kBwN8lXLhoyKfLAGsnYOxN8TAGL8H58Coaw==" hashValue="F2qTOEHmxvROdPz14Yh1BTtx7q5SR+Gf0vyI14CQTdYZnqKT0GsV3NKF035UON7YDuUhuHYtuXo1iAkea/O1lg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A1 - Lůžka - objekt A'!C2" display="/"/>
    <hyperlink ref="A98" location="'B1 - Lůžka - objekt B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85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Lůžka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99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101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ROUND((SUM(BE121:BE123)),  2)</f>
        <v>0</v>
      </c>
      <c r="G35" s="34"/>
      <c r="H35" s="34"/>
      <c r="I35" s="160">
        <v>0.20999999999999999</v>
      </c>
      <c r="J35" s="159">
        <f>ROUND(((SUM(BE121:BE123))*I35),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ROUND((SUM(BF121:BF123)),  2)</f>
        <v>0</v>
      </c>
      <c r="G36" s="34"/>
      <c r="H36" s="34"/>
      <c r="I36" s="160">
        <v>0.12</v>
      </c>
      <c r="J36" s="159">
        <f>ROUND(((SUM(BF121:BF123))*I36),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ROUND((SUM(BG121:BG123)),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ROUND((SUM(BH121:BH123)),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ROUND((SUM(BI121:BI123)),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Interiér DOZP Jičín - Lůžka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s="2" customFormat="1" ht="16.5" customHeight="1">
      <c r="A87" s="34"/>
      <c r="B87" s="35"/>
      <c r="C87" s="36"/>
      <c r="D87" s="36"/>
      <c r="E87" s="179" t="s">
        <v>99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72" t="str">
        <f>E11</f>
        <v>A1 - Lůžka - objekt A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Lůžka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99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A1 - Lůžka - objekt A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BK123</f>
        <v>0</v>
      </c>
    </row>
    <row r="123" s="2" customFormat="1" ht="66.75" customHeight="1">
      <c r="A123" s="34"/>
      <c r="B123" s="35"/>
      <c r="C123" s="215" t="s">
        <v>83</v>
      </c>
      <c r="D123" s="215" t="s">
        <v>124</v>
      </c>
      <c r="E123" s="216" t="s">
        <v>125</v>
      </c>
      <c r="F123" s="217" t="s">
        <v>126</v>
      </c>
      <c r="G123" s="218" t="s">
        <v>127</v>
      </c>
      <c r="H123" s="219">
        <v>6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41</v>
      </c>
      <c r="O123" s="224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7" t="s">
        <v>128</v>
      </c>
      <c r="AT123" s="227" t="s">
        <v>124</v>
      </c>
      <c r="AU123" s="227" t="s">
        <v>83</v>
      </c>
      <c r="AY123" s="13" t="s">
        <v>123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3" t="s">
        <v>83</v>
      </c>
      <c r="BK123" s="228">
        <f>ROUND(I123*H123,2)</f>
        <v>0</v>
      </c>
      <c r="BL123" s="13" t="s">
        <v>128</v>
      </c>
      <c r="BM123" s="227" t="s">
        <v>129</v>
      </c>
    </row>
    <row r="124" s="2" customFormat="1" ht="6.96" customHeight="1">
      <c r="A124" s="34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40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sheet="1" autoFilter="0" formatColumns="0" formatRows="0" objects="1" scenarios="1" spinCount="100000" saltValue="T4RUcqIyZrLzLEcOwH/jj2mOXQbQ5gHFToOB1SN6i3fLo6kXFIGnaB1ay6ViRTY4O/Fpch26HR7qUAEHMCo3tQ==" hashValue="k3Cz713p6XsEvaHQXFPi8Qau75jANWhsDIQBaAwtGMPM854PNrRzRlnj8ueas0dbYk+BZ1fqmHAj1u6LfuSBxQ==" algorithmName="SHA-512" password="CC3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85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Lůžka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130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131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ROUND((SUM(BE121:BE123)),  2)</f>
        <v>0</v>
      </c>
      <c r="G35" s="34"/>
      <c r="H35" s="34"/>
      <c r="I35" s="160">
        <v>0.20999999999999999</v>
      </c>
      <c r="J35" s="159">
        <f>ROUND(((SUM(BE121:BE123))*I35),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ROUND((SUM(BF121:BF123)),  2)</f>
        <v>0</v>
      </c>
      <c r="G36" s="34"/>
      <c r="H36" s="34"/>
      <c r="I36" s="160">
        <v>0.12</v>
      </c>
      <c r="J36" s="159">
        <f>ROUND(((SUM(BF121:BF123))*I36),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ROUND((SUM(BG121:BG123)),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ROUND((SUM(BH121:BH123)),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ROUND((SUM(BI121:BI123)),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Interiér DOZP Jičín - Lůžka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s="2" customFormat="1" ht="16.5" customHeight="1">
      <c r="A87" s="34"/>
      <c r="B87" s="35"/>
      <c r="C87" s="36"/>
      <c r="D87" s="36"/>
      <c r="E87" s="179" t="s">
        <v>130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72" t="str">
        <f>E11</f>
        <v>B1 - Lůžka - objekt B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Lůžka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130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B1 - Lůžka - objekt B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BK123</f>
        <v>0</v>
      </c>
    </row>
    <row r="123" s="2" customFormat="1" ht="66.75" customHeight="1">
      <c r="A123" s="34"/>
      <c r="B123" s="35"/>
      <c r="C123" s="215" t="s">
        <v>83</v>
      </c>
      <c r="D123" s="215" t="s">
        <v>124</v>
      </c>
      <c r="E123" s="216" t="s">
        <v>125</v>
      </c>
      <c r="F123" s="217" t="s">
        <v>126</v>
      </c>
      <c r="G123" s="218" t="s">
        <v>127</v>
      </c>
      <c r="H123" s="219">
        <v>12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41</v>
      </c>
      <c r="O123" s="224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7" t="s">
        <v>128</v>
      </c>
      <c r="AT123" s="227" t="s">
        <v>124</v>
      </c>
      <c r="AU123" s="227" t="s">
        <v>83</v>
      </c>
      <c r="AY123" s="13" t="s">
        <v>123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3" t="s">
        <v>83</v>
      </c>
      <c r="BK123" s="228">
        <f>ROUND(I123*H123,2)</f>
        <v>0</v>
      </c>
      <c r="BL123" s="13" t="s">
        <v>128</v>
      </c>
      <c r="BM123" s="227" t="s">
        <v>132</v>
      </c>
    </row>
    <row r="124" s="2" customFormat="1" ht="6.96" customHeight="1">
      <c r="A124" s="34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40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sheet="1" autoFilter="0" formatColumns="0" formatRows="0" objects="1" scenarios="1" spinCount="100000" saltValue="12V39t0I3AFwPmKVm7BQIvR087fNmWauu7nbwyqgV26Ho7ViD0Re2xu57vrho1b5IkkJ4fKUPEzKFieLFRVsAQ==" hashValue="YTOJC/rQiKKi2oQ9g4HPx1/QW4XzCFlnEL6eanCrexqQl75v4c5pyBIxi3lx+49292SM+ogtgALflY7NxEqAGg==" algorithmName="SHA-512" password="CC3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2024-12-13T11:47:40Z</dcterms:created>
  <dcterms:modified xsi:type="dcterms:W3CDTF">2024-12-13T11:47:46Z</dcterms:modified>
</cp:coreProperties>
</file>