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_OBČANSKÉ STAVBY\531-2019 - Archeopark Všestary - nová expozice\03_DPS\CD - DPS ARCHEOPARK_27.7.2023 - AKTUALNÍ\ROZPOČET\531_R2_INT - Ineriér\"/>
    </mc:Choice>
  </mc:AlternateContent>
  <bookViews>
    <workbookView xWindow="0" yWindow="0" windowWidth="0" windowHeight="0"/>
  </bookViews>
  <sheets>
    <sheet name="Rekapitulace stavby" sheetId="1" r:id="rId1"/>
    <sheet name="INT - Interiér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'INT - Interiér'!$C$84:$K$125</definedName>
    <definedName name="_xlnm.Print_Area" localSheetId="1">'INT - Interiér'!$C$4:$J$39,'INT - Interiér'!$C$45:$J$66,'INT - Interiér'!$C$72:$K$125</definedName>
    <definedName name="_xlnm.Print_Titles" localSheetId="1">'INT - Interiér'!$84:$84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" r="L50"/>
  <c r="AM50"/>
  <c r="AM49"/>
  <c r="L49"/>
  <c r="AM47"/>
  <c r="L47"/>
  <c r="L45"/>
  <c r="L44"/>
  <c i="2" r="BK124"/>
  <c r="J110"/>
  <c r="BK98"/>
  <c r="BK108"/>
  <c r="J117"/>
  <c r="J98"/>
  <c i="1" r="AS54"/>
  <c i="2" r="J122"/>
  <c r="J115"/>
  <c r="BK102"/>
  <c r="BK105"/>
  <c r="J112"/>
  <c r="J92"/>
  <c r="BK88"/>
  <c r="BK92"/>
  <c r="BK119"/>
  <c r="J119"/>
  <c r="J88"/>
  <c r="J108"/>
  <c r="BK94"/>
  <c r="J102"/>
  <c r="J90"/>
  <c r="BK115"/>
  <c r="J100"/>
  <c r="J124"/>
  <c r="BK112"/>
  <c r="BK96"/>
  <c r="BK110"/>
  <c r="J105"/>
  <c r="BK90"/>
  <c r="J94"/>
  <c r="BK122"/>
  <c r="BK100"/>
  <c r="J96"/>
  <c r="BK117"/>
  <c l="1" r="P87"/>
  <c r="T87"/>
  <c r="BK114"/>
  <c r="J114"/>
  <c r="J64"/>
  <c r="P107"/>
  <c r="P104"/>
  <c r="R114"/>
  <c r="BK107"/>
  <c r="J107"/>
  <c r="J63"/>
  <c r="P114"/>
  <c r="BK87"/>
  <c r="P121"/>
  <c r="R87"/>
  <c r="R107"/>
  <c r="R104"/>
  <c r="T114"/>
  <c r="R121"/>
  <c r="T107"/>
  <c r="T104"/>
  <c r="BK121"/>
  <c r="J121"/>
  <c r="J65"/>
  <c r="T121"/>
  <c r="BK104"/>
  <c r="J104"/>
  <c r="J62"/>
  <c r="BE88"/>
  <c r="BE90"/>
  <c r="BE110"/>
  <c r="BE112"/>
  <c r="BE117"/>
  <c r="BE124"/>
  <c r="BE119"/>
  <c r="J52"/>
  <c r="F82"/>
  <c r="BE122"/>
  <c r="BE94"/>
  <c r="BE105"/>
  <c r="BE100"/>
  <c r="E48"/>
  <c r="BE98"/>
  <c r="BE102"/>
  <c r="BE96"/>
  <c r="BE115"/>
  <c r="BE108"/>
  <c r="BE92"/>
  <c r="J34"/>
  <c i="1" r="AW55"/>
  <c i="2" r="F37"/>
  <c i="1" r="BD55"/>
  <c r="BD54"/>
  <c r="W33"/>
  <c i="2" r="F34"/>
  <c i="1" r="BA55"/>
  <c r="BA54"/>
  <c r="W30"/>
  <c i="2" r="F35"/>
  <c i="1" r="BB55"/>
  <c r="BB54"/>
  <c r="AX54"/>
  <c i="2" r="F36"/>
  <c i="1" r="BC55"/>
  <c r="BC54"/>
  <c r="AY54"/>
  <c i="2" l="1" r="R86"/>
  <c r="R85"/>
  <c r="BK86"/>
  <c r="J86"/>
  <c r="J60"/>
  <c r="T86"/>
  <c r="T85"/>
  <c r="P86"/>
  <c r="P85"/>
  <c i="1" r="AU55"/>
  <c i="2" r="J87"/>
  <c r="J61"/>
  <c i="1" r="AW54"/>
  <c r="AK30"/>
  <c r="W32"/>
  <c i="2" r="F33"/>
  <c i="1" r="AZ55"/>
  <c r="AZ54"/>
  <c r="AV54"/>
  <c r="AK29"/>
  <c r="W31"/>
  <c r="AU54"/>
  <c i="2" r="J33"/>
  <c i="1" r="AV55"/>
  <c r="AT55"/>
  <c i="2" l="1" r="BK85"/>
  <c r="J85"/>
  <c r="J59"/>
  <c i="1"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<sst xmlns="http://schemas.openxmlformats.org/spreadsheetml/2006/main">
  <si>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</si>
  <si>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</si>
  <si>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</si>
  <si>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</si>
  <si>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</si>
  <si>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{3089d9f6-cbaa-43da-a0a2-07c4709af3f7}</t>
  </si>
  <si>
    <t>1</t>
  </si>
  <si>
    <t>21</t>
  </si>
  <si>
    <t>0,1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</si>
  <si>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</si>
  <si>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</si>
  <si>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</si>
  <si>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</si>
  <si>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</si>
  <si>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</si>
  <si>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531_R2_INT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</si>
  <si>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</si>
  <si>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</si>
  <si>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Archeopark - interiér</t>
  </si>
  <si>
    <t>KSO:</t>
  </si>
  <si>
    <t/>
  </si>
  <si>
    <t>CC-CZ:</t>
  </si>
  <si>
    <t>Místo:</t>
  </si>
  <si>
    <t xml:space="preserve">Všestary </t>
  </si>
  <si>
    <t>Datum:</t>
  </si>
  <si>
    <t>9. 4. 2024</t>
  </si>
  <si>
    <t>Zadavatel:</t>
  </si>
  <si>
    <t>IČ:</t>
  </si>
  <si>
    <t>Královéhradecký kraj, Pivovarské nám. 1245, HK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</si>
  <si>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</si>
  <si>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</si>
  <si>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</si>
  <si>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</si>
  <si>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</si>
  <si>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</si>
  <si>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</si>
  <si>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</si>
  <si>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</si>
  <si>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</si>
  <si>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</si>
  <si>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</si>
  <si>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</si>
  <si>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</si>
  <si>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</si>
  <si>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</si>
  <si>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</si>
  <si>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</si>
  <si>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</si>
  <si>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</si>
  <si>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</si>
  <si>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</si>
  <si>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</si>
  <si>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</si>
  <si>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</si>
  <si>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</si>
  <si>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</si>
  <si>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</si>
  <si>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</si>
  <si>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</si>
  <si>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</si>
  <si>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</si>
  <si>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</si>
  <si>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</si>
  <si>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</si>
  <si>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</si>
  <si>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</si>
  <si>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</si>
  <si>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</si>
  <si>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</si>
  <si>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</si>
  <si>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</si>
  <si>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</si>
  <si>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</si>
  <si>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</si>
  <si>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</si>
  <si>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</si>
  <si>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</si>
  <si>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</si>
  <si>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</si>
  <si>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INT</t>
  </si>
  <si>
    <t>Interiér</t>
  </si>
  <si>
    <t>STA</t>
  </si>
  <si>
    <t>{09f80229-ca14-4d8e-8380-9e73f9a58284}</t>
  </si>
  <si>
    <t>2</t>
  </si>
  <si>
    <t>KRYCÍ LIST SOUPISU PRACÍ</t>
  </si>
  <si>
    <t>Objekt:</t>
  </si>
  <si>
    <t>INT - Interiér</t>
  </si>
  <si>
    <t>REKAPITULACE ČLENĚNÍ SOUPISU PRACÍ</t>
  </si>
  <si>
    <t>Kód dílu - Popis</t>
  </si>
  <si>
    <t>Cena celkem [CZK]</t>
  </si>
  <si>
    <t>-1</t>
  </si>
  <si>
    <t>INT - Vybavení interiéru</t>
  </si>
  <si>
    <t xml:space="preserve">    1NP - I.NP</t>
  </si>
  <si>
    <t xml:space="preserve">    K - Kinosál</t>
  </si>
  <si>
    <t xml:space="preserve">      2NP - 2.NP</t>
  </si>
  <si>
    <t xml:space="preserve">    D - Dílny</t>
  </si>
  <si>
    <t xml:space="preserve">    SK - Sklad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</si>
  <si>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</si>
  <si>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</si>
  <si>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</si>
  <si>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</si>
  <si>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</si>
  <si>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</si>
  <si>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</si>
  <si>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</si>
  <si>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</si>
  <si>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</si>
  <si>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</si>
  <si>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</si>
  <si>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</si>
  <si>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Vybavení interiéru</t>
  </si>
  <si>
    <t>4</t>
  </si>
  <si>
    <t>ROZPOCET</t>
  </si>
  <si>
    <t>1NP</t>
  </si>
  <si>
    <t>I.NP</t>
  </si>
  <si>
    <t>K</t>
  </si>
  <si>
    <t>INT001</t>
  </si>
  <si>
    <t>koš odpadkový vestavěný - plastová roura pr.400mm připevněná do dřevěné skříně pod úhlem 45st.,barva černá, kryt z česaného nerezového plechu o vnitřním průměru 400mm s vyříznutým otvorem pro vhoz odpadků, kryt mechanický</t>
  </si>
  <si>
    <t>kus</t>
  </si>
  <si>
    <t>262144</t>
  </si>
  <si>
    <t>1090879251</t>
  </si>
  <si>
    <t>PP</t>
  </si>
  <si>
    <t>INT002</t>
  </si>
  <si>
    <t xml:space="preserve">Pult recepční půlkulatý - rozměr cca 4,1 x 0,9m +  skříňka o rozměru 2250/600/2600mm</t>
  </si>
  <si>
    <t>ks</t>
  </si>
  <si>
    <t>-1106639471</t>
  </si>
  <si>
    <t xml:space="preserve">Pult recepční půlkulatý - rozměr cca 4,1 x 0,9m + skříňka o rozměru 2250/600/2600mm
RECEPČNÍ PULT
- KOMBINOVANÁ KONSTRUKCE - LAMINÁT, DT DESKA, OCELOVÉ UZAVŘENÉ PROFILY, SOKL Z OCEL. PLECHU SE ZABUDOVANÝMI ZÁSUVKAMI (ELEKTRICKÉ + DATOVÉ), ČELNÍ STRANA OPATŘENA TAPETOU S POTISKEM (NÁVRH UPŘESNÍ INVESTOR)
SKŘÍŇKA 
- O ROZMĚRECH 2250/600/2 600 mm, ROZDĚLENÁ NA 3 SEKCE, 
- 1.ČÁST - PROSTOR PRO LEDNICI 
- 2.ČÁST - POLICE, 
- 3. ČÁST - ŠATNÍ SKŘÍŇ + ÚLOŽNÝ PROSTOR,
KONSTRUKCE Z DŘEVOTŘÍSKY, DEKOR A ÚCHYTY NUTNO VYVZORKOVAT
</t>
  </si>
  <si>
    <t>3</t>
  </si>
  <si>
    <t>INT003</t>
  </si>
  <si>
    <t xml:space="preserve">Židle k pultu s opěrákem a područkami čalouněná černá pojízdná kolečka </t>
  </si>
  <si>
    <t>1057352044</t>
  </si>
  <si>
    <t>INT004</t>
  </si>
  <si>
    <t>zásuvkový kontejner pojízdný pod pracovní stůl se 3 zásuvkami z LDT tk,18mm, zásuvky uzamykatelné, 100% výsuv</t>
  </si>
  <si>
    <t>1557823233</t>
  </si>
  <si>
    <t>5</t>
  </si>
  <si>
    <t>INT005</t>
  </si>
  <si>
    <t>vitrína na suvenýry uizamyktalená rozm. 3000 x 1400mm, hl. 320mm - rám z lepeného dřeva opláštěný VTL. police z bezpečnostního skla, dvířka z bepečnostního skla. Vitrína opatřena podstavcem z VTL desky s ezabudovanými koši ( = INT001)</t>
  </si>
  <si>
    <t>915671002</t>
  </si>
  <si>
    <t>6</t>
  </si>
  <si>
    <t>INT 006</t>
  </si>
  <si>
    <t>stoleček kulatý (barového vzhledu) deska i nohy z masivu (např. borovice) průměr 800 mm , výška 1050-1300 mm</t>
  </si>
  <si>
    <t>489943387</t>
  </si>
  <si>
    <t>7</t>
  </si>
  <si>
    <t>INT007</t>
  </si>
  <si>
    <t>židle - nohy vyrobeny z ocel.trubek, sedák skořepina z plastu (stříbrný saténov povrch)</t>
  </si>
  <si>
    <t>-687708786</t>
  </si>
  <si>
    <t>8</t>
  </si>
  <si>
    <t>INT008</t>
  </si>
  <si>
    <t xml:space="preserve">věšák stojanový  kovový lakovaný černý</t>
  </si>
  <si>
    <t>240054968</t>
  </si>
  <si>
    <t>věšák stojanový kovový lakovaný černý</t>
  </si>
  <si>
    <t>Kinosál</t>
  </si>
  <si>
    <t>9</t>
  </si>
  <si>
    <t>INT 007</t>
  </si>
  <si>
    <t xml:space="preserve">židle - sedák - skořepina z jednoho kusu překližky tl.12mm, dekor nutno vyvzorkovat, nohy z ocelových trubek,  stříbrný saténový povrch</t>
  </si>
  <si>
    <t>-393350291</t>
  </si>
  <si>
    <t>židle - sedák - skořepina z jednoho kusu překližky tl.12mm, dekor nutno vyvzorkovat, nohy z ocelových trubek, stříbrný saténový povrch</t>
  </si>
  <si>
    <t>2NP</t>
  </si>
  <si>
    <t>2.NP</t>
  </si>
  <si>
    <t>10</t>
  </si>
  <si>
    <t>INT009</t>
  </si>
  <si>
    <t xml:space="preserve">proudová vitrína dl.6750m, v.2700mm, hl. 550mm se skříňkami,  40ks integr zásuvek; kombinovaná kce:MDF desky s povrchem VTL,SDK desky s omvyt nátěrem resp. polepem, bezpečnostní sklo,nadpraží česaný nerez plech,nasvícení LED páskem a světelným zdrojem, zá</t>
  </si>
  <si>
    <t>-1312344379</t>
  </si>
  <si>
    <t xml:space="preserve">proudová vitrína dl.6750m, v.2700mm, hl. 550mm se skříňkami, 40ks integr zásuvek; kombinovaná kce:MDF desky s povrchem VTL,SDK desky s omvyt nátěrem resp. polepem, bezpečnostní sklo,nadpraží česaný nerez plech,nasvícení LED páskem a světelným zdrojem, zásuvky s tichým dojezdem, provedení antivandal, celovýsuvné prachotěsné, hmyzotěsné </t>
  </si>
  <si>
    <t>11</t>
  </si>
  <si>
    <t>INT010</t>
  </si>
  <si>
    <t>kruhová pohovka sestavená ze 4 čtvrkruhových dílů průměru 880mm, max.výška 730mm- konstrukce z OSB desek tl. 18mm, MDF desky tl.18mm, polstrování 30mm, potah dle vzorku</t>
  </si>
  <si>
    <t>122721048</t>
  </si>
  <si>
    <t>INT011</t>
  </si>
  <si>
    <t>vitrína do niky, rozměr 1900x3470mm, hl. 300mm - kropus a zadní strana ze sruové DT, povrch. úprava z naklířené VTL, sokl z česaného nerez plechu, prosklení z bezpečnostního skla</t>
  </si>
  <si>
    <t>1314624568</t>
  </si>
  <si>
    <t>vitrína do niky, rozměr 1900x3470mm, hl. 300mm - korpus a zadní strana ze sruové DT, povrch. úprava z naklířené VTL, sokl z česaného nerez plechu, prosklení z bezpečnostního skla
Poznámka:
součástí jedné vytíiny je i police na stěnu rozměru 200x200x25mm, povrchová úprava naklížený VTL,vč. kotvení do stěny - dekor vyvzorkovat (1ks)</t>
  </si>
  <si>
    <t>Dílny</t>
  </si>
  <si>
    <t>13</t>
  </si>
  <si>
    <t>INT012</t>
  </si>
  <si>
    <t xml:space="preserve">pracovní stůl  800x1600mm,  konstrukce ze čtyřhranných ocelových profilů, deska z lamina o síle 18 mm opatřena nárazuvzdornými hranami ABS</t>
  </si>
  <si>
    <t>2127916290</t>
  </si>
  <si>
    <t>pracovní stůl 800x1600mm, konstrukce ze čtyřhranných ocelových profilů, deska z lamina o síle 18 mm opatřena nárazuvzdornými hranami ABS</t>
  </si>
  <si>
    <t>14</t>
  </si>
  <si>
    <t>INT013</t>
  </si>
  <si>
    <t>židle - podnož z ocelových profilů, plstový sedák s omvytelným povrchem</t>
  </si>
  <si>
    <t>728219613</t>
  </si>
  <si>
    <t>15</t>
  </si>
  <si>
    <t>INT014</t>
  </si>
  <si>
    <t xml:space="preserve">nástěnný věšák se třemi háčky kovový lakovaný černý </t>
  </si>
  <si>
    <t>-708043096</t>
  </si>
  <si>
    <t>SK</t>
  </si>
  <si>
    <t>Sklad</t>
  </si>
  <si>
    <t>16</t>
  </si>
  <si>
    <t>INT015</t>
  </si>
  <si>
    <t>regál s kovovou pozinkovanou konstrukcí a policemi ze středně husté dřevovláknité hmoty, rozměry 350x750x1800 mm, 4 police, nosnost police min. 100kg</t>
  </si>
  <si>
    <t>40413799</t>
  </si>
  <si>
    <t>17</t>
  </si>
  <si>
    <t>INT016</t>
  </si>
  <si>
    <t>regál s kovovou pozinkovanou konstrukcí a policemi ze středně husté dřevovláknité hmoty, rozměry 350x750x1200 mm, 3 police, nosnost police min. 100kg</t>
  </si>
  <si>
    <t>592994988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</si>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</sst>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ROUND(AG54,1)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1)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1)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1)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1)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1)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1)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1)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531_R2_INT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Archeopark - interiér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Všestary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9. 4. 2024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Královéhradecký kraj, Pivovarské nám. 1245,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ARCHaPLAN s.r.o.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>ARCHaPLAN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ROUND(AG55,1)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ROUND(AS55,1)</f>
        <v>0</v>
      </c>
      <c r="AT54" s="105">
        <f>ROUND(SUM(AV54:AW54),1)</f>
        <v>0</v>
      </c>
      <c r="AU54" s="106">
        <f>ROUND(AU55,5)</f>
        <v>0</v>
      </c>
      <c r="AV54" s="105">
        <f>ROUND(AZ54*L29,1)</f>
        <v>0</v>
      </c>
      <c r="AW54" s="105">
        <f>ROUND(BA54*L30,1)</f>
        <v>0</v>
      </c>
      <c r="AX54" s="105">
        <f>ROUND(BB54*L29,1)</f>
        <v>0</v>
      </c>
      <c r="AY54" s="105">
        <f>ROUND(BC54*L30,1)</f>
        <v>0</v>
      </c>
      <c r="AZ54" s="105">
        <f>ROUND(AZ55,1)</f>
        <v>0</v>
      </c>
      <c r="BA54" s="105">
        <f>ROUND(BA55,1)</f>
        <v>0</v>
      </c>
      <c r="BB54" s="105">
        <f>ROUND(BB55,1)</f>
        <v>0</v>
      </c>
      <c r="BC54" s="105">
        <f>ROUND(BC55,1)</f>
        <v>0</v>
      </c>
      <c r="BD54" s="107">
        <f>ROUND(BD55,1)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20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'INT - Interiér'!J30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ROUND(SUM(AV55:AW55),1)</f>
        <v>0</v>
      </c>
      <c r="AU55" s="120">
        <f>'INT - Interiér'!P85</f>
        <v>0</v>
      </c>
      <c r="AV55" s="119">
        <f>'INT - Interiér'!J33</f>
        <v>0</v>
      </c>
      <c r="AW55" s="119">
        <f>'INT - Interiér'!J34</f>
        <v>0</v>
      </c>
      <c r="AX55" s="119">
        <f>'INT - Interiér'!J35</f>
        <v>0</v>
      </c>
      <c r="AY55" s="119">
        <f>'INT - Interiér'!J36</f>
        <v>0</v>
      </c>
      <c r="AZ55" s="119">
        <f>'INT - Interiér'!F33</f>
        <v>0</v>
      </c>
      <c r="BA55" s="119">
        <f>'INT - Interiér'!F34</f>
        <v>0</v>
      </c>
      <c r="BB55" s="119">
        <f>'INT - Interiér'!F35</f>
        <v>0</v>
      </c>
      <c r="BC55" s="119">
        <f>'INT - Interiér'!F36</f>
        <v>0</v>
      </c>
      <c r="BD55" s="121">
        <f>'INT - Interiér'!F37</f>
        <v>0</v>
      </c>
      <c r="BE55" s="7"/>
      <c r="BT55" s="122" t="s">
        <v>6</v>
      </c>
      <c r="BV55" s="122" t="s">
        <v>76</v>
      </c>
      <c r="BW55" s="122" t="s">
        <v>82</v>
      </c>
      <c r="BX55" s="122" t="s">
        <v>5</v>
      </c>
      <c r="CL55" s="122" t="s">
        <v>20</v>
      </c>
      <c r="CM55" s="122" t="s">
        <v>83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IsZzA4wYXnn8SGVnWDjvBkzspRNaXlj05APWm3hC3EBA+dLE2zq8T49AYF6bMNvQf4WI/kyMwm+anCHXjff12Q==" hashValue="6TodR8RjPlXdxi/x7Q7m4afYX/Z5n7iwRt/mWarZe8D+wHhmvvQP9pgpfDVJtBHTi9a4UlFdWvLqYoUOFu1YU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INT - Interié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83</v>
      </c>
    </row>
    <row r="4" s="1" customFormat="1" ht="24.96" customHeight="1">
      <c r="B4" s="19"/>
      <c r="D4" s="125" t="s">
        <v>84</v>
      </c>
      <c r="L4" s="19"/>
      <c r="M4" s="126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27" t="s">
        <v>17</v>
      </c>
      <c r="L6" s="19"/>
    </row>
    <row r="7" s="1" customFormat="1" ht="16.5" customHeight="1">
      <c r="B7" s="19"/>
      <c r="E7" s="128" t="str">
        <f>'Rekapitulace stavby'!K6</f>
        <v>Archeopark - interiér</v>
      </c>
      <c r="F7" s="127"/>
      <c r="G7" s="127"/>
      <c r="H7" s="127"/>
      <c r="L7" s="19"/>
    </row>
    <row r="8" s="2" customFormat="1" ht="12" customHeight="1">
      <c r="A8" s="37"/>
      <c r="B8" s="43"/>
      <c r="C8" s="37"/>
      <c r="D8" s="127" t="s">
        <v>85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86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19</v>
      </c>
      <c r="E11" s="37"/>
      <c r="F11" s="131" t="s">
        <v>20</v>
      </c>
      <c r="G11" s="37"/>
      <c r="H11" s="37"/>
      <c r="I11" s="127" t="s">
        <v>21</v>
      </c>
      <c r="J11" s="131" t="s">
        <v>20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22</v>
      </c>
      <c r="E12" s="37"/>
      <c r="F12" s="131" t="s">
        <v>23</v>
      </c>
      <c r="G12" s="37"/>
      <c r="H12" s="37"/>
      <c r="I12" s="127" t="s">
        <v>24</v>
      </c>
      <c r="J12" s="132" t="str">
        <f>'Rekapitulace stavby'!AN8</f>
        <v>9. 4. 2024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26</v>
      </c>
      <c r="E14" s="37"/>
      <c r="F14" s="37"/>
      <c r="G14" s="37"/>
      <c r="H14" s="37"/>
      <c r="I14" s="127" t="s">
        <v>27</v>
      </c>
      <c r="J14" s="131" t="s">
        <v>20</v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">
        <v>28</v>
      </c>
      <c r="F15" s="37"/>
      <c r="G15" s="37"/>
      <c r="H15" s="37"/>
      <c r="I15" s="127" t="s">
        <v>29</v>
      </c>
      <c r="J15" s="131" t="s">
        <v>20</v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30</v>
      </c>
      <c r="E17" s="37"/>
      <c r="F17" s="37"/>
      <c r="G17" s="37"/>
      <c r="H17" s="37"/>
      <c r="I17" s="127" t="s">
        <v>27</v>
      </c>
      <c r="J17" s="32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1"/>
      <c r="G18" s="131"/>
      <c r="H18" s="131"/>
      <c r="I18" s="127" t="s">
        <v>29</v>
      </c>
      <c r="J18" s="32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32</v>
      </c>
      <c r="E20" s="37"/>
      <c r="F20" s="37"/>
      <c r="G20" s="37"/>
      <c r="H20" s="37"/>
      <c r="I20" s="127" t="s">
        <v>27</v>
      </c>
      <c r="J20" s="131" t="s">
        <v>33</v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">
        <v>34</v>
      </c>
      <c r="F21" s="37"/>
      <c r="G21" s="37"/>
      <c r="H21" s="37"/>
      <c r="I21" s="127" t="s">
        <v>29</v>
      </c>
      <c r="J21" s="131" t="s">
        <v>35</v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37</v>
      </c>
      <c r="E23" s="37"/>
      <c r="F23" s="37"/>
      <c r="G23" s="37"/>
      <c r="H23" s="37"/>
      <c r="I23" s="127" t="s">
        <v>27</v>
      </c>
      <c r="J23" s="131" t="s">
        <v>33</v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">
        <v>34</v>
      </c>
      <c r="F24" s="37"/>
      <c r="G24" s="37"/>
      <c r="H24" s="37"/>
      <c r="I24" s="127" t="s">
        <v>29</v>
      </c>
      <c r="J24" s="131" t="s">
        <v>35</v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38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20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40</v>
      </c>
      <c r="E30" s="37"/>
      <c r="F30" s="37"/>
      <c r="G30" s="37"/>
      <c r="H30" s="37"/>
      <c r="I30" s="37"/>
      <c r="J30" s="139">
        <f>ROUND(J85, 1)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42</v>
      </c>
      <c r="G32" s="37"/>
      <c r="H32" s="37"/>
      <c r="I32" s="140" t="s">
        <v>41</v>
      </c>
      <c r="J32" s="140" t="s">
        <v>43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44</v>
      </c>
      <c r="E33" s="127" t="s">
        <v>45</v>
      </c>
      <c r="F33" s="142">
        <f>ROUND((SUM(BE85:BE125)),  1)</f>
        <v>0</v>
      </c>
      <c r="G33" s="37"/>
      <c r="H33" s="37"/>
      <c r="I33" s="143">
        <v>0.20999999999999999</v>
      </c>
      <c r="J33" s="142">
        <f>ROUND(((SUM(BE85:BE125))*I33),  1)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46</v>
      </c>
      <c r="F34" s="142">
        <f>ROUND((SUM(BF85:BF125)),  1)</f>
        <v>0</v>
      </c>
      <c r="G34" s="37"/>
      <c r="H34" s="37"/>
      <c r="I34" s="143">
        <v>0.12</v>
      </c>
      <c r="J34" s="142">
        <f>ROUND(((SUM(BF85:BF125))*I34),  1)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47</v>
      </c>
      <c r="F35" s="142">
        <f>ROUND((SUM(BG85:BG125)),  1)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48</v>
      </c>
      <c r="F36" s="142">
        <f>ROUND((SUM(BH85:BH125)),  1)</f>
        <v>0</v>
      </c>
      <c r="G36" s="37"/>
      <c r="H36" s="37"/>
      <c r="I36" s="143">
        <v>0.12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49</v>
      </c>
      <c r="F37" s="142">
        <f>ROUND((SUM(BI85:BI125)),  1)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50</v>
      </c>
      <c r="E39" s="146"/>
      <c r="F39" s="146"/>
      <c r="G39" s="147" t="s">
        <v>51</v>
      </c>
      <c r="H39" s="148" t="s">
        <v>52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5" t="str">
        <f>E7</f>
        <v>Archeopark - interiér</v>
      </c>
      <c r="F48" s="31"/>
      <c r="G48" s="31"/>
      <c r="H48" s="31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INT - Interiér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 xml:space="preserve">Všestary </v>
      </c>
      <c r="G52" s="39"/>
      <c r="H52" s="39"/>
      <c r="I52" s="31" t="s">
        <v>24</v>
      </c>
      <c r="J52" s="71" t="str">
        <f>IF(J12="","",J12)</f>
        <v>9. 4. 2024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Královéhradecký kraj, Pivovarské nám. 1245, HK</v>
      </c>
      <c r="G54" s="39"/>
      <c r="H54" s="39"/>
      <c r="I54" s="31" t="s">
        <v>32</v>
      </c>
      <c r="J54" s="35" t="str">
        <f>E21</f>
        <v>ARCHaPLAN s.r.o.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ARCHaPLAN s.r.o.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6" t="s">
        <v>88</v>
      </c>
      <c r="D57" s="157"/>
      <c r="E57" s="157"/>
      <c r="F57" s="157"/>
      <c r="G57" s="157"/>
      <c r="H57" s="157"/>
      <c r="I57" s="157"/>
      <c r="J57" s="158" t="s">
        <v>89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9" t="s">
        <v>72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0"/>
      <c r="C60" s="161"/>
      <c r="D60" s="162" t="s">
        <v>91</v>
      </c>
      <c r="E60" s="163"/>
      <c r="F60" s="163"/>
      <c r="G60" s="163"/>
      <c r="H60" s="163"/>
      <c r="I60" s="163"/>
      <c r="J60" s="164">
        <f>J86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92</v>
      </c>
      <c r="E61" s="169"/>
      <c r="F61" s="169"/>
      <c r="G61" s="169"/>
      <c r="H61" s="169"/>
      <c r="I61" s="169"/>
      <c r="J61" s="170">
        <f>J87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93</v>
      </c>
      <c r="E62" s="169"/>
      <c r="F62" s="169"/>
      <c r="G62" s="169"/>
      <c r="H62" s="169"/>
      <c r="I62" s="169"/>
      <c r="J62" s="170">
        <f>J104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6"/>
      <c r="C63" s="167"/>
      <c r="D63" s="168" t="s">
        <v>94</v>
      </c>
      <c r="E63" s="169"/>
      <c r="F63" s="169"/>
      <c r="G63" s="169"/>
      <c r="H63" s="169"/>
      <c r="I63" s="169"/>
      <c r="J63" s="170">
        <f>J107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95</v>
      </c>
      <c r="E64" s="169"/>
      <c r="F64" s="169"/>
      <c r="G64" s="169"/>
      <c r="H64" s="169"/>
      <c r="I64" s="169"/>
      <c r="J64" s="170">
        <f>J114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96</v>
      </c>
      <c r="E65" s="169"/>
      <c r="F65" s="169"/>
      <c r="G65" s="169"/>
      <c r="H65" s="169"/>
      <c r="I65" s="169"/>
      <c r="J65" s="170">
        <f>J121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2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2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2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97</v>
      </c>
      <c r="D72" s="39"/>
      <c r="E72" s="39"/>
      <c r="F72" s="39"/>
      <c r="G72" s="39"/>
      <c r="H72" s="39"/>
      <c r="I72" s="39"/>
      <c r="J72" s="39"/>
      <c r="K72" s="39"/>
      <c r="L72" s="12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9"/>
      <c r="E74" s="39"/>
      <c r="F74" s="39"/>
      <c r="G74" s="39"/>
      <c r="H74" s="39"/>
      <c r="I74" s="39"/>
      <c r="J74" s="39"/>
      <c r="K74" s="39"/>
      <c r="L74" s="12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5" t="str">
        <f>E7</f>
        <v>Archeopark - interiér</v>
      </c>
      <c r="F75" s="31"/>
      <c r="G75" s="31"/>
      <c r="H75" s="31"/>
      <c r="I75" s="39"/>
      <c r="J75" s="39"/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85</v>
      </c>
      <c r="D76" s="39"/>
      <c r="E76" s="39"/>
      <c r="F76" s="39"/>
      <c r="G76" s="39"/>
      <c r="H76" s="39"/>
      <c r="I76" s="39"/>
      <c r="J76" s="39"/>
      <c r="K76" s="3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INT - Interiér</v>
      </c>
      <c r="F77" s="39"/>
      <c r="G77" s="39"/>
      <c r="H77" s="39"/>
      <c r="I77" s="39"/>
      <c r="J77" s="39"/>
      <c r="K77" s="39"/>
      <c r="L77" s="12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2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22</v>
      </c>
      <c r="D79" s="39"/>
      <c r="E79" s="39"/>
      <c r="F79" s="26" t="str">
        <f>F12</f>
        <v xml:space="preserve">Všestary </v>
      </c>
      <c r="G79" s="39"/>
      <c r="H79" s="39"/>
      <c r="I79" s="31" t="s">
        <v>24</v>
      </c>
      <c r="J79" s="71" t="str">
        <f>IF(J12="","",J12)</f>
        <v>9. 4. 2024</v>
      </c>
      <c r="K79" s="39"/>
      <c r="L79" s="12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2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26</v>
      </c>
      <c r="D81" s="39"/>
      <c r="E81" s="39"/>
      <c r="F81" s="26" t="str">
        <f>E15</f>
        <v>Královéhradecký kraj, Pivovarské nám. 1245, HK</v>
      </c>
      <c r="G81" s="39"/>
      <c r="H81" s="39"/>
      <c r="I81" s="31" t="s">
        <v>32</v>
      </c>
      <c r="J81" s="35" t="str">
        <f>E21</f>
        <v>ARCHaPLAN s.r.o.</v>
      </c>
      <c r="K81" s="39"/>
      <c r="L81" s="12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30</v>
      </c>
      <c r="D82" s="39"/>
      <c r="E82" s="39"/>
      <c r="F82" s="26" t="str">
        <f>IF(E18="","",E18)</f>
        <v>Vyplň údaj</v>
      </c>
      <c r="G82" s="39"/>
      <c r="H82" s="39"/>
      <c r="I82" s="31" t="s">
        <v>37</v>
      </c>
      <c r="J82" s="35" t="str">
        <f>E24</f>
        <v>ARCHaPLAN s.r.o.</v>
      </c>
      <c r="K82" s="39"/>
      <c r="L82" s="12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2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2"/>
      <c r="B84" s="173"/>
      <c r="C84" s="174" t="s">
        <v>98</v>
      </c>
      <c r="D84" s="175" t="s">
        <v>59</v>
      </c>
      <c r="E84" s="175" t="s">
        <v>55</v>
      </c>
      <c r="F84" s="175" t="s">
        <v>56</v>
      </c>
      <c r="G84" s="175" t="s">
        <v>99</v>
      </c>
      <c r="H84" s="175" t="s">
        <v>100</v>
      </c>
      <c r="I84" s="175" t="s">
        <v>101</v>
      </c>
      <c r="J84" s="175" t="s">
        <v>89</v>
      </c>
      <c r="K84" s="176" t="s">
        <v>102</v>
      </c>
      <c r="L84" s="177"/>
      <c r="M84" s="91" t="s">
        <v>20</v>
      </c>
      <c r="N84" s="92" t="s">
        <v>44</v>
      </c>
      <c r="O84" s="92" t="s">
        <v>103</v>
      </c>
      <c r="P84" s="92" t="s">
        <v>104</v>
      </c>
      <c r="Q84" s="92" t="s">
        <v>105</v>
      </c>
      <c r="R84" s="92" t="s">
        <v>106</v>
      </c>
      <c r="S84" s="92" t="s">
        <v>107</v>
      </c>
      <c r="T84" s="93" t="s">
        <v>108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37"/>
      <c r="B85" s="38"/>
      <c r="C85" s="98" t="s">
        <v>109</v>
      </c>
      <c r="D85" s="39"/>
      <c r="E85" s="39"/>
      <c r="F85" s="39"/>
      <c r="G85" s="39"/>
      <c r="H85" s="39"/>
      <c r="I85" s="39"/>
      <c r="J85" s="178">
        <f>BK85</f>
        <v>0</v>
      </c>
      <c r="K85" s="39"/>
      <c r="L85" s="43"/>
      <c r="M85" s="94"/>
      <c r="N85" s="179"/>
      <c r="O85" s="95"/>
      <c r="P85" s="180">
        <f>P86</f>
        <v>0</v>
      </c>
      <c r="Q85" s="95"/>
      <c r="R85" s="180">
        <f>R86</f>
        <v>0.018000000000000002</v>
      </c>
      <c r="S85" s="95"/>
      <c r="T85" s="181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73</v>
      </c>
      <c r="AU85" s="16" t="s">
        <v>90</v>
      </c>
      <c r="BK85" s="182">
        <f>BK86</f>
        <v>0</v>
      </c>
    </row>
    <row r="86" s="12" customFormat="1" ht="25.92" customHeight="1">
      <c r="A86" s="12"/>
      <c r="B86" s="183"/>
      <c r="C86" s="184"/>
      <c r="D86" s="185" t="s">
        <v>73</v>
      </c>
      <c r="E86" s="186" t="s">
        <v>79</v>
      </c>
      <c r="F86" s="186" t="s">
        <v>110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P87+P104+P114+P121</f>
        <v>0</v>
      </c>
      <c r="Q86" s="191"/>
      <c r="R86" s="192">
        <f>R87+R104+R114+R121</f>
        <v>0.018000000000000002</v>
      </c>
      <c r="S86" s="191"/>
      <c r="T86" s="193">
        <f>T87+T104+T114+T121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111</v>
      </c>
      <c r="AT86" s="195" t="s">
        <v>73</v>
      </c>
      <c r="AU86" s="195" t="s">
        <v>74</v>
      </c>
      <c r="AY86" s="194" t="s">
        <v>112</v>
      </c>
      <c r="BK86" s="196">
        <f>BK87+BK104+BK114+BK121</f>
        <v>0</v>
      </c>
    </row>
    <row r="87" s="12" customFormat="1" ht="22.8" customHeight="1">
      <c r="A87" s="12"/>
      <c r="B87" s="183"/>
      <c r="C87" s="184"/>
      <c r="D87" s="185" t="s">
        <v>73</v>
      </c>
      <c r="E87" s="197" t="s">
        <v>113</v>
      </c>
      <c r="F87" s="197" t="s">
        <v>114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SUM(P88:P103)</f>
        <v>0</v>
      </c>
      <c r="Q87" s="191"/>
      <c r="R87" s="192">
        <f>SUM(R88:R103)</f>
        <v>0.018000000000000002</v>
      </c>
      <c r="S87" s="191"/>
      <c r="T87" s="193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6</v>
      </c>
      <c r="AT87" s="195" t="s">
        <v>73</v>
      </c>
      <c r="AU87" s="195" t="s">
        <v>6</v>
      </c>
      <c r="AY87" s="194" t="s">
        <v>112</v>
      </c>
      <c r="BK87" s="196">
        <f>SUM(BK88:BK103)</f>
        <v>0</v>
      </c>
    </row>
    <row r="88" s="2" customFormat="1" ht="66.75" customHeight="1">
      <c r="A88" s="37"/>
      <c r="B88" s="38"/>
      <c r="C88" s="199" t="s">
        <v>6</v>
      </c>
      <c r="D88" s="199" t="s">
        <v>115</v>
      </c>
      <c r="E88" s="200" t="s">
        <v>116</v>
      </c>
      <c r="F88" s="201" t="s">
        <v>117</v>
      </c>
      <c r="G88" s="202" t="s">
        <v>118</v>
      </c>
      <c r="H88" s="203">
        <v>3</v>
      </c>
      <c r="I88" s="204"/>
      <c r="J88" s="205">
        <f>ROUND(I88*H88,1)</f>
        <v>0</v>
      </c>
      <c r="K88" s="201" t="s">
        <v>20</v>
      </c>
      <c r="L88" s="43"/>
      <c r="M88" s="206" t="s">
        <v>20</v>
      </c>
      <c r="N88" s="207" t="s">
        <v>45</v>
      </c>
      <c r="O88" s="83"/>
      <c r="P88" s="208">
        <f>O88*H88</f>
        <v>0</v>
      </c>
      <c r="Q88" s="208">
        <v>0.0060000000000000001</v>
      </c>
      <c r="R88" s="208">
        <f>Q88*H88</f>
        <v>0.018000000000000002</v>
      </c>
      <c r="S88" s="208">
        <v>0</v>
      </c>
      <c r="T88" s="209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0" t="s">
        <v>119</v>
      </c>
      <c r="AT88" s="210" t="s">
        <v>115</v>
      </c>
      <c r="AU88" s="210" t="s">
        <v>83</v>
      </c>
      <c r="AY88" s="16" t="s">
        <v>112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6" t="s">
        <v>6</v>
      </c>
      <c r="BK88" s="211">
        <f>ROUND(I88*H88,1)</f>
        <v>0</v>
      </c>
      <c r="BL88" s="16" t="s">
        <v>119</v>
      </c>
      <c r="BM88" s="210" t="s">
        <v>120</v>
      </c>
    </row>
    <row r="89" s="2" customFormat="1">
      <c r="A89" s="37"/>
      <c r="B89" s="38"/>
      <c r="C89" s="39"/>
      <c r="D89" s="212" t="s">
        <v>121</v>
      </c>
      <c r="E89" s="39"/>
      <c r="F89" s="213" t="s">
        <v>117</v>
      </c>
      <c r="G89" s="39"/>
      <c r="H89" s="39"/>
      <c r="I89" s="214"/>
      <c r="J89" s="39"/>
      <c r="K89" s="39"/>
      <c r="L89" s="43"/>
      <c r="M89" s="215"/>
      <c r="N89" s="216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121</v>
      </c>
      <c r="AU89" s="16" t="s">
        <v>83</v>
      </c>
    </row>
    <row r="90" s="2" customFormat="1" ht="24.15" customHeight="1">
      <c r="A90" s="37"/>
      <c r="B90" s="38"/>
      <c r="C90" s="199" t="s">
        <v>83</v>
      </c>
      <c r="D90" s="199" t="s">
        <v>115</v>
      </c>
      <c r="E90" s="200" t="s">
        <v>122</v>
      </c>
      <c r="F90" s="201" t="s">
        <v>123</v>
      </c>
      <c r="G90" s="202" t="s">
        <v>124</v>
      </c>
      <c r="H90" s="203">
        <v>1</v>
      </c>
      <c r="I90" s="204"/>
      <c r="J90" s="205">
        <f>ROUND(I90*H90,1)</f>
        <v>0</v>
      </c>
      <c r="K90" s="201" t="s">
        <v>20</v>
      </c>
      <c r="L90" s="43"/>
      <c r="M90" s="206" t="s">
        <v>20</v>
      </c>
      <c r="N90" s="207" t="s">
        <v>45</v>
      </c>
      <c r="O90" s="83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0" t="s">
        <v>119</v>
      </c>
      <c r="AT90" s="210" t="s">
        <v>115</v>
      </c>
      <c r="AU90" s="210" t="s">
        <v>83</v>
      </c>
      <c r="AY90" s="16" t="s">
        <v>112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6" t="s">
        <v>6</v>
      </c>
      <c r="BK90" s="211">
        <f>ROUND(I90*H90,1)</f>
        <v>0</v>
      </c>
      <c r="BL90" s="16" t="s">
        <v>119</v>
      </c>
      <c r="BM90" s="210" t="s">
        <v>125</v>
      </c>
    </row>
    <row r="91" s="2" customFormat="1">
      <c r="A91" s="37"/>
      <c r="B91" s="38"/>
      <c r="C91" s="39"/>
      <c r="D91" s="212" t="s">
        <v>121</v>
      </c>
      <c r="E91" s="39"/>
      <c r="F91" s="213" t="s">
        <v>126</v>
      </c>
      <c r="G91" s="39"/>
      <c r="H91" s="39"/>
      <c r="I91" s="214"/>
      <c r="J91" s="39"/>
      <c r="K91" s="39"/>
      <c r="L91" s="43"/>
      <c r="M91" s="215"/>
      <c r="N91" s="216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121</v>
      </c>
      <c r="AU91" s="16" t="s">
        <v>83</v>
      </c>
    </row>
    <row r="92" s="2" customFormat="1" ht="24.15" customHeight="1">
      <c r="A92" s="37"/>
      <c r="B92" s="38"/>
      <c r="C92" s="199" t="s">
        <v>127</v>
      </c>
      <c r="D92" s="199" t="s">
        <v>115</v>
      </c>
      <c r="E92" s="200" t="s">
        <v>128</v>
      </c>
      <c r="F92" s="201" t="s">
        <v>129</v>
      </c>
      <c r="G92" s="202" t="s">
        <v>124</v>
      </c>
      <c r="H92" s="203">
        <v>1</v>
      </c>
      <c r="I92" s="204"/>
      <c r="J92" s="205">
        <f>ROUND(I92*H92,1)</f>
        <v>0</v>
      </c>
      <c r="K92" s="201" t="s">
        <v>20</v>
      </c>
      <c r="L92" s="43"/>
      <c r="M92" s="206" t="s">
        <v>20</v>
      </c>
      <c r="N92" s="207" t="s">
        <v>45</v>
      </c>
      <c r="O92" s="83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0" t="s">
        <v>119</v>
      </c>
      <c r="AT92" s="210" t="s">
        <v>115</v>
      </c>
      <c r="AU92" s="210" t="s">
        <v>83</v>
      </c>
      <c r="AY92" s="16" t="s">
        <v>112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6" t="s">
        <v>6</v>
      </c>
      <c r="BK92" s="211">
        <f>ROUND(I92*H92,1)</f>
        <v>0</v>
      </c>
      <c r="BL92" s="16" t="s">
        <v>119</v>
      </c>
      <c r="BM92" s="210" t="s">
        <v>130</v>
      </c>
    </row>
    <row r="93" s="2" customFormat="1">
      <c r="A93" s="37"/>
      <c r="B93" s="38"/>
      <c r="C93" s="39"/>
      <c r="D93" s="212" t="s">
        <v>121</v>
      </c>
      <c r="E93" s="39"/>
      <c r="F93" s="213" t="s">
        <v>129</v>
      </c>
      <c r="G93" s="39"/>
      <c r="H93" s="39"/>
      <c r="I93" s="214"/>
      <c r="J93" s="39"/>
      <c r="K93" s="39"/>
      <c r="L93" s="43"/>
      <c r="M93" s="215"/>
      <c r="N93" s="216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121</v>
      </c>
      <c r="AU93" s="16" t="s">
        <v>83</v>
      </c>
    </row>
    <row r="94" s="2" customFormat="1" ht="37.8" customHeight="1">
      <c r="A94" s="37"/>
      <c r="B94" s="38"/>
      <c r="C94" s="199" t="s">
        <v>111</v>
      </c>
      <c r="D94" s="199" t="s">
        <v>115</v>
      </c>
      <c r="E94" s="200" t="s">
        <v>131</v>
      </c>
      <c r="F94" s="201" t="s">
        <v>132</v>
      </c>
      <c r="G94" s="202" t="s">
        <v>124</v>
      </c>
      <c r="H94" s="203">
        <v>3</v>
      </c>
      <c r="I94" s="204"/>
      <c r="J94" s="205">
        <f>ROUND(I94*H94,1)</f>
        <v>0</v>
      </c>
      <c r="K94" s="201" t="s">
        <v>20</v>
      </c>
      <c r="L94" s="43"/>
      <c r="M94" s="206" t="s">
        <v>20</v>
      </c>
      <c r="N94" s="207" t="s">
        <v>45</v>
      </c>
      <c r="O94" s="83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0" t="s">
        <v>119</v>
      </c>
      <c r="AT94" s="210" t="s">
        <v>115</v>
      </c>
      <c r="AU94" s="210" t="s">
        <v>83</v>
      </c>
      <c r="AY94" s="16" t="s">
        <v>112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6" t="s">
        <v>6</v>
      </c>
      <c r="BK94" s="211">
        <f>ROUND(I94*H94,1)</f>
        <v>0</v>
      </c>
      <c r="BL94" s="16" t="s">
        <v>119</v>
      </c>
      <c r="BM94" s="210" t="s">
        <v>133</v>
      </c>
    </row>
    <row r="95" s="2" customFormat="1">
      <c r="A95" s="37"/>
      <c r="B95" s="38"/>
      <c r="C95" s="39"/>
      <c r="D95" s="212" t="s">
        <v>121</v>
      </c>
      <c r="E95" s="39"/>
      <c r="F95" s="213" t="s">
        <v>132</v>
      </c>
      <c r="G95" s="39"/>
      <c r="H95" s="39"/>
      <c r="I95" s="214"/>
      <c r="J95" s="39"/>
      <c r="K95" s="39"/>
      <c r="L95" s="43"/>
      <c r="M95" s="215"/>
      <c r="N95" s="216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121</v>
      </c>
      <c r="AU95" s="16" t="s">
        <v>83</v>
      </c>
    </row>
    <row r="96" s="2" customFormat="1" ht="66.75" customHeight="1">
      <c r="A96" s="37"/>
      <c r="B96" s="38"/>
      <c r="C96" s="199" t="s">
        <v>134</v>
      </c>
      <c r="D96" s="199" t="s">
        <v>115</v>
      </c>
      <c r="E96" s="200" t="s">
        <v>135</v>
      </c>
      <c r="F96" s="201" t="s">
        <v>136</v>
      </c>
      <c r="G96" s="202" t="s">
        <v>124</v>
      </c>
      <c r="H96" s="203">
        <v>1</v>
      </c>
      <c r="I96" s="204"/>
      <c r="J96" s="205">
        <f>ROUND(I96*H96,1)</f>
        <v>0</v>
      </c>
      <c r="K96" s="201" t="s">
        <v>20</v>
      </c>
      <c r="L96" s="43"/>
      <c r="M96" s="206" t="s">
        <v>20</v>
      </c>
      <c r="N96" s="207" t="s">
        <v>45</v>
      </c>
      <c r="O96" s="83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0" t="s">
        <v>119</v>
      </c>
      <c r="AT96" s="210" t="s">
        <v>115</v>
      </c>
      <c r="AU96" s="210" t="s">
        <v>83</v>
      </c>
      <c r="AY96" s="16" t="s">
        <v>112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6" t="s">
        <v>6</v>
      </c>
      <c r="BK96" s="211">
        <f>ROUND(I96*H96,1)</f>
        <v>0</v>
      </c>
      <c r="BL96" s="16" t="s">
        <v>119</v>
      </c>
      <c r="BM96" s="210" t="s">
        <v>137</v>
      </c>
    </row>
    <row r="97" s="2" customFormat="1">
      <c r="A97" s="37"/>
      <c r="B97" s="38"/>
      <c r="C97" s="39"/>
      <c r="D97" s="212" t="s">
        <v>121</v>
      </c>
      <c r="E97" s="39"/>
      <c r="F97" s="213" t="s">
        <v>136</v>
      </c>
      <c r="G97" s="39"/>
      <c r="H97" s="39"/>
      <c r="I97" s="214"/>
      <c r="J97" s="39"/>
      <c r="K97" s="39"/>
      <c r="L97" s="43"/>
      <c r="M97" s="215"/>
      <c r="N97" s="216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121</v>
      </c>
      <c r="AU97" s="16" t="s">
        <v>83</v>
      </c>
    </row>
    <row r="98" s="2" customFormat="1" ht="37.8" customHeight="1">
      <c r="A98" s="37"/>
      <c r="B98" s="38"/>
      <c r="C98" s="199" t="s">
        <v>138</v>
      </c>
      <c r="D98" s="199" t="s">
        <v>115</v>
      </c>
      <c r="E98" s="200" t="s">
        <v>139</v>
      </c>
      <c r="F98" s="201" t="s">
        <v>140</v>
      </c>
      <c r="G98" s="202" t="s">
        <v>124</v>
      </c>
      <c r="H98" s="203">
        <v>2</v>
      </c>
      <c r="I98" s="204"/>
      <c r="J98" s="205">
        <f>ROUND(I98*H98,1)</f>
        <v>0</v>
      </c>
      <c r="K98" s="201" t="s">
        <v>20</v>
      </c>
      <c r="L98" s="43"/>
      <c r="M98" s="206" t="s">
        <v>20</v>
      </c>
      <c r="N98" s="207" t="s">
        <v>45</v>
      </c>
      <c r="O98" s="83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0" t="s">
        <v>119</v>
      </c>
      <c r="AT98" s="210" t="s">
        <v>115</v>
      </c>
      <c r="AU98" s="210" t="s">
        <v>83</v>
      </c>
      <c r="AY98" s="16" t="s">
        <v>112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6" t="s">
        <v>6</v>
      </c>
      <c r="BK98" s="211">
        <f>ROUND(I98*H98,1)</f>
        <v>0</v>
      </c>
      <c r="BL98" s="16" t="s">
        <v>119</v>
      </c>
      <c r="BM98" s="210" t="s">
        <v>141</v>
      </c>
    </row>
    <row r="99" s="2" customFormat="1">
      <c r="A99" s="37"/>
      <c r="B99" s="38"/>
      <c r="C99" s="39"/>
      <c r="D99" s="212" t="s">
        <v>121</v>
      </c>
      <c r="E99" s="39"/>
      <c r="F99" s="213" t="s">
        <v>140</v>
      </c>
      <c r="G99" s="39"/>
      <c r="H99" s="39"/>
      <c r="I99" s="214"/>
      <c r="J99" s="39"/>
      <c r="K99" s="39"/>
      <c r="L99" s="43"/>
      <c r="M99" s="215"/>
      <c r="N99" s="216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121</v>
      </c>
      <c r="AU99" s="16" t="s">
        <v>83</v>
      </c>
    </row>
    <row r="100" s="2" customFormat="1" ht="24.15" customHeight="1">
      <c r="A100" s="37"/>
      <c r="B100" s="38"/>
      <c r="C100" s="199" t="s">
        <v>142</v>
      </c>
      <c r="D100" s="199" t="s">
        <v>115</v>
      </c>
      <c r="E100" s="200" t="s">
        <v>143</v>
      </c>
      <c r="F100" s="201" t="s">
        <v>144</v>
      </c>
      <c r="G100" s="202" t="s">
        <v>124</v>
      </c>
      <c r="H100" s="203">
        <v>6</v>
      </c>
      <c r="I100" s="204"/>
      <c r="J100" s="205">
        <f>ROUND(I100*H100,1)</f>
        <v>0</v>
      </c>
      <c r="K100" s="201" t="s">
        <v>20</v>
      </c>
      <c r="L100" s="43"/>
      <c r="M100" s="206" t="s">
        <v>20</v>
      </c>
      <c r="N100" s="207" t="s">
        <v>45</v>
      </c>
      <c r="O100" s="83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0" t="s">
        <v>119</v>
      </c>
      <c r="AT100" s="210" t="s">
        <v>115</v>
      </c>
      <c r="AU100" s="210" t="s">
        <v>83</v>
      </c>
      <c r="AY100" s="16" t="s">
        <v>112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6" t="s">
        <v>6</v>
      </c>
      <c r="BK100" s="211">
        <f>ROUND(I100*H100,1)</f>
        <v>0</v>
      </c>
      <c r="BL100" s="16" t="s">
        <v>119</v>
      </c>
      <c r="BM100" s="210" t="s">
        <v>145</v>
      </c>
    </row>
    <row r="101" s="2" customFormat="1">
      <c r="A101" s="37"/>
      <c r="B101" s="38"/>
      <c r="C101" s="39"/>
      <c r="D101" s="212" t="s">
        <v>121</v>
      </c>
      <c r="E101" s="39"/>
      <c r="F101" s="213" t="s">
        <v>144</v>
      </c>
      <c r="G101" s="39"/>
      <c r="H101" s="39"/>
      <c r="I101" s="214"/>
      <c r="J101" s="39"/>
      <c r="K101" s="39"/>
      <c r="L101" s="43"/>
      <c r="M101" s="215"/>
      <c r="N101" s="216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121</v>
      </c>
      <c r="AU101" s="16" t="s">
        <v>83</v>
      </c>
    </row>
    <row r="102" s="2" customFormat="1" ht="16.5" customHeight="1">
      <c r="A102" s="37"/>
      <c r="B102" s="38"/>
      <c r="C102" s="199" t="s">
        <v>146</v>
      </c>
      <c r="D102" s="199" t="s">
        <v>115</v>
      </c>
      <c r="E102" s="200" t="s">
        <v>147</v>
      </c>
      <c r="F102" s="201" t="s">
        <v>148</v>
      </c>
      <c r="G102" s="202" t="s">
        <v>124</v>
      </c>
      <c r="H102" s="203">
        <v>2</v>
      </c>
      <c r="I102" s="204"/>
      <c r="J102" s="205">
        <f>ROUND(I102*H102,1)</f>
        <v>0</v>
      </c>
      <c r="K102" s="201" t="s">
        <v>20</v>
      </c>
      <c r="L102" s="43"/>
      <c r="M102" s="206" t="s">
        <v>20</v>
      </c>
      <c r="N102" s="207" t="s">
        <v>45</v>
      </c>
      <c r="O102" s="83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0" t="s">
        <v>119</v>
      </c>
      <c r="AT102" s="210" t="s">
        <v>115</v>
      </c>
      <c r="AU102" s="210" t="s">
        <v>83</v>
      </c>
      <c r="AY102" s="16" t="s">
        <v>112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6" t="s">
        <v>6</v>
      </c>
      <c r="BK102" s="211">
        <f>ROUND(I102*H102,1)</f>
        <v>0</v>
      </c>
      <c r="BL102" s="16" t="s">
        <v>119</v>
      </c>
      <c r="BM102" s="210" t="s">
        <v>149</v>
      </c>
    </row>
    <row r="103" s="2" customFormat="1">
      <c r="A103" s="37"/>
      <c r="B103" s="38"/>
      <c r="C103" s="39"/>
      <c r="D103" s="212" t="s">
        <v>121</v>
      </c>
      <c r="E103" s="39"/>
      <c r="F103" s="213" t="s">
        <v>150</v>
      </c>
      <c r="G103" s="39"/>
      <c r="H103" s="39"/>
      <c r="I103" s="214"/>
      <c r="J103" s="39"/>
      <c r="K103" s="39"/>
      <c r="L103" s="43"/>
      <c r="M103" s="215"/>
      <c r="N103" s="216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121</v>
      </c>
      <c r="AU103" s="16" t="s">
        <v>83</v>
      </c>
    </row>
    <row r="104" s="12" customFormat="1" ht="22.8" customHeight="1">
      <c r="A104" s="12"/>
      <c r="B104" s="183"/>
      <c r="C104" s="184"/>
      <c r="D104" s="185" t="s">
        <v>73</v>
      </c>
      <c r="E104" s="197" t="s">
        <v>115</v>
      </c>
      <c r="F104" s="197" t="s">
        <v>151</v>
      </c>
      <c r="G104" s="184"/>
      <c r="H104" s="184"/>
      <c r="I104" s="187"/>
      <c r="J104" s="198">
        <f>BK104</f>
        <v>0</v>
      </c>
      <c r="K104" s="184"/>
      <c r="L104" s="189"/>
      <c r="M104" s="190"/>
      <c r="N104" s="191"/>
      <c r="O104" s="191"/>
      <c r="P104" s="192">
        <f>P105+P106+P107</f>
        <v>0</v>
      </c>
      <c r="Q104" s="191"/>
      <c r="R104" s="192">
        <f>R105+R106+R107</f>
        <v>0</v>
      </c>
      <c r="S104" s="191"/>
      <c r="T104" s="193">
        <f>T105+T106+T107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6</v>
      </c>
      <c r="AT104" s="195" t="s">
        <v>73</v>
      </c>
      <c r="AU104" s="195" t="s">
        <v>6</v>
      </c>
      <c r="AY104" s="194" t="s">
        <v>112</v>
      </c>
      <c r="BK104" s="196">
        <f>BK105+BK106+BK107</f>
        <v>0</v>
      </c>
    </row>
    <row r="105" s="2" customFormat="1" ht="37.8" customHeight="1">
      <c r="A105" s="37"/>
      <c r="B105" s="38"/>
      <c r="C105" s="199" t="s">
        <v>152</v>
      </c>
      <c r="D105" s="199" t="s">
        <v>115</v>
      </c>
      <c r="E105" s="200" t="s">
        <v>153</v>
      </c>
      <c r="F105" s="201" t="s">
        <v>154</v>
      </c>
      <c r="G105" s="202" t="s">
        <v>124</v>
      </c>
      <c r="H105" s="203">
        <v>50</v>
      </c>
      <c r="I105" s="204"/>
      <c r="J105" s="205">
        <f>ROUND(I105*H105,1)</f>
        <v>0</v>
      </c>
      <c r="K105" s="201" t="s">
        <v>20</v>
      </c>
      <c r="L105" s="43"/>
      <c r="M105" s="206" t="s">
        <v>20</v>
      </c>
      <c r="N105" s="207" t="s">
        <v>45</v>
      </c>
      <c r="O105" s="83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0" t="s">
        <v>119</v>
      </c>
      <c r="AT105" s="210" t="s">
        <v>115</v>
      </c>
      <c r="AU105" s="210" t="s">
        <v>83</v>
      </c>
      <c r="AY105" s="16" t="s">
        <v>112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6" t="s">
        <v>6</v>
      </c>
      <c r="BK105" s="211">
        <f>ROUND(I105*H105,1)</f>
        <v>0</v>
      </c>
      <c r="BL105" s="16" t="s">
        <v>119</v>
      </c>
      <c r="BM105" s="210" t="s">
        <v>155</v>
      </c>
    </row>
    <row r="106" s="2" customFormat="1">
      <c r="A106" s="37"/>
      <c r="B106" s="38"/>
      <c r="C106" s="39"/>
      <c r="D106" s="212" t="s">
        <v>121</v>
      </c>
      <c r="E106" s="39"/>
      <c r="F106" s="213" t="s">
        <v>156</v>
      </c>
      <c r="G106" s="39"/>
      <c r="H106" s="39"/>
      <c r="I106" s="214"/>
      <c r="J106" s="39"/>
      <c r="K106" s="39"/>
      <c r="L106" s="43"/>
      <c r="M106" s="215"/>
      <c r="N106" s="21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121</v>
      </c>
      <c r="AU106" s="16" t="s">
        <v>83</v>
      </c>
    </row>
    <row r="107" s="12" customFormat="1" ht="20.88" customHeight="1">
      <c r="A107" s="12"/>
      <c r="B107" s="183"/>
      <c r="C107" s="184"/>
      <c r="D107" s="185" t="s">
        <v>73</v>
      </c>
      <c r="E107" s="197" t="s">
        <v>157</v>
      </c>
      <c r="F107" s="197" t="s">
        <v>158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SUM(P108:P113)</f>
        <v>0</v>
      </c>
      <c r="Q107" s="191"/>
      <c r="R107" s="192">
        <f>SUM(R108:R113)</f>
        <v>0</v>
      </c>
      <c r="S107" s="191"/>
      <c r="T107" s="193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4" t="s">
        <v>6</v>
      </c>
      <c r="AT107" s="195" t="s">
        <v>73</v>
      </c>
      <c r="AU107" s="195" t="s">
        <v>83</v>
      </c>
      <c r="AY107" s="194" t="s">
        <v>112</v>
      </c>
      <c r="BK107" s="196">
        <f>SUM(BK108:BK113)</f>
        <v>0</v>
      </c>
    </row>
    <row r="108" s="2" customFormat="1" ht="78" customHeight="1">
      <c r="A108" s="37"/>
      <c r="B108" s="38"/>
      <c r="C108" s="199" t="s">
        <v>159</v>
      </c>
      <c r="D108" s="199" t="s">
        <v>115</v>
      </c>
      <c r="E108" s="200" t="s">
        <v>160</v>
      </c>
      <c r="F108" s="201" t="s">
        <v>161</v>
      </c>
      <c r="G108" s="202" t="s">
        <v>124</v>
      </c>
      <c r="H108" s="203">
        <v>2</v>
      </c>
      <c r="I108" s="204"/>
      <c r="J108" s="205">
        <f>ROUND(I108*H108,1)</f>
        <v>0</v>
      </c>
      <c r="K108" s="201" t="s">
        <v>20</v>
      </c>
      <c r="L108" s="43"/>
      <c r="M108" s="206" t="s">
        <v>20</v>
      </c>
      <c r="N108" s="207" t="s">
        <v>45</v>
      </c>
      <c r="O108" s="83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0" t="s">
        <v>119</v>
      </c>
      <c r="AT108" s="210" t="s">
        <v>115</v>
      </c>
      <c r="AU108" s="210" t="s">
        <v>127</v>
      </c>
      <c r="AY108" s="16" t="s">
        <v>112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6" t="s">
        <v>6</v>
      </c>
      <c r="BK108" s="211">
        <f>ROUND(I108*H108,1)</f>
        <v>0</v>
      </c>
      <c r="BL108" s="16" t="s">
        <v>119</v>
      </c>
      <c r="BM108" s="210" t="s">
        <v>162</v>
      </c>
    </row>
    <row r="109" s="2" customFormat="1">
      <c r="A109" s="37"/>
      <c r="B109" s="38"/>
      <c r="C109" s="39"/>
      <c r="D109" s="212" t="s">
        <v>121</v>
      </c>
      <c r="E109" s="39"/>
      <c r="F109" s="213" t="s">
        <v>163</v>
      </c>
      <c r="G109" s="39"/>
      <c r="H109" s="39"/>
      <c r="I109" s="214"/>
      <c r="J109" s="39"/>
      <c r="K109" s="39"/>
      <c r="L109" s="43"/>
      <c r="M109" s="215"/>
      <c r="N109" s="216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121</v>
      </c>
      <c r="AU109" s="16" t="s">
        <v>127</v>
      </c>
    </row>
    <row r="110" s="2" customFormat="1" ht="49.05" customHeight="1">
      <c r="A110" s="37"/>
      <c r="B110" s="38"/>
      <c r="C110" s="199" t="s">
        <v>164</v>
      </c>
      <c r="D110" s="199" t="s">
        <v>115</v>
      </c>
      <c r="E110" s="200" t="s">
        <v>165</v>
      </c>
      <c r="F110" s="201" t="s">
        <v>166</v>
      </c>
      <c r="G110" s="202" t="s">
        <v>124</v>
      </c>
      <c r="H110" s="203">
        <v>1</v>
      </c>
      <c r="I110" s="204"/>
      <c r="J110" s="205">
        <f>ROUND(I110*H110,1)</f>
        <v>0</v>
      </c>
      <c r="K110" s="201" t="s">
        <v>20</v>
      </c>
      <c r="L110" s="43"/>
      <c r="M110" s="206" t="s">
        <v>20</v>
      </c>
      <c r="N110" s="207" t="s">
        <v>45</v>
      </c>
      <c r="O110" s="83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0" t="s">
        <v>119</v>
      </c>
      <c r="AT110" s="210" t="s">
        <v>115</v>
      </c>
      <c r="AU110" s="210" t="s">
        <v>127</v>
      </c>
      <c r="AY110" s="16" t="s">
        <v>112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6" t="s">
        <v>6</v>
      </c>
      <c r="BK110" s="211">
        <f>ROUND(I110*H110,1)</f>
        <v>0</v>
      </c>
      <c r="BL110" s="16" t="s">
        <v>119</v>
      </c>
      <c r="BM110" s="210" t="s">
        <v>167</v>
      </c>
    </row>
    <row r="111" s="2" customFormat="1">
      <c r="A111" s="37"/>
      <c r="B111" s="38"/>
      <c r="C111" s="39"/>
      <c r="D111" s="212" t="s">
        <v>121</v>
      </c>
      <c r="E111" s="39"/>
      <c r="F111" s="213" t="s">
        <v>166</v>
      </c>
      <c r="G111" s="39"/>
      <c r="H111" s="39"/>
      <c r="I111" s="214"/>
      <c r="J111" s="39"/>
      <c r="K111" s="39"/>
      <c r="L111" s="43"/>
      <c r="M111" s="215"/>
      <c r="N111" s="216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121</v>
      </c>
      <c r="AU111" s="16" t="s">
        <v>127</v>
      </c>
    </row>
    <row r="112" s="2" customFormat="1" ht="55.5" customHeight="1">
      <c r="A112" s="37"/>
      <c r="B112" s="38"/>
      <c r="C112" s="199" t="s">
        <v>9</v>
      </c>
      <c r="D112" s="199" t="s">
        <v>115</v>
      </c>
      <c r="E112" s="200" t="s">
        <v>168</v>
      </c>
      <c r="F112" s="201" t="s">
        <v>169</v>
      </c>
      <c r="G112" s="202" t="s">
        <v>124</v>
      </c>
      <c r="H112" s="203">
        <v>2</v>
      </c>
      <c r="I112" s="204"/>
      <c r="J112" s="205">
        <f>ROUND(I112*H112,1)</f>
        <v>0</v>
      </c>
      <c r="K112" s="201" t="s">
        <v>20</v>
      </c>
      <c r="L112" s="43"/>
      <c r="M112" s="206" t="s">
        <v>20</v>
      </c>
      <c r="N112" s="207" t="s">
        <v>45</v>
      </c>
      <c r="O112" s="83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0" t="s">
        <v>119</v>
      </c>
      <c r="AT112" s="210" t="s">
        <v>115</v>
      </c>
      <c r="AU112" s="210" t="s">
        <v>127</v>
      </c>
      <c r="AY112" s="16" t="s">
        <v>112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6" t="s">
        <v>6</v>
      </c>
      <c r="BK112" s="211">
        <f>ROUND(I112*H112,1)</f>
        <v>0</v>
      </c>
      <c r="BL112" s="16" t="s">
        <v>119</v>
      </c>
      <c r="BM112" s="210" t="s">
        <v>170</v>
      </c>
    </row>
    <row r="113" s="2" customFormat="1">
      <c r="A113" s="37"/>
      <c r="B113" s="38"/>
      <c r="C113" s="39"/>
      <c r="D113" s="212" t="s">
        <v>121</v>
      </c>
      <c r="E113" s="39"/>
      <c r="F113" s="213" t="s">
        <v>171</v>
      </c>
      <c r="G113" s="39"/>
      <c r="H113" s="39"/>
      <c r="I113" s="214"/>
      <c r="J113" s="39"/>
      <c r="K113" s="39"/>
      <c r="L113" s="43"/>
      <c r="M113" s="215"/>
      <c r="N113" s="216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121</v>
      </c>
      <c r="AU113" s="16" t="s">
        <v>127</v>
      </c>
    </row>
    <row r="114" s="12" customFormat="1" ht="22.8" customHeight="1">
      <c r="A114" s="12"/>
      <c r="B114" s="183"/>
      <c r="C114" s="184"/>
      <c r="D114" s="185" t="s">
        <v>73</v>
      </c>
      <c r="E114" s="197" t="s">
        <v>73</v>
      </c>
      <c r="F114" s="197" t="s">
        <v>172</v>
      </c>
      <c r="G114" s="184"/>
      <c r="H114" s="184"/>
      <c r="I114" s="187"/>
      <c r="J114" s="198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0</v>
      </c>
      <c r="S114" s="191"/>
      <c r="T114" s="193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4" t="s">
        <v>6</v>
      </c>
      <c r="AT114" s="195" t="s">
        <v>73</v>
      </c>
      <c r="AU114" s="195" t="s">
        <v>6</v>
      </c>
      <c r="AY114" s="194" t="s">
        <v>112</v>
      </c>
      <c r="BK114" s="196">
        <f>SUM(BK115:BK120)</f>
        <v>0</v>
      </c>
    </row>
    <row r="115" s="2" customFormat="1" ht="44.25" customHeight="1">
      <c r="A115" s="37"/>
      <c r="B115" s="38"/>
      <c r="C115" s="199" t="s">
        <v>173</v>
      </c>
      <c r="D115" s="199" t="s">
        <v>115</v>
      </c>
      <c r="E115" s="200" t="s">
        <v>174</v>
      </c>
      <c r="F115" s="201" t="s">
        <v>175</v>
      </c>
      <c r="G115" s="202" t="s">
        <v>124</v>
      </c>
      <c r="H115" s="203">
        <v>10</v>
      </c>
      <c r="I115" s="204"/>
      <c r="J115" s="205">
        <f>ROUND(I115*H115,1)</f>
        <v>0</v>
      </c>
      <c r="K115" s="201" t="s">
        <v>20</v>
      </c>
      <c r="L115" s="43"/>
      <c r="M115" s="206" t="s">
        <v>20</v>
      </c>
      <c r="N115" s="207" t="s">
        <v>45</v>
      </c>
      <c r="O115" s="83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0" t="s">
        <v>119</v>
      </c>
      <c r="AT115" s="210" t="s">
        <v>115</v>
      </c>
      <c r="AU115" s="210" t="s">
        <v>83</v>
      </c>
      <c r="AY115" s="16" t="s">
        <v>112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6" t="s">
        <v>6</v>
      </c>
      <c r="BK115" s="211">
        <f>ROUND(I115*H115,1)</f>
        <v>0</v>
      </c>
      <c r="BL115" s="16" t="s">
        <v>119</v>
      </c>
      <c r="BM115" s="210" t="s">
        <v>176</v>
      </c>
    </row>
    <row r="116" s="2" customFormat="1">
      <c r="A116" s="37"/>
      <c r="B116" s="38"/>
      <c r="C116" s="39"/>
      <c r="D116" s="212" t="s">
        <v>121</v>
      </c>
      <c r="E116" s="39"/>
      <c r="F116" s="213" t="s">
        <v>177</v>
      </c>
      <c r="G116" s="39"/>
      <c r="H116" s="39"/>
      <c r="I116" s="214"/>
      <c r="J116" s="39"/>
      <c r="K116" s="39"/>
      <c r="L116" s="43"/>
      <c r="M116" s="215"/>
      <c r="N116" s="216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121</v>
      </c>
      <c r="AU116" s="16" t="s">
        <v>83</v>
      </c>
    </row>
    <row r="117" s="2" customFormat="1" ht="24.15" customHeight="1">
      <c r="A117" s="37"/>
      <c r="B117" s="38"/>
      <c r="C117" s="199" t="s">
        <v>178</v>
      </c>
      <c r="D117" s="199" t="s">
        <v>115</v>
      </c>
      <c r="E117" s="200" t="s">
        <v>179</v>
      </c>
      <c r="F117" s="201" t="s">
        <v>180</v>
      </c>
      <c r="G117" s="202" t="s">
        <v>124</v>
      </c>
      <c r="H117" s="203">
        <v>40</v>
      </c>
      <c r="I117" s="204"/>
      <c r="J117" s="205">
        <f>ROUND(I117*H117,1)</f>
        <v>0</v>
      </c>
      <c r="K117" s="201" t="s">
        <v>20</v>
      </c>
      <c r="L117" s="43"/>
      <c r="M117" s="206" t="s">
        <v>20</v>
      </c>
      <c r="N117" s="207" t="s">
        <v>45</v>
      </c>
      <c r="O117" s="83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0" t="s">
        <v>119</v>
      </c>
      <c r="AT117" s="210" t="s">
        <v>115</v>
      </c>
      <c r="AU117" s="210" t="s">
        <v>83</v>
      </c>
      <c r="AY117" s="16" t="s">
        <v>112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6" t="s">
        <v>6</v>
      </c>
      <c r="BK117" s="211">
        <f>ROUND(I117*H117,1)</f>
        <v>0</v>
      </c>
      <c r="BL117" s="16" t="s">
        <v>119</v>
      </c>
      <c r="BM117" s="210" t="s">
        <v>181</v>
      </c>
    </row>
    <row r="118" s="2" customFormat="1">
      <c r="A118" s="37"/>
      <c r="B118" s="38"/>
      <c r="C118" s="39"/>
      <c r="D118" s="212" t="s">
        <v>121</v>
      </c>
      <c r="E118" s="39"/>
      <c r="F118" s="213" t="s">
        <v>180</v>
      </c>
      <c r="G118" s="39"/>
      <c r="H118" s="39"/>
      <c r="I118" s="214"/>
      <c r="J118" s="39"/>
      <c r="K118" s="39"/>
      <c r="L118" s="43"/>
      <c r="M118" s="215"/>
      <c r="N118" s="216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121</v>
      </c>
      <c r="AU118" s="16" t="s">
        <v>83</v>
      </c>
    </row>
    <row r="119" s="2" customFormat="1" ht="21.75" customHeight="1">
      <c r="A119" s="37"/>
      <c r="B119" s="38"/>
      <c r="C119" s="199" t="s">
        <v>182</v>
      </c>
      <c r="D119" s="199" t="s">
        <v>115</v>
      </c>
      <c r="E119" s="200" t="s">
        <v>183</v>
      </c>
      <c r="F119" s="201" t="s">
        <v>184</v>
      </c>
      <c r="G119" s="202" t="s">
        <v>124</v>
      </c>
      <c r="H119" s="203">
        <v>14</v>
      </c>
      <c r="I119" s="204"/>
      <c r="J119" s="205">
        <f>ROUND(I119*H119,1)</f>
        <v>0</v>
      </c>
      <c r="K119" s="201" t="s">
        <v>20</v>
      </c>
      <c r="L119" s="43"/>
      <c r="M119" s="206" t="s">
        <v>20</v>
      </c>
      <c r="N119" s="207" t="s">
        <v>45</v>
      </c>
      <c r="O119" s="83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0" t="s">
        <v>119</v>
      </c>
      <c r="AT119" s="210" t="s">
        <v>115</v>
      </c>
      <c r="AU119" s="210" t="s">
        <v>83</v>
      </c>
      <c r="AY119" s="16" t="s">
        <v>112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6" t="s">
        <v>6</v>
      </c>
      <c r="BK119" s="211">
        <f>ROUND(I119*H119,1)</f>
        <v>0</v>
      </c>
      <c r="BL119" s="16" t="s">
        <v>119</v>
      </c>
      <c r="BM119" s="210" t="s">
        <v>185</v>
      </c>
    </row>
    <row r="120" s="2" customFormat="1">
      <c r="A120" s="37"/>
      <c r="B120" s="38"/>
      <c r="C120" s="39"/>
      <c r="D120" s="212" t="s">
        <v>121</v>
      </c>
      <c r="E120" s="39"/>
      <c r="F120" s="213" t="s">
        <v>184</v>
      </c>
      <c r="G120" s="39"/>
      <c r="H120" s="39"/>
      <c r="I120" s="214"/>
      <c r="J120" s="39"/>
      <c r="K120" s="39"/>
      <c r="L120" s="43"/>
      <c r="M120" s="215"/>
      <c r="N120" s="216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121</v>
      </c>
      <c r="AU120" s="16" t="s">
        <v>83</v>
      </c>
    </row>
    <row r="121" s="12" customFormat="1" ht="22.8" customHeight="1">
      <c r="A121" s="12"/>
      <c r="B121" s="183"/>
      <c r="C121" s="184"/>
      <c r="D121" s="185" t="s">
        <v>73</v>
      </c>
      <c r="E121" s="197" t="s">
        <v>186</v>
      </c>
      <c r="F121" s="197" t="s">
        <v>187</v>
      </c>
      <c r="G121" s="184"/>
      <c r="H121" s="184"/>
      <c r="I121" s="187"/>
      <c r="J121" s="198">
        <f>BK121</f>
        <v>0</v>
      </c>
      <c r="K121" s="184"/>
      <c r="L121" s="189"/>
      <c r="M121" s="190"/>
      <c r="N121" s="191"/>
      <c r="O121" s="191"/>
      <c r="P121" s="192">
        <f>SUM(P122:P125)</f>
        <v>0</v>
      </c>
      <c r="Q121" s="191"/>
      <c r="R121" s="192">
        <f>SUM(R122:R125)</f>
        <v>0</v>
      </c>
      <c r="S121" s="191"/>
      <c r="T121" s="19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4" t="s">
        <v>6</v>
      </c>
      <c r="AT121" s="195" t="s">
        <v>73</v>
      </c>
      <c r="AU121" s="195" t="s">
        <v>6</v>
      </c>
      <c r="AY121" s="194" t="s">
        <v>112</v>
      </c>
      <c r="BK121" s="196">
        <f>SUM(BK122:BK125)</f>
        <v>0</v>
      </c>
    </row>
    <row r="122" s="2" customFormat="1" ht="49.05" customHeight="1">
      <c r="A122" s="37"/>
      <c r="B122" s="38"/>
      <c r="C122" s="199" t="s">
        <v>188</v>
      </c>
      <c r="D122" s="199" t="s">
        <v>115</v>
      </c>
      <c r="E122" s="200" t="s">
        <v>189</v>
      </c>
      <c r="F122" s="201" t="s">
        <v>190</v>
      </c>
      <c r="G122" s="202" t="s">
        <v>20</v>
      </c>
      <c r="H122" s="203">
        <v>4</v>
      </c>
      <c r="I122" s="204"/>
      <c r="J122" s="205">
        <f>ROUND(I122*H122,1)</f>
        <v>0</v>
      </c>
      <c r="K122" s="201" t="s">
        <v>20</v>
      </c>
      <c r="L122" s="43"/>
      <c r="M122" s="206" t="s">
        <v>20</v>
      </c>
      <c r="N122" s="207" t="s">
        <v>45</v>
      </c>
      <c r="O122" s="8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0" t="s">
        <v>119</v>
      </c>
      <c r="AT122" s="210" t="s">
        <v>115</v>
      </c>
      <c r="AU122" s="210" t="s">
        <v>83</v>
      </c>
      <c r="AY122" s="16" t="s">
        <v>112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6" t="s">
        <v>6</v>
      </c>
      <c r="BK122" s="211">
        <f>ROUND(I122*H122,1)</f>
        <v>0</v>
      </c>
      <c r="BL122" s="16" t="s">
        <v>119</v>
      </c>
      <c r="BM122" s="210" t="s">
        <v>191</v>
      </c>
    </row>
    <row r="123" s="2" customFormat="1">
      <c r="A123" s="37"/>
      <c r="B123" s="38"/>
      <c r="C123" s="39"/>
      <c r="D123" s="212" t="s">
        <v>121</v>
      </c>
      <c r="E123" s="39"/>
      <c r="F123" s="213" t="s">
        <v>190</v>
      </c>
      <c r="G123" s="39"/>
      <c r="H123" s="39"/>
      <c r="I123" s="214"/>
      <c r="J123" s="39"/>
      <c r="K123" s="39"/>
      <c r="L123" s="43"/>
      <c r="M123" s="215"/>
      <c r="N123" s="216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121</v>
      </c>
      <c r="AU123" s="16" t="s">
        <v>83</v>
      </c>
    </row>
    <row r="124" s="2" customFormat="1" ht="49.05" customHeight="1">
      <c r="A124" s="37"/>
      <c r="B124" s="38"/>
      <c r="C124" s="199" t="s">
        <v>192</v>
      </c>
      <c r="D124" s="199" t="s">
        <v>115</v>
      </c>
      <c r="E124" s="200" t="s">
        <v>193</v>
      </c>
      <c r="F124" s="201" t="s">
        <v>194</v>
      </c>
      <c r="G124" s="202" t="s">
        <v>20</v>
      </c>
      <c r="H124" s="203">
        <v>2</v>
      </c>
      <c r="I124" s="204"/>
      <c r="J124" s="205">
        <f>ROUND(I124*H124,1)</f>
        <v>0</v>
      </c>
      <c r="K124" s="201" t="s">
        <v>20</v>
      </c>
      <c r="L124" s="43"/>
      <c r="M124" s="206" t="s">
        <v>20</v>
      </c>
      <c r="N124" s="207" t="s">
        <v>45</v>
      </c>
      <c r="O124" s="83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0" t="s">
        <v>119</v>
      </c>
      <c r="AT124" s="210" t="s">
        <v>115</v>
      </c>
      <c r="AU124" s="210" t="s">
        <v>83</v>
      </c>
      <c r="AY124" s="16" t="s">
        <v>112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6" t="s">
        <v>6</v>
      </c>
      <c r="BK124" s="211">
        <f>ROUND(I124*H124,1)</f>
        <v>0</v>
      </c>
      <c r="BL124" s="16" t="s">
        <v>119</v>
      </c>
      <c r="BM124" s="210" t="s">
        <v>195</v>
      </c>
    </row>
    <row r="125" s="2" customFormat="1">
      <c r="A125" s="37"/>
      <c r="B125" s="38"/>
      <c r="C125" s="39"/>
      <c r="D125" s="212" t="s">
        <v>121</v>
      </c>
      <c r="E125" s="39"/>
      <c r="F125" s="213" t="s">
        <v>194</v>
      </c>
      <c r="G125" s="39"/>
      <c r="H125" s="39"/>
      <c r="I125" s="214"/>
      <c r="J125" s="39"/>
      <c r="K125" s="39"/>
      <c r="L125" s="43"/>
      <c r="M125" s="217"/>
      <c r="N125" s="218"/>
      <c r="O125" s="219"/>
      <c r="P125" s="219"/>
      <c r="Q125" s="219"/>
      <c r="R125" s="219"/>
      <c r="S125" s="219"/>
      <c r="T125" s="220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121</v>
      </c>
      <c r="AU125" s="16" t="s">
        <v>83</v>
      </c>
    </row>
    <row r="126" s="2" customFormat="1" ht="6.96" customHeight="1">
      <c r="A126" s="37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/rC5F0fh4R2Yna2uTMWx77wbTKibTGW7T5lj3eUp+tw5iiClXU17+NoHLTigF02+Wf1xmzgCVvrbl+WY9HAoxA==" hashValue="Eb6vhRMA4gKSHxSWR5mm+YPiqknyUC1G1yyyPsQ58XyzA3GVAsT/ZtZkjjvl+buT9qcYHDE5w/xhXwTcwcXxJQ==" algorithmName="SHA-512" password="CC35"/>
  <autoFilter ref="C84:K12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196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197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198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199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200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201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202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203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204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205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206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81</v>
      </c>
      <c r="F18" s="232" t="s">
        <v>207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208</v>
      </c>
      <c r="F19" s="232" t="s">
        <v>209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210</v>
      </c>
      <c r="F20" s="232" t="s">
        <v>211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212</v>
      </c>
      <c r="F21" s="232" t="s">
        <v>213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214</v>
      </c>
      <c r="F22" s="232" t="s">
        <v>215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216</v>
      </c>
      <c r="F23" s="232" t="s">
        <v>217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218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219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220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221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222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223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224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225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226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98</v>
      </c>
      <c r="F36" s="232"/>
      <c r="G36" s="232" t="s">
        <v>227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228</v>
      </c>
      <c r="F37" s="232"/>
      <c r="G37" s="232" t="s">
        <v>229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55</v>
      </c>
      <c r="F38" s="232"/>
      <c r="G38" s="232" t="s">
        <v>230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56</v>
      </c>
      <c r="F39" s="232"/>
      <c r="G39" s="232" t="s">
        <v>231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99</v>
      </c>
      <c r="F40" s="232"/>
      <c r="G40" s="232" t="s">
        <v>232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100</v>
      </c>
      <c r="F41" s="232"/>
      <c r="G41" s="232" t="s">
        <v>233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234</v>
      </c>
      <c r="F42" s="232"/>
      <c r="G42" s="232" t="s">
        <v>235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236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237</v>
      </c>
      <c r="F44" s="232"/>
      <c r="G44" s="232" t="s">
        <v>238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102</v>
      </c>
      <c r="F45" s="232"/>
      <c r="G45" s="232" t="s">
        <v>239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240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241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242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243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244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245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246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247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248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249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250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251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252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253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254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255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256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257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258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259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260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261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262</v>
      </c>
      <c r="D76" s="250"/>
      <c r="E76" s="250"/>
      <c r="F76" s="250" t="s">
        <v>263</v>
      </c>
      <c r="G76" s="251"/>
      <c r="H76" s="250" t="s">
        <v>56</v>
      </c>
      <c r="I76" s="250" t="s">
        <v>59</v>
      </c>
      <c r="J76" s="250" t="s">
        <v>264</v>
      </c>
      <c r="K76" s="249"/>
    </row>
    <row r="77" s="1" customFormat="1" ht="17.25" customHeight="1">
      <c r="B77" s="247"/>
      <c r="C77" s="252" t="s">
        <v>265</v>
      </c>
      <c r="D77" s="252"/>
      <c r="E77" s="252"/>
      <c r="F77" s="253" t="s">
        <v>266</v>
      </c>
      <c r="G77" s="254"/>
      <c r="H77" s="252"/>
      <c r="I77" s="252"/>
      <c r="J77" s="252" t="s">
        <v>267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55</v>
      </c>
      <c r="D79" s="257"/>
      <c r="E79" s="257"/>
      <c r="F79" s="258" t="s">
        <v>268</v>
      </c>
      <c r="G79" s="259"/>
      <c r="H79" s="235" t="s">
        <v>269</v>
      </c>
      <c r="I79" s="235" t="s">
        <v>270</v>
      </c>
      <c r="J79" s="235">
        <v>20</v>
      </c>
      <c r="K79" s="249"/>
    </row>
    <row r="80" s="1" customFormat="1" ht="15" customHeight="1">
      <c r="B80" s="247"/>
      <c r="C80" s="235" t="s">
        <v>271</v>
      </c>
      <c r="D80" s="235"/>
      <c r="E80" s="235"/>
      <c r="F80" s="258" t="s">
        <v>268</v>
      </c>
      <c r="G80" s="259"/>
      <c r="H80" s="235" t="s">
        <v>272</v>
      </c>
      <c r="I80" s="235" t="s">
        <v>270</v>
      </c>
      <c r="J80" s="235">
        <v>120</v>
      </c>
      <c r="K80" s="249"/>
    </row>
    <row r="81" s="1" customFormat="1" ht="15" customHeight="1">
      <c r="B81" s="260"/>
      <c r="C81" s="235" t="s">
        <v>273</v>
      </c>
      <c r="D81" s="235"/>
      <c r="E81" s="235"/>
      <c r="F81" s="258" t="s">
        <v>274</v>
      </c>
      <c r="G81" s="259"/>
      <c r="H81" s="235" t="s">
        <v>275</v>
      </c>
      <c r="I81" s="235" t="s">
        <v>270</v>
      </c>
      <c r="J81" s="235">
        <v>50</v>
      </c>
      <c r="K81" s="249"/>
    </row>
    <row r="82" s="1" customFormat="1" ht="15" customHeight="1">
      <c r="B82" s="260"/>
      <c r="C82" s="235" t="s">
        <v>276</v>
      </c>
      <c r="D82" s="235"/>
      <c r="E82" s="235"/>
      <c r="F82" s="258" t="s">
        <v>268</v>
      </c>
      <c r="G82" s="259"/>
      <c r="H82" s="235" t="s">
        <v>277</v>
      </c>
      <c r="I82" s="235" t="s">
        <v>278</v>
      </c>
      <c r="J82" s="235"/>
      <c r="K82" s="249"/>
    </row>
    <row r="83" s="1" customFormat="1" ht="15" customHeight="1">
      <c r="B83" s="260"/>
      <c r="C83" s="261" t="s">
        <v>279</v>
      </c>
      <c r="D83" s="261"/>
      <c r="E83" s="261"/>
      <c r="F83" s="262" t="s">
        <v>274</v>
      </c>
      <c r="G83" s="261"/>
      <c r="H83" s="261" t="s">
        <v>280</v>
      </c>
      <c r="I83" s="261" t="s">
        <v>270</v>
      </c>
      <c r="J83" s="261">
        <v>15</v>
      </c>
      <c r="K83" s="249"/>
    </row>
    <row r="84" s="1" customFormat="1" ht="15" customHeight="1">
      <c r="B84" s="260"/>
      <c r="C84" s="261" t="s">
        <v>281</v>
      </c>
      <c r="D84" s="261"/>
      <c r="E84" s="261"/>
      <c r="F84" s="262" t="s">
        <v>274</v>
      </c>
      <c r="G84" s="261"/>
      <c r="H84" s="261" t="s">
        <v>282</v>
      </c>
      <c r="I84" s="261" t="s">
        <v>270</v>
      </c>
      <c r="J84" s="261">
        <v>15</v>
      </c>
      <c r="K84" s="249"/>
    </row>
    <row r="85" s="1" customFormat="1" ht="15" customHeight="1">
      <c r="B85" s="260"/>
      <c r="C85" s="261" t="s">
        <v>283</v>
      </c>
      <c r="D85" s="261"/>
      <c r="E85" s="261"/>
      <c r="F85" s="262" t="s">
        <v>274</v>
      </c>
      <c r="G85" s="261"/>
      <c r="H85" s="261" t="s">
        <v>284</v>
      </c>
      <c r="I85" s="261" t="s">
        <v>270</v>
      </c>
      <c r="J85" s="261">
        <v>20</v>
      </c>
      <c r="K85" s="249"/>
    </row>
    <row r="86" s="1" customFormat="1" ht="15" customHeight="1">
      <c r="B86" s="260"/>
      <c r="C86" s="261" t="s">
        <v>285</v>
      </c>
      <c r="D86" s="261"/>
      <c r="E86" s="261"/>
      <c r="F86" s="262" t="s">
        <v>274</v>
      </c>
      <c r="G86" s="261"/>
      <c r="H86" s="261" t="s">
        <v>286</v>
      </c>
      <c r="I86" s="261" t="s">
        <v>270</v>
      </c>
      <c r="J86" s="261">
        <v>20</v>
      </c>
      <c r="K86" s="249"/>
    </row>
    <row r="87" s="1" customFormat="1" ht="15" customHeight="1">
      <c r="B87" s="260"/>
      <c r="C87" s="235" t="s">
        <v>287</v>
      </c>
      <c r="D87" s="235"/>
      <c r="E87" s="235"/>
      <c r="F87" s="258" t="s">
        <v>274</v>
      </c>
      <c r="G87" s="259"/>
      <c r="H87" s="235" t="s">
        <v>288</v>
      </c>
      <c r="I87" s="235" t="s">
        <v>270</v>
      </c>
      <c r="J87" s="235">
        <v>50</v>
      </c>
      <c r="K87" s="249"/>
    </row>
    <row r="88" s="1" customFormat="1" ht="15" customHeight="1">
      <c r="B88" s="260"/>
      <c r="C88" s="235" t="s">
        <v>289</v>
      </c>
      <c r="D88" s="235"/>
      <c r="E88" s="235"/>
      <c r="F88" s="258" t="s">
        <v>274</v>
      </c>
      <c r="G88" s="259"/>
      <c r="H88" s="235" t="s">
        <v>290</v>
      </c>
      <c r="I88" s="235" t="s">
        <v>270</v>
      </c>
      <c r="J88" s="235">
        <v>20</v>
      </c>
      <c r="K88" s="249"/>
    </row>
    <row r="89" s="1" customFormat="1" ht="15" customHeight="1">
      <c r="B89" s="260"/>
      <c r="C89" s="235" t="s">
        <v>291</v>
      </c>
      <c r="D89" s="235"/>
      <c r="E89" s="235"/>
      <c r="F89" s="258" t="s">
        <v>274</v>
      </c>
      <c r="G89" s="259"/>
      <c r="H89" s="235" t="s">
        <v>292</v>
      </c>
      <c r="I89" s="235" t="s">
        <v>270</v>
      </c>
      <c r="J89" s="235">
        <v>20</v>
      </c>
      <c r="K89" s="249"/>
    </row>
    <row r="90" s="1" customFormat="1" ht="15" customHeight="1">
      <c r="B90" s="260"/>
      <c r="C90" s="235" t="s">
        <v>293</v>
      </c>
      <c r="D90" s="235"/>
      <c r="E90" s="235"/>
      <c r="F90" s="258" t="s">
        <v>274</v>
      </c>
      <c r="G90" s="259"/>
      <c r="H90" s="235" t="s">
        <v>294</v>
      </c>
      <c r="I90" s="235" t="s">
        <v>270</v>
      </c>
      <c r="J90" s="235">
        <v>50</v>
      </c>
      <c r="K90" s="249"/>
    </row>
    <row r="91" s="1" customFormat="1" ht="15" customHeight="1">
      <c r="B91" s="260"/>
      <c r="C91" s="235" t="s">
        <v>295</v>
      </c>
      <c r="D91" s="235"/>
      <c r="E91" s="235"/>
      <c r="F91" s="258" t="s">
        <v>274</v>
      </c>
      <c r="G91" s="259"/>
      <c r="H91" s="235" t="s">
        <v>295</v>
      </c>
      <c r="I91" s="235" t="s">
        <v>270</v>
      </c>
      <c r="J91" s="235">
        <v>50</v>
      </c>
      <c r="K91" s="249"/>
    </row>
    <row r="92" s="1" customFormat="1" ht="15" customHeight="1">
      <c r="B92" s="260"/>
      <c r="C92" s="235" t="s">
        <v>296</v>
      </c>
      <c r="D92" s="235"/>
      <c r="E92" s="235"/>
      <c r="F92" s="258" t="s">
        <v>274</v>
      </c>
      <c r="G92" s="259"/>
      <c r="H92" s="235" t="s">
        <v>297</v>
      </c>
      <c r="I92" s="235" t="s">
        <v>270</v>
      </c>
      <c r="J92" s="235">
        <v>255</v>
      </c>
      <c r="K92" s="249"/>
    </row>
    <row r="93" s="1" customFormat="1" ht="15" customHeight="1">
      <c r="B93" s="260"/>
      <c r="C93" s="235" t="s">
        <v>298</v>
      </c>
      <c r="D93" s="235"/>
      <c r="E93" s="235"/>
      <c r="F93" s="258" t="s">
        <v>268</v>
      </c>
      <c r="G93" s="259"/>
      <c r="H93" s="235" t="s">
        <v>299</v>
      </c>
      <c r="I93" s="235" t="s">
        <v>300</v>
      </c>
      <c r="J93" s="235"/>
      <c r="K93" s="249"/>
    </row>
    <row r="94" s="1" customFormat="1" ht="15" customHeight="1">
      <c r="B94" s="260"/>
      <c r="C94" s="235" t="s">
        <v>301</v>
      </c>
      <c r="D94" s="235"/>
      <c r="E94" s="235"/>
      <c r="F94" s="258" t="s">
        <v>268</v>
      </c>
      <c r="G94" s="259"/>
      <c r="H94" s="235" t="s">
        <v>302</v>
      </c>
      <c r="I94" s="235" t="s">
        <v>303</v>
      </c>
      <c r="J94" s="235"/>
      <c r="K94" s="249"/>
    </row>
    <row r="95" s="1" customFormat="1" ht="15" customHeight="1">
      <c r="B95" s="260"/>
      <c r="C95" s="235" t="s">
        <v>304</v>
      </c>
      <c r="D95" s="235"/>
      <c r="E95" s="235"/>
      <c r="F95" s="258" t="s">
        <v>268</v>
      </c>
      <c r="G95" s="259"/>
      <c r="H95" s="235" t="s">
        <v>304</v>
      </c>
      <c r="I95" s="235" t="s">
        <v>303</v>
      </c>
      <c r="J95" s="235"/>
      <c r="K95" s="249"/>
    </row>
    <row r="96" s="1" customFormat="1" ht="15" customHeight="1">
      <c r="B96" s="260"/>
      <c r="C96" s="235" t="s">
        <v>40</v>
      </c>
      <c r="D96" s="235"/>
      <c r="E96" s="235"/>
      <c r="F96" s="258" t="s">
        <v>268</v>
      </c>
      <c r="G96" s="259"/>
      <c r="H96" s="235" t="s">
        <v>305</v>
      </c>
      <c r="I96" s="235" t="s">
        <v>303</v>
      </c>
      <c r="J96" s="235"/>
      <c r="K96" s="249"/>
    </row>
    <row r="97" s="1" customFormat="1" ht="15" customHeight="1">
      <c r="B97" s="260"/>
      <c r="C97" s="235" t="s">
        <v>50</v>
      </c>
      <c r="D97" s="235"/>
      <c r="E97" s="235"/>
      <c r="F97" s="258" t="s">
        <v>268</v>
      </c>
      <c r="G97" s="259"/>
      <c r="H97" s="235" t="s">
        <v>306</v>
      </c>
      <c r="I97" s="235" t="s">
        <v>303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307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262</v>
      </c>
      <c r="D103" s="250"/>
      <c r="E103" s="250"/>
      <c r="F103" s="250" t="s">
        <v>263</v>
      </c>
      <c r="G103" s="251"/>
      <c r="H103" s="250" t="s">
        <v>56</v>
      </c>
      <c r="I103" s="250" t="s">
        <v>59</v>
      </c>
      <c r="J103" s="250" t="s">
        <v>264</v>
      </c>
      <c r="K103" s="249"/>
    </row>
    <row r="104" s="1" customFormat="1" ht="17.25" customHeight="1">
      <c r="B104" s="247"/>
      <c r="C104" s="252" t="s">
        <v>265</v>
      </c>
      <c r="D104" s="252"/>
      <c r="E104" s="252"/>
      <c r="F104" s="253" t="s">
        <v>266</v>
      </c>
      <c r="G104" s="254"/>
      <c r="H104" s="252"/>
      <c r="I104" s="252"/>
      <c r="J104" s="252" t="s">
        <v>267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55</v>
      </c>
      <c r="D106" s="257"/>
      <c r="E106" s="257"/>
      <c r="F106" s="258" t="s">
        <v>268</v>
      </c>
      <c r="G106" s="235"/>
      <c r="H106" s="235" t="s">
        <v>308</v>
      </c>
      <c r="I106" s="235" t="s">
        <v>270</v>
      </c>
      <c r="J106" s="235">
        <v>20</v>
      </c>
      <c r="K106" s="249"/>
    </row>
    <row r="107" s="1" customFormat="1" ht="15" customHeight="1">
      <c r="B107" s="247"/>
      <c r="C107" s="235" t="s">
        <v>271</v>
      </c>
      <c r="D107" s="235"/>
      <c r="E107" s="235"/>
      <c r="F107" s="258" t="s">
        <v>268</v>
      </c>
      <c r="G107" s="235"/>
      <c r="H107" s="235" t="s">
        <v>308</v>
      </c>
      <c r="I107" s="235" t="s">
        <v>270</v>
      </c>
      <c r="J107" s="235">
        <v>120</v>
      </c>
      <c r="K107" s="249"/>
    </row>
    <row r="108" s="1" customFormat="1" ht="15" customHeight="1">
      <c r="B108" s="260"/>
      <c r="C108" s="235" t="s">
        <v>273</v>
      </c>
      <c r="D108" s="235"/>
      <c r="E108" s="235"/>
      <c r="F108" s="258" t="s">
        <v>274</v>
      </c>
      <c r="G108" s="235"/>
      <c r="H108" s="235" t="s">
        <v>308</v>
      </c>
      <c r="I108" s="235" t="s">
        <v>270</v>
      </c>
      <c r="J108" s="235">
        <v>50</v>
      </c>
      <c r="K108" s="249"/>
    </row>
    <row r="109" s="1" customFormat="1" ht="15" customHeight="1">
      <c r="B109" s="260"/>
      <c r="C109" s="235" t="s">
        <v>276</v>
      </c>
      <c r="D109" s="235"/>
      <c r="E109" s="235"/>
      <c r="F109" s="258" t="s">
        <v>268</v>
      </c>
      <c r="G109" s="235"/>
      <c r="H109" s="235" t="s">
        <v>308</v>
      </c>
      <c r="I109" s="235" t="s">
        <v>278</v>
      </c>
      <c r="J109" s="235"/>
      <c r="K109" s="249"/>
    </row>
    <row r="110" s="1" customFormat="1" ht="15" customHeight="1">
      <c r="B110" s="260"/>
      <c r="C110" s="235" t="s">
        <v>287</v>
      </c>
      <c r="D110" s="235"/>
      <c r="E110" s="235"/>
      <c r="F110" s="258" t="s">
        <v>274</v>
      </c>
      <c r="G110" s="235"/>
      <c r="H110" s="235" t="s">
        <v>308</v>
      </c>
      <c r="I110" s="235" t="s">
        <v>270</v>
      </c>
      <c r="J110" s="235">
        <v>50</v>
      </c>
      <c r="K110" s="249"/>
    </row>
    <row r="111" s="1" customFormat="1" ht="15" customHeight="1">
      <c r="B111" s="260"/>
      <c r="C111" s="235" t="s">
        <v>295</v>
      </c>
      <c r="D111" s="235"/>
      <c r="E111" s="235"/>
      <c r="F111" s="258" t="s">
        <v>274</v>
      </c>
      <c r="G111" s="235"/>
      <c r="H111" s="235" t="s">
        <v>308</v>
      </c>
      <c r="I111" s="235" t="s">
        <v>270</v>
      </c>
      <c r="J111" s="235">
        <v>50</v>
      </c>
      <c r="K111" s="249"/>
    </row>
    <row r="112" s="1" customFormat="1" ht="15" customHeight="1">
      <c r="B112" s="260"/>
      <c r="C112" s="235" t="s">
        <v>293</v>
      </c>
      <c r="D112" s="235"/>
      <c r="E112" s="235"/>
      <c r="F112" s="258" t="s">
        <v>274</v>
      </c>
      <c r="G112" s="235"/>
      <c r="H112" s="235" t="s">
        <v>308</v>
      </c>
      <c r="I112" s="235" t="s">
        <v>270</v>
      </c>
      <c r="J112" s="235">
        <v>50</v>
      </c>
      <c r="K112" s="249"/>
    </row>
    <row r="113" s="1" customFormat="1" ht="15" customHeight="1">
      <c r="B113" s="260"/>
      <c r="C113" s="235" t="s">
        <v>55</v>
      </c>
      <c r="D113" s="235"/>
      <c r="E113" s="235"/>
      <c r="F113" s="258" t="s">
        <v>268</v>
      </c>
      <c r="G113" s="235"/>
      <c r="H113" s="235" t="s">
        <v>309</v>
      </c>
      <c r="I113" s="235" t="s">
        <v>270</v>
      </c>
      <c r="J113" s="235">
        <v>20</v>
      </c>
      <c r="K113" s="249"/>
    </row>
    <row r="114" s="1" customFormat="1" ht="15" customHeight="1">
      <c r="B114" s="260"/>
      <c r="C114" s="235" t="s">
        <v>310</v>
      </c>
      <c r="D114" s="235"/>
      <c r="E114" s="235"/>
      <c r="F114" s="258" t="s">
        <v>268</v>
      </c>
      <c r="G114" s="235"/>
      <c r="H114" s="235" t="s">
        <v>311</v>
      </c>
      <c r="I114" s="235" t="s">
        <v>270</v>
      </c>
      <c r="J114" s="235">
        <v>120</v>
      </c>
      <c r="K114" s="249"/>
    </row>
    <row r="115" s="1" customFormat="1" ht="15" customHeight="1">
      <c r="B115" s="260"/>
      <c r="C115" s="235" t="s">
        <v>40</v>
      </c>
      <c r="D115" s="235"/>
      <c r="E115" s="235"/>
      <c r="F115" s="258" t="s">
        <v>268</v>
      </c>
      <c r="G115" s="235"/>
      <c r="H115" s="235" t="s">
        <v>312</v>
      </c>
      <c r="I115" s="235" t="s">
        <v>303</v>
      </c>
      <c r="J115" s="235"/>
      <c r="K115" s="249"/>
    </row>
    <row r="116" s="1" customFormat="1" ht="15" customHeight="1">
      <c r="B116" s="260"/>
      <c r="C116" s="235" t="s">
        <v>50</v>
      </c>
      <c r="D116" s="235"/>
      <c r="E116" s="235"/>
      <c r="F116" s="258" t="s">
        <v>268</v>
      </c>
      <c r="G116" s="235"/>
      <c r="H116" s="235" t="s">
        <v>313</v>
      </c>
      <c r="I116" s="235" t="s">
        <v>303</v>
      </c>
      <c r="J116" s="235"/>
      <c r="K116" s="249"/>
    </row>
    <row r="117" s="1" customFormat="1" ht="15" customHeight="1">
      <c r="B117" s="260"/>
      <c r="C117" s="235" t="s">
        <v>59</v>
      </c>
      <c r="D117" s="235"/>
      <c r="E117" s="235"/>
      <c r="F117" s="258" t="s">
        <v>268</v>
      </c>
      <c r="G117" s="235"/>
      <c r="H117" s="235" t="s">
        <v>314</v>
      </c>
      <c r="I117" s="235" t="s">
        <v>315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316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262</v>
      </c>
      <c r="D123" s="250"/>
      <c r="E123" s="250"/>
      <c r="F123" s="250" t="s">
        <v>263</v>
      </c>
      <c r="G123" s="251"/>
      <c r="H123" s="250" t="s">
        <v>56</v>
      </c>
      <c r="I123" s="250" t="s">
        <v>59</v>
      </c>
      <c r="J123" s="250" t="s">
        <v>264</v>
      </c>
      <c r="K123" s="279"/>
    </row>
    <row r="124" s="1" customFormat="1" ht="17.25" customHeight="1">
      <c r="B124" s="278"/>
      <c r="C124" s="252" t="s">
        <v>265</v>
      </c>
      <c r="D124" s="252"/>
      <c r="E124" s="252"/>
      <c r="F124" s="253" t="s">
        <v>266</v>
      </c>
      <c r="G124" s="254"/>
      <c r="H124" s="252"/>
      <c r="I124" s="252"/>
      <c r="J124" s="252" t="s">
        <v>267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271</v>
      </c>
      <c r="D126" s="257"/>
      <c r="E126" s="257"/>
      <c r="F126" s="258" t="s">
        <v>268</v>
      </c>
      <c r="G126" s="235"/>
      <c r="H126" s="235" t="s">
        <v>308</v>
      </c>
      <c r="I126" s="235" t="s">
        <v>270</v>
      </c>
      <c r="J126" s="235">
        <v>120</v>
      </c>
      <c r="K126" s="283"/>
    </row>
    <row r="127" s="1" customFormat="1" ht="15" customHeight="1">
      <c r="B127" s="280"/>
      <c r="C127" s="235" t="s">
        <v>317</v>
      </c>
      <c r="D127" s="235"/>
      <c r="E127" s="235"/>
      <c r="F127" s="258" t="s">
        <v>268</v>
      </c>
      <c r="G127" s="235"/>
      <c r="H127" s="235" t="s">
        <v>318</v>
      </c>
      <c r="I127" s="235" t="s">
        <v>270</v>
      </c>
      <c r="J127" s="235" t="s">
        <v>319</v>
      </c>
      <c r="K127" s="283"/>
    </row>
    <row r="128" s="1" customFormat="1" ht="15" customHeight="1">
      <c r="B128" s="280"/>
      <c r="C128" s="235" t="s">
        <v>216</v>
      </c>
      <c r="D128" s="235"/>
      <c r="E128" s="235"/>
      <c r="F128" s="258" t="s">
        <v>268</v>
      </c>
      <c r="G128" s="235"/>
      <c r="H128" s="235" t="s">
        <v>320</v>
      </c>
      <c r="I128" s="235" t="s">
        <v>270</v>
      </c>
      <c r="J128" s="235" t="s">
        <v>319</v>
      </c>
      <c r="K128" s="283"/>
    </row>
    <row r="129" s="1" customFormat="1" ht="15" customHeight="1">
      <c r="B129" s="280"/>
      <c r="C129" s="235" t="s">
        <v>279</v>
      </c>
      <c r="D129" s="235"/>
      <c r="E129" s="235"/>
      <c r="F129" s="258" t="s">
        <v>274</v>
      </c>
      <c r="G129" s="235"/>
      <c r="H129" s="235" t="s">
        <v>280</v>
      </c>
      <c r="I129" s="235" t="s">
        <v>270</v>
      </c>
      <c r="J129" s="235">
        <v>15</v>
      </c>
      <c r="K129" s="283"/>
    </row>
    <row r="130" s="1" customFormat="1" ht="15" customHeight="1">
      <c r="B130" s="280"/>
      <c r="C130" s="261" t="s">
        <v>281</v>
      </c>
      <c r="D130" s="261"/>
      <c r="E130" s="261"/>
      <c r="F130" s="262" t="s">
        <v>274</v>
      </c>
      <c r="G130" s="261"/>
      <c r="H130" s="261" t="s">
        <v>282</v>
      </c>
      <c r="I130" s="261" t="s">
        <v>270</v>
      </c>
      <c r="J130" s="261">
        <v>15</v>
      </c>
      <c r="K130" s="283"/>
    </row>
    <row r="131" s="1" customFormat="1" ht="15" customHeight="1">
      <c r="B131" s="280"/>
      <c r="C131" s="261" t="s">
        <v>283</v>
      </c>
      <c r="D131" s="261"/>
      <c r="E131" s="261"/>
      <c r="F131" s="262" t="s">
        <v>274</v>
      </c>
      <c r="G131" s="261"/>
      <c r="H131" s="261" t="s">
        <v>284</v>
      </c>
      <c r="I131" s="261" t="s">
        <v>270</v>
      </c>
      <c r="J131" s="261">
        <v>20</v>
      </c>
      <c r="K131" s="283"/>
    </row>
    <row r="132" s="1" customFormat="1" ht="15" customHeight="1">
      <c r="B132" s="280"/>
      <c r="C132" s="261" t="s">
        <v>285</v>
      </c>
      <c r="D132" s="261"/>
      <c r="E132" s="261"/>
      <c r="F132" s="262" t="s">
        <v>274</v>
      </c>
      <c r="G132" s="261"/>
      <c r="H132" s="261" t="s">
        <v>286</v>
      </c>
      <c r="I132" s="261" t="s">
        <v>270</v>
      </c>
      <c r="J132" s="261">
        <v>20</v>
      </c>
      <c r="K132" s="283"/>
    </row>
    <row r="133" s="1" customFormat="1" ht="15" customHeight="1">
      <c r="B133" s="280"/>
      <c r="C133" s="235" t="s">
        <v>273</v>
      </c>
      <c r="D133" s="235"/>
      <c r="E133" s="235"/>
      <c r="F133" s="258" t="s">
        <v>274</v>
      </c>
      <c r="G133" s="235"/>
      <c r="H133" s="235" t="s">
        <v>308</v>
      </c>
      <c r="I133" s="235" t="s">
        <v>270</v>
      </c>
      <c r="J133" s="235">
        <v>50</v>
      </c>
      <c r="K133" s="283"/>
    </row>
    <row r="134" s="1" customFormat="1" ht="15" customHeight="1">
      <c r="B134" s="280"/>
      <c r="C134" s="235" t="s">
        <v>287</v>
      </c>
      <c r="D134" s="235"/>
      <c r="E134" s="235"/>
      <c r="F134" s="258" t="s">
        <v>274</v>
      </c>
      <c r="G134" s="235"/>
      <c r="H134" s="235" t="s">
        <v>308</v>
      </c>
      <c r="I134" s="235" t="s">
        <v>270</v>
      </c>
      <c r="J134" s="235">
        <v>50</v>
      </c>
      <c r="K134" s="283"/>
    </row>
    <row r="135" s="1" customFormat="1" ht="15" customHeight="1">
      <c r="B135" s="280"/>
      <c r="C135" s="235" t="s">
        <v>293</v>
      </c>
      <c r="D135" s="235"/>
      <c r="E135" s="235"/>
      <c r="F135" s="258" t="s">
        <v>274</v>
      </c>
      <c r="G135" s="235"/>
      <c r="H135" s="235" t="s">
        <v>308</v>
      </c>
      <c r="I135" s="235" t="s">
        <v>270</v>
      </c>
      <c r="J135" s="235">
        <v>50</v>
      </c>
      <c r="K135" s="283"/>
    </row>
    <row r="136" s="1" customFormat="1" ht="15" customHeight="1">
      <c r="B136" s="280"/>
      <c r="C136" s="235" t="s">
        <v>295</v>
      </c>
      <c r="D136" s="235"/>
      <c r="E136" s="235"/>
      <c r="F136" s="258" t="s">
        <v>274</v>
      </c>
      <c r="G136" s="235"/>
      <c r="H136" s="235" t="s">
        <v>308</v>
      </c>
      <c r="I136" s="235" t="s">
        <v>270</v>
      </c>
      <c r="J136" s="235">
        <v>50</v>
      </c>
      <c r="K136" s="283"/>
    </row>
    <row r="137" s="1" customFormat="1" ht="15" customHeight="1">
      <c r="B137" s="280"/>
      <c r="C137" s="235" t="s">
        <v>296</v>
      </c>
      <c r="D137" s="235"/>
      <c r="E137" s="235"/>
      <c r="F137" s="258" t="s">
        <v>274</v>
      </c>
      <c r="G137" s="235"/>
      <c r="H137" s="235" t="s">
        <v>321</v>
      </c>
      <c r="I137" s="235" t="s">
        <v>270</v>
      </c>
      <c r="J137" s="235">
        <v>255</v>
      </c>
      <c r="K137" s="283"/>
    </row>
    <row r="138" s="1" customFormat="1" ht="15" customHeight="1">
      <c r="B138" s="280"/>
      <c r="C138" s="235" t="s">
        <v>298</v>
      </c>
      <c r="D138" s="235"/>
      <c r="E138" s="235"/>
      <c r="F138" s="258" t="s">
        <v>268</v>
      </c>
      <c r="G138" s="235"/>
      <c r="H138" s="235" t="s">
        <v>322</v>
      </c>
      <c r="I138" s="235" t="s">
        <v>300</v>
      </c>
      <c r="J138" s="235"/>
      <c r="K138" s="283"/>
    </row>
    <row r="139" s="1" customFormat="1" ht="15" customHeight="1">
      <c r="B139" s="280"/>
      <c r="C139" s="235" t="s">
        <v>301</v>
      </c>
      <c r="D139" s="235"/>
      <c r="E139" s="235"/>
      <c r="F139" s="258" t="s">
        <v>268</v>
      </c>
      <c r="G139" s="235"/>
      <c r="H139" s="235" t="s">
        <v>323</v>
      </c>
      <c r="I139" s="235" t="s">
        <v>303</v>
      </c>
      <c r="J139" s="235"/>
      <c r="K139" s="283"/>
    </row>
    <row r="140" s="1" customFormat="1" ht="15" customHeight="1">
      <c r="B140" s="280"/>
      <c r="C140" s="235" t="s">
        <v>304</v>
      </c>
      <c r="D140" s="235"/>
      <c r="E140" s="235"/>
      <c r="F140" s="258" t="s">
        <v>268</v>
      </c>
      <c r="G140" s="235"/>
      <c r="H140" s="235" t="s">
        <v>304</v>
      </c>
      <c r="I140" s="235" t="s">
        <v>303</v>
      </c>
      <c r="J140" s="235"/>
      <c r="K140" s="283"/>
    </row>
    <row r="141" s="1" customFormat="1" ht="15" customHeight="1">
      <c r="B141" s="280"/>
      <c r="C141" s="235" t="s">
        <v>40</v>
      </c>
      <c r="D141" s="235"/>
      <c r="E141" s="235"/>
      <c r="F141" s="258" t="s">
        <v>268</v>
      </c>
      <c r="G141" s="235"/>
      <c r="H141" s="235" t="s">
        <v>324</v>
      </c>
      <c r="I141" s="235" t="s">
        <v>303</v>
      </c>
      <c r="J141" s="235"/>
      <c r="K141" s="283"/>
    </row>
    <row r="142" s="1" customFormat="1" ht="15" customHeight="1">
      <c r="B142" s="280"/>
      <c r="C142" s="235" t="s">
        <v>325</v>
      </c>
      <c r="D142" s="235"/>
      <c r="E142" s="235"/>
      <c r="F142" s="258" t="s">
        <v>268</v>
      </c>
      <c r="G142" s="235"/>
      <c r="H142" s="235" t="s">
        <v>326</v>
      </c>
      <c r="I142" s="235" t="s">
        <v>303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327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262</v>
      </c>
      <c r="D148" s="250"/>
      <c r="E148" s="250"/>
      <c r="F148" s="250" t="s">
        <v>263</v>
      </c>
      <c r="G148" s="251"/>
      <c r="H148" s="250" t="s">
        <v>56</v>
      </c>
      <c r="I148" s="250" t="s">
        <v>59</v>
      </c>
      <c r="J148" s="250" t="s">
        <v>264</v>
      </c>
      <c r="K148" s="249"/>
    </row>
    <row r="149" s="1" customFormat="1" ht="17.25" customHeight="1">
      <c r="B149" s="247"/>
      <c r="C149" s="252" t="s">
        <v>265</v>
      </c>
      <c r="D149" s="252"/>
      <c r="E149" s="252"/>
      <c r="F149" s="253" t="s">
        <v>266</v>
      </c>
      <c r="G149" s="254"/>
      <c r="H149" s="252"/>
      <c r="I149" s="252"/>
      <c r="J149" s="252" t="s">
        <v>267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271</v>
      </c>
      <c r="D151" s="235"/>
      <c r="E151" s="235"/>
      <c r="F151" s="288" t="s">
        <v>268</v>
      </c>
      <c r="G151" s="235"/>
      <c r="H151" s="287" t="s">
        <v>308</v>
      </c>
      <c r="I151" s="287" t="s">
        <v>270</v>
      </c>
      <c r="J151" s="287">
        <v>120</v>
      </c>
      <c r="K151" s="283"/>
    </row>
    <row r="152" s="1" customFormat="1" ht="15" customHeight="1">
      <c r="B152" s="260"/>
      <c r="C152" s="287" t="s">
        <v>317</v>
      </c>
      <c r="D152" s="235"/>
      <c r="E152" s="235"/>
      <c r="F152" s="288" t="s">
        <v>268</v>
      </c>
      <c r="G152" s="235"/>
      <c r="H152" s="287" t="s">
        <v>328</v>
      </c>
      <c r="I152" s="287" t="s">
        <v>270</v>
      </c>
      <c r="J152" s="287" t="s">
        <v>319</v>
      </c>
      <c r="K152" s="283"/>
    </row>
    <row r="153" s="1" customFormat="1" ht="15" customHeight="1">
      <c r="B153" s="260"/>
      <c r="C153" s="287" t="s">
        <v>216</v>
      </c>
      <c r="D153" s="235"/>
      <c r="E153" s="235"/>
      <c r="F153" s="288" t="s">
        <v>268</v>
      </c>
      <c r="G153" s="235"/>
      <c r="H153" s="287" t="s">
        <v>329</v>
      </c>
      <c r="I153" s="287" t="s">
        <v>270</v>
      </c>
      <c r="J153" s="287" t="s">
        <v>319</v>
      </c>
      <c r="K153" s="283"/>
    </row>
    <row r="154" s="1" customFormat="1" ht="15" customHeight="1">
      <c r="B154" s="260"/>
      <c r="C154" s="287" t="s">
        <v>273</v>
      </c>
      <c r="D154" s="235"/>
      <c r="E154" s="235"/>
      <c r="F154" s="288" t="s">
        <v>274</v>
      </c>
      <c r="G154" s="235"/>
      <c r="H154" s="287" t="s">
        <v>308</v>
      </c>
      <c r="I154" s="287" t="s">
        <v>270</v>
      </c>
      <c r="J154" s="287">
        <v>50</v>
      </c>
      <c r="K154" s="283"/>
    </row>
    <row r="155" s="1" customFormat="1" ht="15" customHeight="1">
      <c r="B155" s="260"/>
      <c r="C155" s="287" t="s">
        <v>276</v>
      </c>
      <c r="D155" s="235"/>
      <c r="E155" s="235"/>
      <c r="F155" s="288" t="s">
        <v>268</v>
      </c>
      <c r="G155" s="235"/>
      <c r="H155" s="287" t="s">
        <v>308</v>
      </c>
      <c r="I155" s="287" t="s">
        <v>278</v>
      </c>
      <c r="J155" s="287"/>
      <c r="K155" s="283"/>
    </row>
    <row r="156" s="1" customFormat="1" ht="15" customHeight="1">
      <c r="B156" s="260"/>
      <c r="C156" s="287" t="s">
        <v>287</v>
      </c>
      <c r="D156" s="235"/>
      <c r="E156" s="235"/>
      <c r="F156" s="288" t="s">
        <v>274</v>
      </c>
      <c r="G156" s="235"/>
      <c r="H156" s="287" t="s">
        <v>308</v>
      </c>
      <c r="I156" s="287" t="s">
        <v>270</v>
      </c>
      <c r="J156" s="287">
        <v>50</v>
      </c>
      <c r="K156" s="283"/>
    </row>
    <row r="157" s="1" customFormat="1" ht="15" customHeight="1">
      <c r="B157" s="260"/>
      <c r="C157" s="287" t="s">
        <v>295</v>
      </c>
      <c r="D157" s="235"/>
      <c r="E157" s="235"/>
      <c r="F157" s="288" t="s">
        <v>274</v>
      </c>
      <c r="G157" s="235"/>
      <c r="H157" s="287" t="s">
        <v>308</v>
      </c>
      <c r="I157" s="287" t="s">
        <v>270</v>
      </c>
      <c r="J157" s="287">
        <v>50</v>
      </c>
      <c r="K157" s="283"/>
    </row>
    <row r="158" s="1" customFormat="1" ht="15" customHeight="1">
      <c r="B158" s="260"/>
      <c r="C158" s="287" t="s">
        <v>293</v>
      </c>
      <c r="D158" s="235"/>
      <c r="E158" s="235"/>
      <c r="F158" s="288" t="s">
        <v>274</v>
      </c>
      <c r="G158" s="235"/>
      <c r="H158" s="287" t="s">
        <v>308</v>
      </c>
      <c r="I158" s="287" t="s">
        <v>270</v>
      </c>
      <c r="J158" s="287">
        <v>50</v>
      </c>
      <c r="K158" s="283"/>
    </row>
    <row r="159" s="1" customFormat="1" ht="15" customHeight="1">
      <c r="B159" s="260"/>
      <c r="C159" s="287" t="s">
        <v>88</v>
      </c>
      <c r="D159" s="235"/>
      <c r="E159" s="235"/>
      <c r="F159" s="288" t="s">
        <v>268</v>
      </c>
      <c r="G159" s="235"/>
      <c r="H159" s="287" t="s">
        <v>330</v>
      </c>
      <c r="I159" s="287" t="s">
        <v>270</v>
      </c>
      <c r="J159" s="287" t="s">
        <v>331</v>
      </c>
      <c r="K159" s="283"/>
    </row>
    <row r="160" s="1" customFormat="1" ht="15" customHeight="1">
      <c r="B160" s="260"/>
      <c r="C160" s="287" t="s">
        <v>332</v>
      </c>
      <c r="D160" s="235"/>
      <c r="E160" s="235"/>
      <c r="F160" s="288" t="s">
        <v>268</v>
      </c>
      <c r="G160" s="235"/>
      <c r="H160" s="287" t="s">
        <v>333</v>
      </c>
      <c r="I160" s="287" t="s">
        <v>303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334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262</v>
      </c>
      <c r="D166" s="250"/>
      <c r="E166" s="250"/>
      <c r="F166" s="250" t="s">
        <v>263</v>
      </c>
      <c r="G166" s="292"/>
      <c r="H166" s="293" t="s">
        <v>56</v>
      </c>
      <c r="I166" s="293" t="s">
        <v>59</v>
      </c>
      <c r="J166" s="250" t="s">
        <v>264</v>
      </c>
      <c r="K166" s="227"/>
    </row>
    <row r="167" s="1" customFormat="1" ht="17.25" customHeight="1">
      <c r="B167" s="228"/>
      <c r="C167" s="252" t="s">
        <v>265</v>
      </c>
      <c r="D167" s="252"/>
      <c r="E167" s="252"/>
      <c r="F167" s="253" t="s">
        <v>266</v>
      </c>
      <c r="G167" s="294"/>
      <c r="H167" s="295"/>
      <c r="I167" s="295"/>
      <c r="J167" s="252" t="s">
        <v>267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271</v>
      </c>
      <c r="D169" s="235"/>
      <c r="E169" s="235"/>
      <c r="F169" s="258" t="s">
        <v>268</v>
      </c>
      <c r="G169" s="235"/>
      <c r="H169" s="235" t="s">
        <v>308</v>
      </c>
      <c r="I169" s="235" t="s">
        <v>270</v>
      </c>
      <c r="J169" s="235">
        <v>120</v>
      </c>
      <c r="K169" s="283"/>
    </row>
    <row r="170" s="1" customFormat="1" ht="15" customHeight="1">
      <c r="B170" s="260"/>
      <c r="C170" s="235" t="s">
        <v>317</v>
      </c>
      <c r="D170" s="235"/>
      <c r="E170" s="235"/>
      <c r="F170" s="258" t="s">
        <v>268</v>
      </c>
      <c r="G170" s="235"/>
      <c r="H170" s="235" t="s">
        <v>318</v>
      </c>
      <c r="I170" s="235" t="s">
        <v>270</v>
      </c>
      <c r="J170" s="235" t="s">
        <v>319</v>
      </c>
      <c r="K170" s="283"/>
    </row>
    <row r="171" s="1" customFormat="1" ht="15" customHeight="1">
      <c r="B171" s="260"/>
      <c r="C171" s="235" t="s">
        <v>216</v>
      </c>
      <c r="D171" s="235"/>
      <c r="E171" s="235"/>
      <c r="F171" s="258" t="s">
        <v>268</v>
      </c>
      <c r="G171" s="235"/>
      <c r="H171" s="235" t="s">
        <v>335</v>
      </c>
      <c r="I171" s="235" t="s">
        <v>270</v>
      </c>
      <c r="J171" s="235" t="s">
        <v>319</v>
      </c>
      <c r="K171" s="283"/>
    </row>
    <row r="172" s="1" customFormat="1" ht="15" customHeight="1">
      <c r="B172" s="260"/>
      <c r="C172" s="235" t="s">
        <v>273</v>
      </c>
      <c r="D172" s="235"/>
      <c r="E172" s="235"/>
      <c r="F172" s="258" t="s">
        <v>274</v>
      </c>
      <c r="G172" s="235"/>
      <c r="H172" s="235" t="s">
        <v>335</v>
      </c>
      <c r="I172" s="235" t="s">
        <v>270</v>
      </c>
      <c r="J172" s="235">
        <v>50</v>
      </c>
      <c r="K172" s="283"/>
    </row>
    <row r="173" s="1" customFormat="1" ht="15" customHeight="1">
      <c r="B173" s="260"/>
      <c r="C173" s="235" t="s">
        <v>276</v>
      </c>
      <c r="D173" s="235"/>
      <c r="E173" s="235"/>
      <c r="F173" s="258" t="s">
        <v>268</v>
      </c>
      <c r="G173" s="235"/>
      <c r="H173" s="235" t="s">
        <v>335</v>
      </c>
      <c r="I173" s="235" t="s">
        <v>278</v>
      </c>
      <c r="J173" s="235"/>
      <c r="K173" s="283"/>
    </row>
    <row r="174" s="1" customFormat="1" ht="15" customHeight="1">
      <c r="B174" s="260"/>
      <c r="C174" s="235" t="s">
        <v>287</v>
      </c>
      <c r="D174" s="235"/>
      <c r="E174" s="235"/>
      <c r="F174" s="258" t="s">
        <v>274</v>
      </c>
      <c r="G174" s="235"/>
      <c r="H174" s="235" t="s">
        <v>335</v>
      </c>
      <c r="I174" s="235" t="s">
        <v>270</v>
      </c>
      <c r="J174" s="235">
        <v>50</v>
      </c>
      <c r="K174" s="283"/>
    </row>
    <row r="175" s="1" customFormat="1" ht="15" customHeight="1">
      <c r="B175" s="260"/>
      <c r="C175" s="235" t="s">
        <v>295</v>
      </c>
      <c r="D175" s="235"/>
      <c r="E175" s="235"/>
      <c r="F175" s="258" t="s">
        <v>274</v>
      </c>
      <c r="G175" s="235"/>
      <c r="H175" s="235" t="s">
        <v>335</v>
      </c>
      <c r="I175" s="235" t="s">
        <v>270</v>
      </c>
      <c r="J175" s="235">
        <v>50</v>
      </c>
      <c r="K175" s="283"/>
    </row>
    <row r="176" s="1" customFormat="1" ht="15" customHeight="1">
      <c r="B176" s="260"/>
      <c r="C176" s="235" t="s">
        <v>293</v>
      </c>
      <c r="D176" s="235"/>
      <c r="E176" s="235"/>
      <c r="F176" s="258" t="s">
        <v>274</v>
      </c>
      <c r="G176" s="235"/>
      <c r="H176" s="235" t="s">
        <v>335</v>
      </c>
      <c r="I176" s="235" t="s">
        <v>270</v>
      </c>
      <c r="J176" s="235">
        <v>50</v>
      </c>
      <c r="K176" s="283"/>
    </row>
    <row r="177" s="1" customFormat="1" ht="15" customHeight="1">
      <c r="B177" s="260"/>
      <c r="C177" s="235" t="s">
        <v>98</v>
      </c>
      <c r="D177" s="235"/>
      <c r="E177" s="235"/>
      <c r="F177" s="258" t="s">
        <v>268</v>
      </c>
      <c r="G177" s="235"/>
      <c r="H177" s="235" t="s">
        <v>336</v>
      </c>
      <c r="I177" s="235" t="s">
        <v>337</v>
      </c>
      <c r="J177" s="235"/>
      <c r="K177" s="283"/>
    </row>
    <row r="178" s="1" customFormat="1" ht="15" customHeight="1">
      <c r="B178" s="260"/>
      <c r="C178" s="235" t="s">
        <v>59</v>
      </c>
      <c r="D178" s="235"/>
      <c r="E178" s="235"/>
      <c r="F178" s="258" t="s">
        <v>268</v>
      </c>
      <c r="G178" s="235"/>
      <c r="H178" s="235" t="s">
        <v>338</v>
      </c>
      <c r="I178" s="235" t="s">
        <v>339</v>
      </c>
      <c r="J178" s="235">
        <v>1</v>
      </c>
      <c r="K178" s="283"/>
    </row>
    <row r="179" s="1" customFormat="1" ht="15" customHeight="1">
      <c r="B179" s="260"/>
      <c r="C179" s="235" t="s">
        <v>55</v>
      </c>
      <c r="D179" s="235"/>
      <c r="E179" s="235"/>
      <c r="F179" s="258" t="s">
        <v>268</v>
      </c>
      <c r="G179" s="235"/>
      <c r="H179" s="235" t="s">
        <v>340</v>
      </c>
      <c r="I179" s="235" t="s">
        <v>270</v>
      </c>
      <c r="J179" s="235">
        <v>20</v>
      </c>
      <c r="K179" s="283"/>
    </row>
    <row r="180" s="1" customFormat="1" ht="15" customHeight="1">
      <c r="B180" s="260"/>
      <c r="C180" s="235" t="s">
        <v>56</v>
      </c>
      <c r="D180" s="235"/>
      <c r="E180" s="235"/>
      <c r="F180" s="258" t="s">
        <v>268</v>
      </c>
      <c r="G180" s="235"/>
      <c r="H180" s="235" t="s">
        <v>341</v>
      </c>
      <c r="I180" s="235" t="s">
        <v>270</v>
      </c>
      <c r="J180" s="235">
        <v>255</v>
      </c>
      <c r="K180" s="283"/>
    </row>
    <row r="181" s="1" customFormat="1" ht="15" customHeight="1">
      <c r="B181" s="260"/>
      <c r="C181" s="235" t="s">
        <v>99</v>
      </c>
      <c r="D181" s="235"/>
      <c r="E181" s="235"/>
      <c r="F181" s="258" t="s">
        <v>268</v>
      </c>
      <c r="G181" s="235"/>
      <c r="H181" s="235" t="s">
        <v>232</v>
      </c>
      <c r="I181" s="235" t="s">
        <v>270</v>
      </c>
      <c r="J181" s="235">
        <v>10</v>
      </c>
      <c r="K181" s="283"/>
    </row>
    <row r="182" s="1" customFormat="1" ht="15" customHeight="1">
      <c r="B182" s="260"/>
      <c r="C182" s="235" t="s">
        <v>100</v>
      </c>
      <c r="D182" s="235"/>
      <c r="E182" s="235"/>
      <c r="F182" s="258" t="s">
        <v>268</v>
      </c>
      <c r="G182" s="235"/>
      <c r="H182" s="235" t="s">
        <v>342</v>
      </c>
      <c r="I182" s="235" t="s">
        <v>303</v>
      </c>
      <c r="J182" s="235"/>
      <c r="K182" s="283"/>
    </row>
    <row r="183" s="1" customFormat="1" ht="15" customHeight="1">
      <c r="B183" s="260"/>
      <c r="C183" s="235" t="s">
        <v>343</v>
      </c>
      <c r="D183" s="235"/>
      <c r="E183" s="235"/>
      <c r="F183" s="258" t="s">
        <v>268</v>
      </c>
      <c r="G183" s="235"/>
      <c r="H183" s="235" t="s">
        <v>344</v>
      </c>
      <c r="I183" s="235" t="s">
        <v>303</v>
      </c>
      <c r="J183" s="235"/>
      <c r="K183" s="283"/>
    </row>
    <row r="184" s="1" customFormat="1" ht="15" customHeight="1">
      <c r="B184" s="260"/>
      <c r="C184" s="235" t="s">
        <v>332</v>
      </c>
      <c r="D184" s="235"/>
      <c r="E184" s="235"/>
      <c r="F184" s="258" t="s">
        <v>268</v>
      </c>
      <c r="G184" s="235"/>
      <c r="H184" s="235" t="s">
        <v>345</v>
      </c>
      <c r="I184" s="235" t="s">
        <v>303</v>
      </c>
      <c r="J184" s="235"/>
      <c r="K184" s="283"/>
    </row>
    <row r="185" s="1" customFormat="1" ht="15" customHeight="1">
      <c r="B185" s="260"/>
      <c r="C185" s="235" t="s">
        <v>102</v>
      </c>
      <c r="D185" s="235"/>
      <c r="E185" s="235"/>
      <c r="F185" s="258" t="s">
        <v>274</v>
      </c>
      <c r="G185" s="235"/>
      <c r="H185" s="235" t="s">
        <v>346</v>
      </c>
      <c r="I185" s="235" t="s">
        <v>270</v>
      </c>
      <c r="J185" s="235">
        <v>50</v>
      </c>
      <c r="K185" s="283"/>
    </row>
    <row r="186" s="1" customFormat="1" ht="15" customHeight="1">
      <c r="B186" s="260"/>
      <c r="C186" s="235" t="s">
        <v>347</v>
      </c>
      <c r="D186" s="235"/>
      <c r="E186" s="235"/>
      <c r="F186" s="258" t="s">
        <v>274</v>
      </c>
      <c r="G186" s="235"/>
      <c r="H186" s="235" t="s">
        <v>348</v>
      </c>
      <c r="I186" s="235" t="s">
        <v>349</v>
      </c>
      <c r="J186" s="235"/>
      <c r="K186" s="283"/>
    </row>
    <row r="187" s="1" customFormat="1" ht="15" customHeight="1">
      <c r="B187" s="260"/>
      <c r="C187" s="235" t="s">
        <v>350</v>
      </c>
      <c r="D187" s="235"/>
      <c r="E187" s="235"/>
      <c r="F187" s="258" t="s">
        <v>274</v>
      </c>
      <c r="G187" s="235"/>
      <c r="H187" s="235" t="s">
        <v>351</v>
      </c>
      <c r="I187" s="235" t="s">
        <v>349</v>
      </c>
      <c r="J187" s="235"/>
      <c r="K187" s="283"/>
    </row>
    <row r="188" s="1" customFormat="1" ht="15" customHeight="1">
      <c r="B188" s="260"/>
      <c r="C188" s="235" t="s">
        <v>352</v>
      </c>
      <c r="D188" s="235"/>
      <c r="E188" s="235"/>
      <c r="F188" s="258" t="s">
        <v>274</v>
      </c>
      <c r="G188" s="235"/>
      <c r="H188" s="235" t="s">
        <v>353</v>
      </c>
      <c r="I188" s="235" t="s">
        <v>349</v>
      </c>
      <c r="J188" s="235"/>
      <c r="K188" s="283"/>
    </row>
    <row r="189" s="1" customFormat="1" ht="15" customHeight="1">
      <c r="B189" s="260"/>
      <c r="C189" s="296" t="s">
        <v>354</v>
      </c>
      <c r="D189" s="235"/>
      <c r="E189" s="235"/>
      <c r="F189" s="258" t="s">
        <v>274</v>
      </c>
      <c r="G189" s="235"/>
      <c r="H189" s="235" t="s">
        <v>355</v>
      </c>
      <c r="I189" s="235" t="s">
        <v>356</v>
      </c>
      <c r="J189" s="297" t="s">
        <v>357</v>
      </c>
      <c r="K189" s="283"/>
    </row>
    <row r="190" s="14" customFormat="1" ht="15" customHeight="1">
      <c r="B190" s="298"/>
      <c r="C190" s="299" t="s">
        <v>358</v>
      </c>
      <c r="D190" s="300"/>
      <c r="E190" s="300"/>
      <c r="F190" s="301" t="s">
        <v>274</v>
      </c>
      <c r="G190" s="300"/>
      <c r="H190" s="300" t="s">
        <v>359</v>
      </c>
      <c r="I190" s="300" t="s">
        <v>356</v>
      </c>
      <c r="J190" s="302" t="s">
        <v>357</v>
      </c>
      <c r="K190" s="303"/>
    </row>
    <row r="191" s="1" customFormat="1" ht="15" customHeight="1">
      <c r="B191" s="260"/>
      <c r="C191" s="296" t="s">
        <v>44</v>
      </c>
      <c r="D191" s="235"/>
      <c r="E191" s="235"/>
      <c r="F191" s="258" t="s">
        <v>268</v>
      </c>
      <c r="G191" s="235"/>
      <c r="H191" s="232" t="s">
        <v>360</v>
      </c>
      <c r="I191" s="235" t="s">
        <v>361</v>
      </c>
      <c r="J191" s="235"/>
      <c r="K191" s="283"/>
    </row>
    <row r="192" s="1" customFormat="1" ht="15" customHeight="1">
      <c r="B192" s="260"/>
      <c r="C192" s="296" t="s">
        <v>362</v>
      </c>
      <c r="D192" s="235"/>
      <c r="E192" s="235"/>
      <c r="F192" s="258" t="s">
        <v>268</v>
      </c>
      <c r="G192" s="235"/>
      <c r="H192" s="235" t="s">
        <v>363</v>
      </c>
      <c r="I192" s="235" t="s">
        <v>303</v>
      </c>
      <c r="J192" s="235"/>
      <c r="K192" s="283"/>
    </row>
    <row r="193" s="1" customFormat="1" ht="15" customHeight="1">
      <c r="B193" s="260"/>
      <c r="C193" s="296" t="s">
        <v>364</v>
      </c>
      <c r="D193" s="235"/>
      <c r="E193" s="235"/>
      <c r="F193" s="258" t="s">
        <v>268</v>
      </c>
      <c r="G193" s="235"/>
      <c r="H193" s="235" t="s">
        <v>365</v>
      </c>
      <c r="I193" s="235" t="s">
        <v>303</v>
      </c>
      <c r="J193" s="235"/>
      <c r="K193" s="283"/>
    </row>
    <row r="194" s="1" customFormat="1" ht="15" customHeight="1">
      <c r="B194" s="260"/>
      <c r="C194" s="296" t="s">
        <v>366</v>
      </c>
      <c r="D194" s="235"/>
      <c r="E194" s="235"/>
      <c r="F194" s="258" t="s">
        <v>274</v>
      </c>
      <c r="G194" s="235"/>
      <c r="H194" s="235" t="s">
        <v>367</v>
      </c>
      <c r="I194" s="235" t="s">
        <v>303</v>
      </c>
      <c r="J194" s="235"/>
      <c r="K194" s="283"/>
    </row>
    <row r="195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1">
      <c r="B200" s="225"/>
      <c r="C200" s="226" t="s">
        <v>368</v>
      </c>
      <c r="D200" s="226"/>
      <c r="E200" s="226"/>
      <c r="F200" s="226"/>
      <c r="G200" s="226"/>
      <c r="H200" s="226"/>
      <c r="I200" s="226"/>
      <c r="J200" s="226"/>
      <c r="K200" s="227"/>
    </row>
    <row r="201" s="1" customFormat="1" ht="25.5" customHeight="1">
      <c r="B201" s="225"/>
      <c r="C201" s="305" t="s">
        <v>369</v>
      </c>
      <c r="D201" s="305"/>
      <c r="E201" s="305"/>
      <c r="F201" s="305" t="s">
        <v>370</v>
      </c>
      <c r="G201" s="306"/>
      <c r="H201" s="305" t="s">
        <v>371</v>
      </c>
      <c r="I201" s="305"/>
      <c r="J201" s="305"/>
      <c r="K201" s="227"/>
    </row>
    <row r="202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="1" customFormat="1" ht="15" customHeight="1">
      <c r="B203" s="260"/>
      <c r="C203" s="235" t="s">
        <v>361</v>
      </c>
      <c r="D203" s="235"/>
      <c r="E203" s="235"/>
      <c r="F203" s="258" t="s">
        <v>45</v>
      </c>
      <c r="G203" s="235"/>
      <c r="H203" s="235" t="s">
        <v>372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46</v>
      </c>
      <c r="G204" s="235"/>
      <c r="H204" s="235" t="s">
        <v>373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49</v>
      </c>
      <c r="G205" s="235"/>
      <c r="H205" s="235" t="s">
        <v>374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47</v>
      </c>
      <c r="G206" s="235"/>
      <c r="H206" s="235" t="s">
        <v>375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 t="s">
        <v>48</v>
      </c>
      <c r="G207" s="235"/>
      <c r="H207" s="235" t="s">
        <v>376</v>
      </c>
      <c r="I207" s="235"/>
      <c r="J207" s="235"/>
      <c r="K207" s="283"/>
    </row>
    <row r="208" s="1" customFormat="1" ht="15" customHeight="1">
      <c r="B208" s="260"/>
      <c r="C208" s="235"/>
      <c r="D208" s="235"/>
      <c r="E208" s="235"/>
      <c r="F208" s="258"/>
      <c r="G208" s="235"/>
      <c r="H208" s="235"/>
      <c r="I208" s="235"/>
      <c r="J208" s="235"/>
      <c r="K208" s="283"/>
    </row>
    <row r="209" s="1" customFormat="1" ht="15" customHeight="1">
      <c r="B209" s="260"/>
      <c r="C209" s="235" t="s">
        <v>315</v>
      </c>
      <c r="D209" s="235"/>
      <c r="E209" s="235"/>
      <c r="F209" s="258" t="s">
        <v>81</v>
      </c>
      <c r="G209" s="235"/>
      <c r="H209" s="235" t="s">
        <v>377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210</v>
      </c>
      <c r="G210" s="235"/>
      <c r="H210" s="235" t="s">
        <v>211</v>
      </c>
      <c r="I210" s="235"/>
      <c r="J210" s="235"/>
      <c r="K210" s="283"/>
    </row>
    <row r="211" s="1" customFormat="1" ht="15" customHeight="1">
      <c r="B211" s="260"/>
      <c r="C211" s="235"/>
      <c r="D211" s="235"/>
      <c r="E211" s="235"/>
      <c r="F211" s="258" t="s">
        <v>208</v>
      </c>
      <c r="G211" s="235"/>
      <c r="H211" s="235" t="s">
        <v>378</v>
      </c>
      <c r="I211" s="235"/>
      <c r="J211" s="235"/>
      <c r="K211" s="283"/>
    </row>
    <row r="212" s="1" customFormat="1" ht="15" customHeight="1">
      <c r="B212" s="307"/>
      <c r="C212" s="235"/>
      <c r="D212" s="235"/>
      <c r="E212" s="235"/>
      <c r="F212" s="258" t="s">
        <v>212</v>
      </c>
      <c r="G212" s="296"/>
      <c r="H212" s="287" t="s">
        <v>213</v>
      </c>
      <c r="I212" s="287"/>
      <c r="J212" s="287"/>
      <c r="K212" s="308"/>
    </row>
    <row r="213" s="1" customFormat="1" ht="15" customHeight="1">
      <c r="B213" s="307"/>
      <c r="C213" s="235"/>
      <c r="D213" s="235"/>
      <c r="E213" s="235"/>
      <c r="F213" s="258" t="s">
        <v>214</v>
      </c>
      <c r="G213" s="296"/>
      <c r="H213" s="287" t="s">
        <v>379</v>
      </c>
      <c r="I213" s="287"/>
      <c r="J213" s="287"/>
      <c r="K213" s="308"/>
    </row>
    <row r="214" s="1" customFormat="1" ht="15" customHeight="1">
      <c r="B214" s="307"/>
      <c r="C214" s="235"/>
      <c r="D214" s="235"/>
      <c r="E214" s="235"/>
      <c r="F214" s="258"/>
      <c r="G214" s="296"/>
      <c r="H214" s="287"/>
      <c r="I214" s="287"/>
      <c r="J214" s="287"/>
      <c r="K214" s="308"/>
    </row>
    <row r="215" s="1" customFormat="1" ht="15" customHeight="1">
      <c r="B215" s="307"/>
      <c r="C215" s="235" t="s">
        <v>339</v>
      </c>
      <c r="D215" s="235"/>
      <c r="E215" s="235"/>
      <c r="F215" s="258">
        <v>1</v>
      </c>
      <c r="G215" s="296"/>
      <c r="H215" s="287" t="s">
        <v>380</v>
      </c>
      <c r="I215" s="287"/>
      <c r="J215" s="287"/>
      <c r="K215" s="308"/>
    </row>
    <row r="216" s="1" customFormat="1" ht="15" customHeight="1">
      <c r="B216" s="307"/>
      <c r="C216" s="235"/>
      <c r="D216" s="235"/>
      <c r="E216" s="235"/>
      <c r="F216" s="258">
        <v>2</v>
      </c>
      <c r="G216" s="296"/>
      <c r="H216" s="287" t="s">
        <v>381</v>
      </c>
      <c r="I216" s="287"/>
      <c r="J216" s="287"/>
      <c r="K216" s="308"/>
    </row>
    <row r="217" s="1" customFormat="1" ht="15" customHeight="1">
      <c r="B217" s="307"/>
      <c r="C217" s="235"/>
      <c r="D217" s="235"/>
      <c r="E217" s="235"/>
      <c r="F217" s="258">
        <v>3</v>
      </c>
      <c r="G217" s="296"/>
      <c r="H217" s="287" t="s">
        <v>382</v>
      </c>
      <c r="I217" s="287"/>
      <c r="J217" s="287"/>
      <c r="K217" s="308"/>
    </row>
    <row r="218" s="1" customFormat="1" ht="15" customHeight="1">
      <c r="B218" s="307"/>
      <c r="C218" s="235"/>
      <c r="D218" s="235"/>
      <c r="E218" s="235"/>
      <c r="F218" s="258">
        <v>4</v>
      </c>
      <c r="G218" s="296"/>
      <c r="H218" s="287" t="s">
        <v>383</v>
      </c>
      <c r="I218" s="287"/>
      <c r="J218" s="287"/>
      <c r="K218" s="308"/>
    </row>
    <row r="219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DESKTOP-8OVI354\greplova</dc:creator>
  <cp:lastModifiedBy>DESKTOP-8OVI354\greplova</cp:lastModifiedBy>
  <dcterms:created xsi:type="dcterms:W3CDTF">2024-04-09T12:10:35Z</dcterms:created>
  <dcterms:modified xsi:type="dcterms:W3CDTF">2024-04-09T12:10:37Z</dcterms:modified>
</cp:coreProperties>
</file>