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4\VZ 2024\092 ZPŘ Česká Skalice\A výkaz výměr\"/>
    </mc:Choice>
  </mc:AlternateContent>
  <bookViews>
    <workbookView xWindow="0" yWindow="0" windowWidth="0" windowHeight="0"/>
  </bookViews>
  <sheets>
    <sheet name="Rekapitulace" sheetId="6" r:id="rId1"/>
    <sheet name="00_VON" sheetId="2" r:id="rId2"/>
    <sheet name="SO 101" sheetId="3" r:id="rId3"/>
    <sheet name="SO 201" sheetId="4" r:id="rId4"/>
    <sheet name="SO 202" sheetId="5" r:id="rId5"/>
  </sheets>
  <calcPr/>
</workbook>
</file>

<file path=xl/calcChain.xml><?xml version="1.0" encoding="utf-8"?>
<calcChain xmlns="http://schemas.openxmlformats.org/spreadsheetml/2006/main">
  <c i="6" l="1" r="E13"/>
  <c r="D13"/>
  <c r="C13"/>
  <c r="E12"/>
  <c r="D12"/>
  <c r="C12"/>
  <c r="E11"/>
  <c r="D11"/>
  <c r="C11"/>
  <c r="E10"/>
  <c r="D10"/>
  <c r="C10"/>
  <c r="C7"/>
  <c r="C6"/>
  <c i="5" r="I3"/>
  <c r="I17"/>
  <c r="O34"/>
  <c r="I34"/>
  <c r="O30"/>
  <c r="I30"/>
  <c r="O26"/>
  <c r="I26"/>
  <c r="O22"/>
  <c r="I22"/>
  <c r="O18"/>
  <c r="I18"/>
  <c r="I8"/>
  <c r="O13"/>
  <c r="I13"/>
  <c r="O9"/>
  <c r="I9"/>
  <c i="4" r="I3"/>
  <c r="I107"/>
  <c r="O108"/>
  <c r="I108"/>
  <c r="I98"/>
  <c r="O103"/>
  <c r="I103"/>
  <c r="O99"/>
  <c r="I99"/>
  <c r="I93"/>
  <c r="O94"/>
  <c r="I94"/>
  <c r="I88"/>
  <c r="O89"/>
  <c r="I89"/>
  <c r="I79"/>
  <c r="O84"/>
  <c r="I84"/>
  <c r="O80"/>
  <c r="I80"/>
  <c r="I38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I13"/>
  <c r="O34"/>
  <c r="I34"/>
  <c r="O30"/>
  <c r="I30"/>
  <c r="O26"/>
  <c r="I26"/>
  <c r="O22"/>
  <c r="I22"/>
  <c r="O18"/>
  <c r="I18"/>
  <c r="O14"/>
  <c r="I14"/>
  <c r="I8"/>
  <c r="O9"/>
  <c r="I9"/>
  <c i="3" r="I3"/>
  <c r="I59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I38"/>
  <c r="O55"/>
  <c r="I55"/>
  <c r="O51"/>
  <c r="I51"/>
  <c r="O47"/>
  <c r="I47"/>
  <c r="O43"/>
  <c r="I43"/>
  <c r="O39"/>
  <c r="I39"/>
  <c r="I17"/>
  <c r="O34"/>
  <c r="I34"/>
  <c r="O30"/>
  <c r="I30"/>
  <c r="O26"/>
  <c r="I26"/>
  <c r="O22"/>
  <c r="I22"/>
  <c r="O18"/>
  <c r="I18"/>
  <c r="I8"/>
  <c r="O13"/>
  <c r="I13"/>
  <c r="O9"/>
  <c r="I9"/>
  <c i="2" r="I3"/>
  <c r="I8"/>
  <c r="O45"/>
  <c r="I45"/>
  <c r="O42"/>
  <c r="I42"/>
  <c r="O38"/>
  <c r="I38"/>
  <c r="O35"/>
  <c r="I35"/>
  <c r="O31"/>
  <c r="I31"/>
  <c r="O28"/>
  <c r="I28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<sst xmlns="http://schemas.openxmlformats.org/spreadsheetml/2006/main">
  <si>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</si>
  <si>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</si>
  <si>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</si>
  <si>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34218 - II/304 Česká Skalice - nestabilní silniční těleso v km 19,010 - 19,190_neoceněný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</si>
  <si>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</si>
  <si>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</si>
  <si>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</si>
  <si>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</si>
  <si>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</si>
  <si>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</si>
  <si>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</si>
  <si>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00_VON</t>
  </si>
  <si>
    <t>Vedlejší a ostatní náklady</t>
  </si>
  <si>
    <t>SO 101</t>
  </si>
  <si>
    <t>Komunikace</t>
  </si>
  <si>
    <t>SO 201</t>
  </si>
  <si>
    <t>Opěrná zeď</t>
  </si>
  <si>
    <t>SO 202</t>
  </si>
  <si>
    <t>Sanace sesutých hmot svahu pod komunikací</t>
  </si>
  <si>
    <t>Soupis prací objektu</t>
  </si>
  <si>
    <t>S</t>
  </si>
  <si>
    <t>Stavba:</t>
  </si>
  <si>
    <t>34218</t>
  </si>
  <si>
    <t>II/304 Česká Skalice - nestabilní silniční těleso v km 19,010 - 19,190_neoceněný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</si>
  <si>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</si>
  <si>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</si>
  <si>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</si>
  <si>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</si>
  <si>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</si>
  <si>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</si>
  <si>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</si>
  <si>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</si>
  <si>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</si>
  <si>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</si>
  <si>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</si>
  <si>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</si>
  <si>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</si>
  <si>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</si>
  <si>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</si>
  <si>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</si>
  <si>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</si>
  <si>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</si>
  <si>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>a</t>
  </si>
  <si>
    <t>POMOC PRÁCE ZŘÍZ NEBO ZAJIŠŤ REGULACI A OCHRANU DOPRAVY</t>
  </si>
  <si>
    <t>KPL</t>
  </si>
  <si>
    <t>PP</t>
  </si>
  <si>
    <t>po celou dobu realizace
položka zahrnuje -
- osazení DZ vč. příslušenství dle TP66, jeho pravidelná údržba vč. příp. dílčích posunů, výměn poškozených DZ / příslušenství a následná demontáž a odklizení DZ vč. příslušenství po ukončení platnosti
- řízení provozu SSZ, příp. proškolenými pracovníky
- osazení vodících bezpečnostních stěn po celé délce úpravy
- dočasné zakrytí nebo úpravu stávajícího DZ v rozporu s DIO
PEVNÁ CENA</t>
  </si>
  <si>
    <t>TS</t>
  </si>
  <si>
    <t>zahrnuje veškeré náklady spojené s objednatelem požadovanými zařízeními</t>
  </si>
  <si>
    <t>b</t>
  </si>
  <si>
    <t>položka zahrnuje vypracování návrhu DIO, projednání s DO, zajištění DIR.
PEVNÁ CENA</t>
  </si>
  <si>
    <t>02730</t>
  </si>
  <si>
    <t/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</si>
  <si>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</si>
  <si>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
PEVNÁ CENA</t>
  </si>
  <si>
    <t>Položka zahrnuje:
- veškeré náklady spojené s ochranou inženýrských sítí
Položka nezahrnuje:
- x</t>
  </si>
  <si>
    <t>02911.1</t>
  </si>
  <si>
    <t>1</t>
  </si>
  <si>
    <t>OSTATNÍ POŽADAVKY - GEODETICKÉ ZAMĚŘENÍ</t>
  </si>
  <si>
    <t>Věškerá nutná zaměření k realizaci díla (např. zaměření stavby před výstavbou, vytčení stavby, obvodu staveniště,...) a k uvedení stavby do úžívání a předání dokončeného díla. 
PEVNÁ CENA</t>
  </si>
  <si>
    <t>Položka zahrnuje:
- veškeré náklady spojené s objednatelem požadovanými pracemi
Položka nezahrnuje:
- x</t>
  </si>
  <si>
    <t>2</t>
  </si>
  <si>
    <t>Zaměření vrstev pro určení kubatur sanací a pro určení kubatur konstrukčních vrstev a celkových plošných a délkových výměr. 
PEVNÁ CENA</t>
  </si>
  <si>
    <t>029113</t>
  </si>
  <si>
    <t>OSTATNÍ POŽADAVKY - GEODETICKÉ ZAMĚŘENÍ - CELKY</t>
  </si>
  <si>
    <t>KUS</t>
  </si>
  <si>
    <t>Zaměření skutečného provedení díla.
3x tištěné paré + 1x CD 
PEVNÁ CENA</t>
  </si>
  <si>
    <t>VV</t>
  </si>
  <si>
    <t>1.000000 = 1,000 [A]</t>
  </si>
  <si>
    <t>zahrnuje veškeré náklady spojené s objednatelem požadovanými pracemi</t>
  </si>
  <si>
    <t>02943</t>
  </si>
  <si>
    <t>OSTATNÍ POŽADAVKY - VYPRACOVÁNÍ RDS</t>
  </si>
  <si>
    <t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
Zadavatel poskytne otevřený formát *.dwg. 
PEVNÁ CENA</t>
  </si>
  <si>
    <t>02944.1</t>
  </si>
  <si>
    <t>OSTAT POŽADAVKY - DOKUMENTACE SKUTEČ PROVEDENÍ</t>
  </si>
  <si>
    <t>vč. 4 paré tištěné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</si>
  <si>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
Zadavatel poskytne dokumentaci v otevřeném formátu *.dwg.
4x tištěné paré + 1x CD 
PEVNÁ CENA</t>
  </si>
  <si>
    <t>02945</t>
  </si>
  <si>
    <t>OSTAT POŽADAVKY - GEOMETRICKÝ PLÁN</t>
  </si>
  <si>
    <t>Geometrický plán pro majetkové vypořádání vlastnických vztahů, potvrzený katastrálním úřadem. 
12x tiskem 
PEVNÁ CENA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</si>
  <si>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</si>
  <si>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02946</t>
  </si>
  <si>
    <t>OSTAT POŽADAVKY - FOTODOKUMENTACE</t>
  </si>
  <si>
    <t>1x měsíčně sada barevných fotografií v tištěné i elektronické formě 
3x závěrečná fotodokumentace v albu s popisem v tištěné i elektronické podobě 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</si>
  <si>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</si>
  <si>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</si>
  <si>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</si>
  <si>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 xml:space="preserve">Zajištění a zdokumentování stávajícího stavu zástavby a objektů, které mohou být dotčeny stavbou před započetím, v průběhu a na konci stavebních prací.  
PEVNÁ CENA</t>
  </si>
  <si>
    <t>02991</t>
  </si>
  <si>
    <t>OSTATNÍ POŽADAVKY - INFORMAČNÍ TABULE</t>
  </si>
  <si>
    <t>Náklady na zřízení informační tabulÍ s údaji o stavbě s textem dle vzoru objednatele, včetně kotvení. Po ukončení stavby odstranění.</t>
  </si>
  <si>
    <t>označení stavby: 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</si>
  <si>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</si>
  <si>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014132</t>
  </si>
  <si>
    <t>POPLATKY ZA SKLÁDKU TYP S-NO (NEBEZPEČNÝ ODPAD)</t>
  </si>
  <si>
    <t>T</t>
  </si>
  <si>
    <t>dle pol. 113338: 22,525*2,3 = 51,808 [A]</t>
  </si>
  <si>
    <t>Položka zahrnuje:
- veškeré poplatky provozovateli skládky související s uložením odpadu na skládce.
Položka nezahrnuje:
- x</t>
  </si>
  <si>
    <t>015111</t>
  </si>
  <si>
    <t xml:space="preserve">POPLATKY ZA LIKVIDACI ODPADŮ NEKONTAMINOVANÝCH - 17 05 04  VYTĚŽENÉ ZEMINY A HORNINY -  I. TŘÍDA TĚŽITELNOSTI</t>
  </si>
  <si>
    <t>dle pol. 113328: 90,1*2,1 = 189,210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</si>
  <si>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</si>
  <si>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Zemní práce</t>
  </si>
  <si>
    <t>113328</t>
  </si>
  <si>
    <t>ODSTRANĚNÍ PODKLADŮ ZPEVNĚNÝCH PLOCH Z KAMENIVA NESTMEL, ODVOZ</t>
  </si>
  <si>
    <t>M3</t>
  </si>
  <si>
    <t>vč. odvozu a uložení na recyklační středisko / trvalou skládku dle dispozic zhotovitele,</t>
  </si>
  <si>
    <t>"Přípravné a bourací práce"_x000d_
 Odbourání stávajících podkladních nestmelených vrstev - předpoklad prům. tl. 200mm: 2,65*170*0,2 = 90,100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</si>
  <si>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</si>
  <si>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</si>
  <si>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</t>
  </si>
  <si>
    <t>vč. odvozu a uložení na trvalou skládku nebezpečného odpadu dle dispozic zhotovitele
Předpoklad zastižení asfaltových vrstev v hodnotách PAU třídy ZAS-T4.</t>
  </si>
  <si>
    <t>"Přípravné a bourací práce"_x000d_
 Odbourání stávajících podkladních živičných vrstev (PM) - předpoklad prům. tl. 50mm: 2,65*170*0,05 = 22,525 [A]</t>
  </si>
  <si>
    <t>11372</t>
  </si>
  <si>
    <t>FRÉZOVÁNÍ ZPEVNĚNÝCH PLOCH ASFALTOVÝCH</t>
  </si>
  <si>
    <t>vč. odvozu a uskladnění dle dispozic zhotovitele - Předpoklad zastižení asfaltových vrstev v hodnotách PAU třídy ZAS-T1 – ZAS-T3.
Zhotovitel v ceně zohlední možnost zpětného využití vyfrézovaného materiálu na stavbě</t>
  </si>
  <si>
    <t>"Přípravné a bourací práce"_x000d_
 "Odfrézování stávajících -"_x000d_
 - obrusných živičných vrstev(v celé šířce) - prům. tl. 40mm: 748,0*0,04 = 29,920 [A]_x000d_
 - podkladních živičných vrstev - prům. tl. 60mm: 450,5*0,06 = 27,030 [B]_x000d_
 Celkem: A+B = 56,950 [C]</t>
  </si>
  <si>
    <t>Položka zahrnuje veškerou manipulaci s vybouranou sutí a s vybouranými hmotami vč. uložení na skládku.</t>
  </si>
  <si>
    <t>113764</t>
  </si>
  <si>
    <t>FRÉZOVÁNÍ DRÁŽKY PRŮŘEZU DO 400MM2 V ASFALTOVÉ VOZOVCE</t>
  </si>
  <si>
    <t>M</t>
  </si>
  <si>
    <t>"Nové konstrukce - příprava drážky pro zálivku, vč. likvidace odpadu (rozměry min. 12/25 mm)"_x000d_
 Obnova vozovky - napojení na stávající stav: 170+2*2,65 = 175,300 [A]_x000d_
 Ošetření hrany dříku zdi: 168,0+2*0,60 = 169,200 [B]_x000d_
 Celkem: A+B = 344,500 [C]</t>
  </si>
  <si>
    <t>18110</t>
  </si>
  <si>
    <t>ÚPRAVA PLÁNĚ SE ZHUTNĚNÍM V HORNINĚ TŘ. I</t>
  </si>
  <si>
    <t>M2</t>
  </si>
  <si>
    <t>příprava podkladu pro obnovu vozovky - přehutnění zásypu základu OZ (SO 201)</t>
  </si>
  <si>
    <t>"Nové konstrukce"_x000d_
 Obnova vozovky: 173,0*1,1 = 190,300 [A]</t>
  </si>
  <si>
    <t>položka zahrnuje úpravu pláně včetně vyrovnání výškových rozdílů. Míru zhutnění určuje projekt.</t>
  </si>
  <si>
    <t>5</t>
  </si>
  <si>
    <t>56330</t>
  </si>
  <si>
    <t>VOZOVKOVÉ VRSTVY ZE ŠTĚRKODRTI</t>
  </si>
  <si>
    <t>ŠDA ; tl. min. 250mm (plocha řezu 0,3 M2/M), vč. rezervy 5% na nerovnost podkladu</t>
  </si>
  <si>
    <t>"Nové konstrukce"_x000d_
 Obnova vozovky: (170,0+2*1,65)*0,3*1,05 = 54,590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</si>
  <si>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</si>
  <si>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572123</t>
  </si>
  <si>
    <t>INFILTRAČNÍ POSTŘIK Z EMULZE DO 1,0KG/M2</t>
  </si>
  <si>
    <t>PI-C ; 0,6 kg/m2</t>
  </si>
  <si>
    <t>"Nové konstrukce"_x000d_
 Obnova vozovky: 173,0 = 173,000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</si>
  <si>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</si>
  <si>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</si>
  <si>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</si>
  <si>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PS-C ; 0,3 kg/m2</t>
  </si>
  <si>
    <t>"Nové konstrukce"_x000d_
 Obnova vozovky (v celé šířce): 748,0 = 748,000 [A]</t>
  </si>
  <si>
    <t>574B34</t>
  </si>
  <si>
    <t>ASFALTOVÝ BETON PRO OBRUSNÉ VRSTVY MODIFIK ACO 11+ TL. 40MM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</si>
  <si>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</si>
  <si>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574F58</t>
  </si>
  <si>
    <t>ASFALTOVÝ BETON PRO PODKLADNÍ VRSTVY MODIFIK ACP 22+, 22S TL. 60MM</t>
  </si>
  <si>
    <t>9</t>
  </si>
  <si>
    <t>Ostatní konstrukce a práce</t>
  </si>
  <si>
    <t>9113C3</t>
  </si>
  <si>
    <t>SVODIDLO OCEL SILNIČ JEDNOSTR, ÚROVEŇ ZADRŽ H2 - DEMONTÁŽ S PŘESUNEM</t>
  </si>
  <si>
    <t>POZN.: Vytěžený materiál majetkem zhotovitele</t>
  </si>
  <si>
    <t>"Přípravné a bourací práce"_x000d_
 Odstranění stávajícího siln. svodidla H1: 170,0 = 170,000 [A]</t>
  </si>
  <si>
    <t>položka zahrnuje:
- demontáž a odstranění zařízení
- jeho odvoz na předepsané místo</t>
  </si>
  <si>
    <t>9115C1</t>
  </si>
  <si>
    <t>SVODIDLO OCEL MOSTNÍ JEDNOSTR, ÚROVEŇ ZADRŽ H2 - DODÁVKA A MONTÁŽ</t>
  </si>
  <si>
    <t>kotveno na chem. kotvy přes patní plechy, vč. podlití, víček - kompletní provedení!</t>
  </si>
  <si>
    <t>"Nové konstrukce"_x000d_
 Svodidlo mostního typu s úrovní zadržení H2 vč. 2 náběhů na obou stranách: 168,0 = 168,000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</si>
  <si>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</si>
  <si>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912A8</t>
  </si>
  <si>
    <t>BALISETY Z PLASTICKÝCH HMOT</t>
  </si>
  <si>
    <t>"Nové konstrukce"_x000d_
 Nové SDZ - svedení do pruhu ve směru od města k masokombinátu: 6 = 6,000 [A]</t>
  </si>
  <si>
    <t>Položka zahrnuje:
- dodání a osazení balisety včetně nutných zemních prací
- vnitrostaveništní a mimostaveništní dopravu
- odrazky plastové nebo z retroreflexní fólie
Položka nezahrnuje:
- x</t>
  </si>
  <si>
    <t>914131</t>
  </si>
  <si>
    <t>DOPRAVNÍ ZNAČKY ZÁKLADNÍ VELIKOSTI OCELOVÉ FÓLIE TŘ 2 - DODÁVKA A MONTÁŽ</t>
  </si>
  <si>
    <t>"Nové konstrukce"_x000d_
 "Nové SDZ -"_x000d_
 - upozornění na SSZ a zúžení (2x A22+A10+B20a): 6 = 6,000 [A]_x000d_
 - ukončení platnosti (2x B26): 2 = 2,000 [B]_x000d_
 Celkem: A+B = 8,000 [C]</t>
  </si>
  <si>
    <t>položka zahrnuje:
- dodávku a montáž značek v požadovaném provedení</t>
  </si>
  <si>
    <t>914132</t>
  </si>
  <si>
    <t>DOPRAVNÍ ZNAČKY ZÁKLADNÍ VELIKOSTI OCELOVÉ FÓLIE TŘ 2 - MONTÁŽ S PŘEMÍSTĚNÍM</t>
  </si>
  <si>
    <t>"Nové konstrukce"_x000d_
 Zpětná montáž stáv. zmenš. Z3 (vč. sloupku) na svodidlo: 1 = 1,000 [A]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</si>
  <si>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</si>
  <si>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</si>
  <si>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FÓLIE TŘ 2 - DEMONTÁŽ</t>
  </si>
  <si>
    <t>vč. Vytěžený materiál majetkem zhotovitele</t>
  </si>
  <si>
    <t>"Přípravné a bourací práce"_x000d_
 Odstranění stáv. zmenš. Z3 (vč. sloupku) ze svodidla: 1 = 1,000 [A]</t>
  </si>
  <si>
    <t>Položka zahrnuje:
- odstranění, demontáž a odklizení materiálu s odvozem na předepsané místo
Položka nezahrnuje:
- x</t>
  </si>
  <si>
    <t>914921</t>
  </si>
  <si>
    <t>SLOUPKY A STOJKY DOPRAVNÍCH ZNAČEK Z OCEL TRUBEK DO PATKY - DODÁVKA A MONTÁŽ</t>
  </si>
  <si>
    <t>"Nové konstrukce"_x000d_
 "Nové SDZ - sloupky -"_x000d_
 - upozornění na SSZ a zúžení (2x A22+A10+B20a): 6 = 6,000 [A]_x000d_
 - ukončení platnosti (2x B26): 2 = 2,000 [B]_x000d_
 Celkem: A+B = 8,000 [C]</t>
  </si>
  <si>
    <t>položka zahrnuje:
- sloupky a upevňovací zařízení včetně jejich osazení (betonová patka, zemní práce)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</si>
  <si>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</si>
  <si>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</si>
  <si>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</si>
  <si>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>"Nové konstrukce"_x000d_
 Obnova VDZ - V4 (0,125): 180*0,125 = 22,500 [A]</t>
  </si>
  <si>
    <t>položka zahrnuje:
- dodání a pokládku nátěrového materiálu (měří se pouze natíraná plocha)
- předznačení a reflexní úpravu</t>
  </si>
  <si>
    <t>915231</t>
  </si>
  <si>
    <t>VODOR DOPRAV ZNAČ PLASTEM PROFIL ZVUČÍCÍ - DOD A POKLÁDKA</t>
  </si>
  <si>
    <t>příp. nehlučné, dle požadavku DI PČR
2. fáze VDZ (vč. vyznačení operativního místa pro realizaci VDZ za provozu, dle TP66), vč. zametení (malá výměra)</t>
  </si>
  <si>
    <t>91743</t>
  </si>
  <si>
    <t>CHODNÍKOVÉ OBRUBY Z KAMENNÝCH KRAJNÍKŮ</t>
  </si>
  <si>
    <t>do bet. lože s opěrou</t>
  </si>
  <si>
    <t>"Nové konstrukce"_x000d_
 Doplnění žulových krajníků pro zajištění odvodnění na vnitřní straně komunikace: 10 = 10,000 [A]</t>
  </si>
  <si>
    <t>Položka zahrnuje:
- dodání a pokládku kamenných krajníků o rozměrech předepsaných zadávací dokumentací
- betonové lože i boční betonovou opěrku
Položka nezahrnuje:
- x</t>
  </si>
  <si>
    <t>919111</t>
  </si>
  <si>
    <t>ŘEZÁNÍ ASFALTOVÉHO KRYTU VOZOVEK TL DO 50MM</t>
  </si>
  <si>
    <t>zaříznutí hrany stávajícího asfaltu pro dobalení nové obrusné vrstvy</t>
  </si>
  <si>
    <t>"Nové konstrukce - zaříznutí hrany stávajícího asfaltu pro dobalení nové obrusné vrstvy"_x000d_
 Obnova vozovky - napojení na stávající stav: 170+2*2,65 = 175,300 [A]</t>
  </si>
  <si>
    <t>položka zahrnuje řezání vozovkové vrstvy v předepsané tloušťce, včetně spotřeby vody</t>
  </si>
  <si>
    <t>931324</t>
  </si>
  <si>
    <t>TĚSNĚNÍ DILATAČ SPAR ASF ZÁLIVKOU MODIFIK PRŮŘ DO 400MM2</t>
  </si>
  <si>
    <t>zálivka spáry za horka typu N2 vč. provedení adhezního nátěru ploch před aplikací zálivky (rozměry min. 12/25 mm)</t>
  </si>
  <si>
    <t>"Nové konstrukce - zálivka spáry za horka typu N2 vč. provedení adhezního nátěru ploch před aplikací zálivky (rozměry min. 12/25 mm)"_x000d_
 Obnova vozovky - napojení na stávající stav: 170+2*2,65 = 175,300 [A]</t>
  </si>
  <si>
    <t>položka zahrnuje dodávku a osazení předepsaného materiálu, očištění ploch spáry před úpravou, očištění okolí spáry po úpravě
nezahrnuje těsnící profil</t>
  </si>
  <si>
    <t>931334</t>
  </si>
  <si>
    <t>TĚSNĚNÍ DILATAČNÍCH SPAR POLYURETANOVÝM TMELEM PRŮŘEZU DO 400MM2</t>
  </si>
  <si>
    <t>"Nové konstrukce - vyplnění drážky trvale pružnou hmotou"_x000d_
 Ošetření hrany dříku zdi: 168,0+2*0,60 = 169,200 [A]</t>
  </si>
  <si>
    <t>dle pol.122738: 27,2*1,8 = 48,960 [A]_x000d_
 dle pol. 26175+26185: (245,7+132,3)*0,05*1,8 = 34,020 [B]_x000d_
 dle pol. 264739+264839: (52,0+28,0)*0,31*1,8 = 44,640 [C]_x000d_
 Celkem: A+B+C = 127,620 [D]</t>
  </si>
  <si>
    <t>122734</t>
  </si>
  <si>
    <t>ODKOPÁVKY A PROKOPÁVKY OBECNÉ TŘ. I, ODVOZ</t>
  </si>
  <si>
    <t>vč. odvozu na meziskládku dle dispozic zhotovitele
Výpočet celkového objemu odkopávek viz. pol. 122738.</t>
  </si>
  <si>
    <t>Materiál pro zpětný zásyp líce OZ: 170*0,5 = 85,000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</si>
  <si>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</si>
  <si>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122738</t>
  </si>
  <si>
    <t>vč. odvozu na recyklační středisko / trvalou skládku dle dispozic zhotovitele</t>
  </si>
  <si>
    <t>"Přípravné a bourací práce"_x000d_
 Odkop ve tř. I. pro provedení Opěrné zdi (prům. množství 0,66 m3/mb): 170*0,66 = 112,200 [A]_x000d_
 Materiál pro zpětný zásyp líce OZ - odpočet: -170*0,5 = -85,000 [B]_x000d_
 Celkem: A+B = 27,200 [C]</t>
  </si>
  <si>
    <t>125734</t>
  </si>
  <si>
    <t>VYKOPÁVKY ZE ZEMNÍKŮ A SKLÁDEK TŘ. I, ODVOZ</t>
  </si>
  <si>
    <t>vč. dopravy z meziskládky dle dispozic zhotovitele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</si>
  <si>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</si>
  <si>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17120</t>
  </si>
  <si>
    <t>ULOŽENÍ SYPANINY DO NÁSYPŮ A NA SKLÁDKY BEZ ZHUTNĚNÍ</t>
  </si>
  <si>
    <t>dle pol.122738: 27,2 = 27,200 [A]_x000d_
 dle pol. 26175+26185: (245,7+132,3)*0,05 = 18,900 [B]_x000d_
 dle pol. 264739+264839: (52,0+28,0)*0,31 = 24,800 [C]_x000d_
 Celkem: A+B+C = 70,900 [D]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</si>
  <si>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</si>
  <si>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</si>
  <si>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</si>
  <si>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"Nové konstrukce"_x000d_
 Obsyp / zásyp líce OZ v prům. mn. 0,5 m3/mb: 170*0,5 = 85,000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</si>
  <si>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</si>
  <si>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</si>
  <si>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</si>
  <si>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štěrk fr. 16/32</t>
  </si>
  <si>
    <t>"Nové kostrukce"_x000d_
 Obsypání podélné drenážev mn. do 0,15 m3/mb: 168,0*0,15 = 25,200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</si>
  <si>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</si>
  <si>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Základy</t>
  </si>
  <si>
    <t>21197</t>
  </si>
  <si>
    <t>OPLÁŠTĚNÍ ODVODŇOVACÍCH ŽEBER Z GEOTEXTILIE</t>
  </si>
  <si>
    <t>"Nové kostrukce"_x000d_
 Opláštění podélné a příčné drenáže š. 0,6m: (168,0+4*4,5)*0,6 = 111,600 [A]</t>
  </si>
  <si>
    <t>položka zahrnuje dodávku předepsané geotextilie, mimostaveništní a vnitrostaveništní dopravu a její uložení včetně potřebných přesahů (nezapočítávají se do výměry)</t>
  </si>
  <si>
    <t>21461G</t>
  </si>
  <si>
    <t>SEPARAČNÍ GEOTEXTILIE DO 800G/M2</t>
  </si>
  <si>
    <t>min. 600g/m2</t>
  </si>
  <si>
    <t>"Nové konstrukce"_x000d_
 Ochrana nátěru proti zemní vlhkosti: 2*168*0,5 = 168,000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</si>
  <si>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</si>
  <si>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224324</t>
  </si>
  <si>
    <t>PILOTY ZE ŽELEZOBETONU C25/30</t>
  </si>
  <si>
    <t>beton C25/30 - XF3, XC2, XD2</t>
  </si>
  <si>
    <t>"Nové konstrukce"_x000d_
 Piloty DN 620mm v dl. 5,0m: 16*5,0*0,31*0,31*3,14 = 24,140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</si>
  <si>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sedel, zřízení  všech  požadovaných  otvorů,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dodání a osazení výztuže
- vrty
Způsob měření:
- objem betonu pro přebetonování a nadbetonování se nezapočítává</t>
  </si>
  <si>
    <t>224365</t>
  </si>
  <si>
    <t>VÝZTUŽ PILOT Z OCELI 10505, B500B</t>
  </si>
  <si>
    <t>ocel B500B</t>
  </si>
  <si>
    <t>"Nové konstrukce"_x000d_
 výztuž betonu pilot OZ v mn. 120 kg/m3 (armokoše): 16*5,0*0,31*0,31*3,14*0,120 = 2,897 [A]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</si>
  <si>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
Položka nezahrnuje:
- x</t>
  </si>
  <si>
    <t>22594</t>
  </si>
  <si>
    <t>ZÁPOROVÉ PAŽENÍ Z KOVU TRVALÉ</t>
  </si>
  <si>
    <t>vč .vycentrování pro zajištění krytí</t>
  </si>
  <si>
    <t>"Nové konstrukce"_x000d_
 Osazení profilů HE120B (26,7 kg/mb) do mikrozápor: (22*5,5+67*4,5)*26,7/1000 = 11,281 [A]</t>
  </si>
  <si>
    <t>položka zahrnuje dodávku ocelových zápor, jejich osazení do připravených vrtů včetně zabetonování konců a obsypu, případně jejich zaberanění. Ocelová převázka se započítá do výsledné hmotnosti.</t>
  </si>
  <si>
    <t>26175</t>
  </si>
  <si>
    <t>VRTY PRO KOTV, INJEKT, MIKROPIL NA POVR TŘ I A II D DO 300MM</t>
  </si>
  <si>
    <t>vč. odvozu vývrtu na recyklační středisko / trvalou skládku dle dispozic zhotovitele
Vrty tř. I a II v prům. množství 65% - bude čerpáno dle skutečnosti!</t>
  </si>
  <si>
    <t>"Nové konstrukce"_x000d_
 Vrty pro mikrozápory DN 250mm v dl. 4,0 a 5,0m: (22*5,0+67*4,0)*0,65 = 245,700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</si>
  <si>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</si>
  <si>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26185</t>
  </si>
  <si>
    <t>VRT PRO KOTV, INJEK, MIKROPIL NA POVR TŘ III A IV D DO 300MM</t>
  </si>
  <si>
    <t>vč. odvozu vývrtu na recyklační středisko / trvalou skládku dle dispozic zhotovitele
Vrty tř. III a IV v prům. množství 35% - bude čerpáno dle skutečnosti!</t>
  </si>
  <si>
    <t>"Nové konstrukce"_x000d_
 Vrty pro mikrozápory DN 250mm v dl. 4,0 a 5,0m: (22*5,0+67*4,0)*0,35 = 132,300 [A]</t>
  </si>
  <si>
    <t>264739</t>
  </si>
  <si>
    <t>VRTY PRO PILOTY TŘ I A II D DO 700MM</t>
  </si>
  <si>
    <t>"Nové konstrukce"_x000d_
 Vrty pro piloty DN 620mm v dl. 5,0m: 16*5,0*0,65 = 52,000 [A]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</si>
  <si>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</si>
  <si>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264839</t>
  </si>
  <si>
    <t>VRTY PRO PILOTY TŘ III A IV D DO 700MM</t>
  </si>
  <si>
    <t>"Nové konstrukce"_x000d_
 Vrty pro piloty DN 620mm v dl. 5,0m: 16*5,0*0,35 = 28,000 [A]</t>
  </si>
  <si>
    <t>281451</t>
  </si>
  <si>
    <t>INJEKTOVÁNÍ NÍZKOTLAKÉ Z CEMENTOVÉ MALTY NA POVRCHU</t>
  </si>
  <si>
    <t>zálivka cem. II/A-LL 32,5 R</t>
  </si>
  <si>
    <t>"Nové konstrukce"_x000d_
 Injektáž / výplň mikrozápor DN 250mm (mn. 0,05 m3/mb směsi) v dl. 4,0 a 5,0m: (22*5,0+67*4,0)*0,05 = 18,900 [A]</t>
  </si>
  <si>
    <t>Položka injektážních prací obsahuje kompletní práce, mimo zřízení vrtů (vykazují se položkami 261, 262), které jsou nutné pro předepsanou funkci injektáže (statickou, těsnící a pod.). 
Položka obsahuje vodní tlakové zkoušky před a po injektáži.
Položka zahrnuje veškerý materiál, výrobky a polotovary, včetně mimostaveništní a vnitrostaveništní dopravy (rovněž přesuny), včetně naložení a složení, případně s uložením.</t>
  </si>
  <si>
    <t>3</t>
  </si>
  <si>
    <t>Svislé konstrukce</t>
  </si>
  <si>
    <t>327325</t>
  </si>
  <si>
    <t>ZDI OPĚRNÉ, ZÁRUBNÍ, NÁBŘEŽNÍ ZE ŽELEZOVÉHO BETONU DO C30/37</t>
  </si>
  <si>
    <t>vč. provedení izolačního nátěru (ALP + 2x ALN) na plochách v místech styku se zeminou / kamenivem a vč. výplně a ošetření dilatačních / pracovních spár jednotlivých dílčích celků (polystyren vykázán zvlášť)
beton C30/37 – XF4, XD3, XC4</t>
  </si>
  <si>
    <t>"Nové konstrukce"_x000d_
 beton dříku OZ: 168,0*0,4 = 67,200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</si>
  <si>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</si>
  <si>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327365</t>
  </si>
  <si>
    <t>VÝZTUŽ ZDÍ OPĚRNÝCH, ZÁRUBNÍCH, NÁBŘEŽNÍCH Z OCELI 10505, B500B</t>
  </si>
  <si>
    <t>"Nové konstrukce"_x000d_
 výztuž betonu dříku OZ v mn. 115 kg/m3: 67,2*0,115 = 7,728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</si>
  <si>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</si>
  <si>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4</t>
  </si>
  <si>
    <t>Vodorovné konstrukce</t>
  </si>
  <si>
    <t>451312</t>
  </si>
  <si>
    <t>PODKLADNÍ A VÝPLŇOVÉ VRSTVY Z PROSTÉHO BETONU C12/15</t>
  </si>
  <si>
    <t>beton C12/15 – X0</t>
  </si>
  <si>
    <t>"Nové konstrukce"_x000d_
 Podkladní beton tl. 0,1m pod OZ, vč. rezervy na příp. nerovnost podkladu 10%: 1,15*168,5*0,1*1,1 = 21,315 [A]</t>
  </si>
  <si>
    <t>7</t>
  </si>
  <si>
    <t>Přidružená stavební výroba</t>
  </si>
  <si>
    <t>78383</t>
  </si>
  <si>
    <t>NÁTĚRY BETON KONSTR TYP S4 (OS-C)</t>
  </si>
  <si>
    <t>"Nové konstrukce"_x000d_
 Ochranný nátěr S4: 0,85*168,0 = 142,800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</si>
  <si>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</si>
  <si>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</si>
  <si>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</si>
  <si>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87533.R</t>
  </si>
  <si>
    <t>VYÚSTĚNÍ DRENÁŽE Z POTRUBÍ DREN Z TRUB PLAST DN DO 150MM</t>
  </si>
  <si>
    <t>trubka HDPE DN 150, vč. tvarovek pro napojení a krycích mřížek / žabích klapek na zakončení</t>
  </si>
  <si>
    <t>"Nové konstrukce"_x000d_
 Příčné vyústění drenáže vč. napojení na odvodnění rubu OZ: 4*4,5 = 18,000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</si>
  <si>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</si>
  <si>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875332</t>
  </si>
  <si>
    <t>POTRUBÍ DREN Z TRUB PLAST DN DO 150MM DĚROVANÝCH</t>
  </si>
  <si>
    <t>trubka HDPE DN 150, děrovaná</t>
  </si>
  <si>
    <t>"Nové konstrukce"_x000d_
 Odvodnění rubu OZ: 168 = 168,000 [A]</t>
  </si>
  <si>
    <t>931182</t>
  </si>
  <si>
    <t>VÝPLŇ DILATAČNÍCH SPAR Z POLYSTYRENU TL 20MM</t>
  </si>
  <si>
    <t>tl. max 20mm</t>
  </si>
  <si>
    <t>"Nové konstrukce"_x000d_
 Dilatační spáry - výplň (plocha 0,4 m2): 23*0,4 = 9,200 [A]</t>
  </si>
  <si>
    <t>položka zahrnuje dodávku a osazení předepsaného materiálu, očištění ploch spáry před úpravou, očištění okolí spáry po úpravě</t>
  </si>
  <si>
    <t>13273</t>
  </si>
  <si>
    <t>HLOUBENÍ RÝH ŠÍŘ DO 2M PAŽ I NEPAŽ TŘ. I</t>
  </si>
  <si>
    <t>s přemístěním výkopu do svahu (doplnění upravovaných hmot)</t>
  </si>
  <si>
    <t>"Zemní práce"_x000d_
 Výkop pro drenážní žebro: 8 = 8,000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</si>
  <si>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</si>
  <si>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18210.R</t>
  </si>
  <si>
    <t>ÚPRAVA POVRCHŮ SROVNÁNÍM ÚZEMÍ V OBTÍŽNĚ PŘÍSTUPNÉM SVAHU</t>
  </si>
  <si>
    <t>POZN.: Předpoklad využití menší mechanizace.</t>
  </si>
  <si>
    <t>"Zemní práce"_x000d_
 Reprofilace terénu svahu (přesun hmot v rámci sesuvu a celková úprava tvaru sesutých hmot): 100 = 100,000 [A]</t>
  </si>
  <si>
    <t xml:space="preserve">Položka zahrnuje:
-  úpravu pláně včetně vyrovnání výškových rozdílů
Položka nezahrnuje:
- x</t>
  </si>
  <si>
    <t>21152</t>
  </si>
  <si>
    <t>SANAČNÍ ŽEBRA Z KAMENIVA DRCENÉHO ŠD</t>
  </si>
  <si>
    <t>"Nové konstrukce"_x000d_
 Drenážní žebro fr 32-63: 8 = 8,000 [A]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</si>
  <si>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</si>
  <si>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"Nové konstrukce"_x000d_
 Drenážní žebro fr 32-63 - opláštění separačně filtrační geotextilií: 24 = 24,000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</si>
  <si>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</si>
  <si>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22495</t>
  </si>
  <si>
    <t>PILOTY ZHOTOV NA MÍSTĚ ZE DŘEVA</t>
  </si>
  <si>
    <t>"Nové konstrukce"_x000d_
 3 dřevěné trámy 150/150/3000, včetně obsypu části pod povrchem: 3*3,0*0,15*0,15 = 0,203 [A]</t>
  </si>
  <si>
    <t xml:space="preserve">Položka zahrnuje:
- dílenskou dokumentaci, včetně technologického předpisu spojování
- dodání dřeva v požadované kvalitě a výroba konstrukce (vč. pomůcek,  přípravků a prostředků pro výrobu) bez ohledu na náročnost a její objem, dílenská montáž, montážní dokumentace
- dodání spojovacího materiálu
- zřízení montážních a dilatačních spojů,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a montážních sestav, včetně dopravy konstrukce z výrobny na stavbu
- montáž konstrukce na stavbě, včetně montážních prostředků a pomůcek a zednických výpomocí
- výplň, těsnění a tmelení spar a spojů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ošetření kotevní oblasti proti vzniku trhlin, vlivu povětrnosti a pod.
- osazení značek, včetně jejich zaměření
- veškeré úpravy dřeva pro zlepšení jeho užitných vlastností (impregnace, zpevňování a pod.)
- veškeré druhy povrchových úprav
- zvláštní spojové prostředky, rozebíratelnost konstrukce
- osazení měřících zařízení a úprav pro ně
Položka nezahrnuje:
- x</t>
  </si>
  <si>
    <t>22595A</t>
  </si>
  <si>
    <t>VÝDŘEVA ZÁPOROVÉHO PAŽENÍ TRVALÁ (PLOCHA)</t>
  </si>
  <si>
    <t>"Nové konstrukce"_x000d_
 Pažiny 60/160/3000: 4,5 = 4,500 [A]</t>
  </si>
  <si>
    <t>Položka zahrnuje:
- dodávku a osazení pažin bez ohledu na druh
Položka nezahrnuje:
- x</t>
  </si>
  <si>
    <t>26174</t>
  </si>
  <si>
    <t>VRTY PRO KOTV, INJEKT, MIKROPIL NA POVR TŘ I A II D DO 200MM</t>
  </si>
  <si>
    <t>s přemístěním vývrtu do svahu (doplnění upravovaných hmot)
POZN.: Předpoklad použití ruční mechanizace ("ruční šnek")</t>
  </si>
  <si>
    <t>"Nové konstrukce"_x000d_
 Vývrt dl. do 1,5m pro osazení zápor: 3*1,5 = 4,500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</si>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</sst>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SUM(C10:C13)</f>
        <v>0</v>
      </c>
      <c r="D6" s="3"/>
      <c r="E6" s="3"/>
    </row>
    <row r="7">
      <c r="A7" s="3"/>
      <c r="B7" s="5" t="s">
        <v>5</v>
      </c>
      <c r="C7" s="6">
        <f>SUM(E10:E13)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'00_VON'!I3</f>
        <v>0</v>
      </c>
      <c r="D10" s="9">
        <f>SUMIFS('00_VON'!O:O,'00_VON'!A:A,"P")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101'!I3</f>
        <v>0</v>
      </c>
      <c r="D11" s="9">
        <f>SUMIFS('SO 101'!O:O,'SO 101'!A:A,"P")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201'!I3</f>
        <v>0</v>
      </c>
      <c r="D12" s="9">
        <f>SUMIFS('SO 201'!O:O,'SO 201'!A:A,"P")</f>
        <v>0</v>
      </c>
      <c r="E12" s="9">
        <f>C12+D12</f>
        <v>0</v>
      </c>
    </row>
    <row r="13" ht="25.5">
      <c r="A13" s="8" t="s">
        <v>17</v>
      </c>
      <c r="B13" s="8" t="s">
        <v>18</v>
      </c>
      <c r="C13" s="9">
        <f>'SO 202'!I3</f>
        <v>0</v>
      </c>
      <c r="D13" s="9">
        <f>SUMIFS('SO 202'!O:O,'SO 202'!A:A,"P")</f>
        <v>0</v>
      </c>
      <c r="E13" s="9">
        <f>C13+D13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 ht="30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11</v>
      </c>
      <c r="I3" s="23">
        <f>SUMIFS(I8:I48,A8:A48,"SD")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SUMIFS(I9:I48,A9:A48,"P")</f>
        <v>0</v>
      </c>
      <c r="J8" s="34"/>
    </row>
    <row r="9">
      <c r="A9" s="35" t="s">
        <v>40</v>
      </c>
      <c r="B9" s="35">
        <v>1</v>
      </c>
      <c r="C9" s="36" t="s">
        <v>41</v>
      </c>
      <c r="D9" s="35" t="s">
        <v>42</v>
      </c>
      <c r="E9" s="37" t="s">
        <v>43</v>
      </c>
      <c r="F9" s="38" t="s">
        <v>44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150">
      <c r="A10" s="35" t="s">
        <v>45</v>
      </c>
      <c r="B10" s="42"/>
      <c r="C10" s="43"/>
      <c r="D10" s="43"/>
      <c r="E10" s="37" t="s">
        <v>46</v>
      </c>
      <c r="F10" s="43"/>
      <c r="G10" s="43"/>
      <c r="H10" s="43"/>
      <c r="I10" s="43"/>
      <c r="J10" s="44"/>
    </row>
    <row r="11" ht="30">
      <c r="A11" s="35" t="s">
        <v>47</v>
      </c>
      <c r="B11" s="42"/>
      <c r="C11" s="43"/>
      <c r="D11" s="43"/>
      <c r="E11" s="37" t="s">
        <v>48</v>
      </c>
      <c r="F11" s="43"/>
      <c r="G11" s="43"/>
      <c r="H11" s="43"/>
      <c r="I11" s="43"/>
      <c r="J11" s="44"/>
    </row>
    <row r="12">
      <c r="A12" s="35" t="s">
        <v>40</v>
      </c>
      <c r="B12" s="35">
        <v>2</v>
      </c>
      <c r="C12" s="36" t="s">
        <v>41</v>
      </c>
      <c r="D12" s="35" t="s">
        <v>49</v>
      </c>
      <c r="E12" s="37" t="s">
        <v>43</v>
      </c>
      <c r="F12" s="38" t="s">
        <v>44</v>
      </c>
      <c r="G12" s="39">
        <v>1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 ht="45">
      <c r="A13" s="35" t="s">
        <v>45</v>
      </c>
      <c r="B13" s="42"/>
      <c r="C13" s="43"/>
      <c r="D13" s="43"/>
      <c r="E13" s="37" t="s">
        <v>50</v>
      </c>
      <c r="F13" s="43"/>
      <c r="G13" s="43"/>
      <c r="H13" s="43"/>
      <c r="I13" s="43"/>
      <c r="J13" s="44"/>
    </row>
    <row r="14" ht="30">
      <c r="A14" s="35" t="s">
        <v>47</v>
      </c>
      <c r="B14" s="42"/>
      <c r="C14" s="43"/>
      <c r="D14" s="43"/>
      <c r="E14" s="37" t="s">
        <v>48</v>
      </c>
      <c r="F14" s="43"/>
      <c r="G14" s="43"/>
      <c r="H14" s="43"/>
      <c r="I14" s="43"/>
      <c r="J14" s="44"/>
    </row>
    <row r="15">
      <c r="A15" s="35" t="s">
        <v>40</v>
      </c>
      <c r="B15" s="35">
        <v>3</v>
      </c>
      <c r="C15" s="36" t="s">
        <v>51</v>
      </c>
      <c r="D15" s="35" t="s">
        <v>52</v>
      </c>
      <c r="E15" s="37" t="s">
        <v>53</v>
      </c>
      <c r="F15" s="38" t="s">
        <v>44</v>
      </c>
      <c r="G15" s="39">
        <v>1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 ht="135">
      <c r="A16" s="35" t="s">
        <v>45</v>
      </c>
      <c r="B16" s="42"/>
      <c r="C16" s="43"/>
      <c r="D16" s="43"/>
      <c r="E16" s="37" t="s">
        <v>54</v>
      </c>
      <c r="F16" s="43"/>
      <c r="G16" s="43"/>
      <c r="H16" s="43"/>
      <c r="I16" s="43"/>
      <c r="J16" s="44"/>
    </row>
    <row r="17" ht="60">
      <c r="A17" s="35" t="s">
        <v>47</v>
      </c>
      <c r="B17" s="42"/>
      <c r="C17" s="43"/>
      <c r="D17" s="43"/>
      <c r="E17" s="37" t="s">
        <v>55</v>
      </c>
      <c r="F17" s="43"/>
      <c r="G17" s="43"/>
      <c r="H17" s="43"/>
      <c r="I17" s="43"/>
      <c r="J17" s="44"/>
    </row>
    <row r="18">
      <c r="A18" s="35" t="s">
        <v>40</v>
      </c>
      <c r="B18" s="35">
        <v>4</v>
      </c>
      <c r="C18" s="36" t="s">
        <v>56</v>
      </c>
      <c r="D18" s="35" t="s">
        <v>57</v>
      </c>
      <c r="E18" s="37" t="s">
        <v>58</v>
      </c>
      <c r="F18" s="38" t="s">
        <v>44</v>
      </c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75">
      <c r="A19" s="35" t="s">
        <v>45</v>
      </c>
      <c r="B19" s="42"/>
      <c r="C19" s="43"/>
      <c r="D19" s="43"/>
      <c r="E19" s="37" t="s">
        <v>59</v>
      </c>
      <c r="F19" s="43"/>
      <c r="G19" s="43"/>
      <c r="H19" s="43"/>
      <c r="I19" s="43"/>
      <c r="J19" s="44"/>
    </row>
    <row r="20" ht="60">
      <c r="A20" s="35" t="s">
        <v>47</v>
      </c>
      <c r="B20" s="42"/>
      <c r="C20" s="43"/>
      <c r="D20" s="43"/>
      <c r="E20" s="37" t="s">
        <v>60</v>
      </c>
      <c r="F20" s="43"/>
      <c r="G20" s="43"/>
      <c r="H20" s="43"/>
      <c r="I20" s="43"/>
      <c r="J20" s="44"/>
    </row>
    <row r="21">
      <c r="A21" s="35" t="s">
        <v>40</v>
      </c>
      <c r="B21" s="35">
        <v>5</v>
      </c>
      <c r="C21" s="36" t="s">
        <v>56</v>
      </c>
      <c r="D21" s="35" t="s">
        <v>61</v>
      </c>
      <c r="E21" s="37" t="s">
        <v>58</v>
      </c>
      <c r="F21" s="38" t="s">
        <v>44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60">
      <c r="A22" s="35" t="s">
        <v>45</v>
      </c>
      <c r="B22" s="42"/>
      <c r="C22" s="43"/>
      <c r="D22" s="43"/>
      <c r="E22" s="37" t="s">
        <v>62</v>
      </c>
      <c r="F22" s="43"/>
      <c r="G22" s="43"/>
      <c r="H22" s="43"/>
      <c r="I22" s="43"/>
      <c r="J22" s="44"/>
    </row>
    <row r="23" ht="60">
      <c r="A23" s="35" t="s">
        <v>47</v>
      </c>
      <c r="B23" s="42"/>
      <c r="C23" s="43"/>
      <c r="D23" s="43"/>
      <c r="E23" s="37" t="s">
        <v>60</v>
      </c>
      <c r="F23" s="43"/>
      <c r="G23" s="43"/>
      <c r="H23" s="43"/>
      <c r="I23" s="43"/>
      <c r="J23" s="44"/>
    </row>
    <row r="24">
      <c r="A24" s="35" t="s">
        <v>40</v>
      </c>
      <c r="B24" s="35">
        <v>6</v>
      </c>
      <c r="C24" s="36" t="s">
        <v>63</v>
      </c>
      <c r="D24" s="35" t="s">
        <v>52</v>
      </c>
      <c r="E24" s="37" t="s">
        <v>64</v>
      </c>
      <c r="F24" s="38" t="s">
        <v>65</v>
      </c>
      <c r="G24" s="39">
        <v>1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 ht="60">
      <c r="A25" s="35" t="s">
        <v>45</v>
      </c>
      <c r="B25" s="42"/>
      <c r="C25" s="43"/>
      <c r="D25" s="43"/>
      <c r="E25" s="37" t="s">
        <v>66</v>
      </c>
      <c r="F25" s="43"/>
      <c r="G25" s="43"/>
      <c r="H25" s="43"/>
      <c r="I25" s="43"/>
      <c r="J25" s="44"/>
    </row>
    <row r="26">
      <c r="A26" s="35" t="s">
        <v>67</v>
      </c>
      <c r="B26" s="42"/>
      <c r="C26" s="43"/>
      <c r="D26" s="43"/>
      <c r="E26" s="45" t="s">
        <v>68</v>
      </c>
      <c r="F26" s="43"/>
      <c r="G26" s="43"/>
      <c r="H26" s="43"/>
      <c r="I26" s="43"/>
      <c r="J26" s="44"/>
    </row>
    <row r="27" ht="30">
      <c r="A27" s="35" t="s">
        <v>47</v>
      </c>
      <c r="B27" s="42"/>
      <c r="C27" s="43"/>
      <c r="D27" s="43"/>
      <c r="E27" s="37" t="s">
        <v>69</v>
      </c>
      <c r="F27" s="43"/>
      <c r="G27" s="43"/>
      <c r="H27" s="43"/>
      <c r="I27" s="43"/>
      <c r="J27" s="44"/>
    </row>
    <row r="28">
      <c r="A28" s="35" t="s">
        <v>40</v>
      </c>
      <c r="B28" s="35">
        <v>7</v>
      </c>
      <c r="C28" s="36" t="s">
        <v>70</v>
      </c>
      <c r="D28" s="35" t="s">
        <v>52</v>
      </c>
      <c r="E28" s="37" t="s">
        <v>71</v>
      </c>
      <c r="F28" s="38" t="s">
        <v>44</v>
      </c>
      <c r="G28" s="39">
        <v>1</v>
      </c>
      <c r="H28" s="40">
        <v>0</v>
      </c>
      <c r="I28" s="40">
        <f>ROUND(G28*H28,P4)</f>
        <v>0</v>
      </c>
      <c r="J28" s="35"/>
      <c r="O28" s="41">
        <f>I28*0.21</f>
        <v>0</v>
      </c>
      <c r="P28">
        <v>3</v>
      </c>
    </row>
    <row r="29" ht="150">
      <c r="A29" s="35" t="s">
        <v>45</v>
      </c>
      <c r="B29" s="42"/>
      <c r="C29" s="43"/>
      <c r="D29" s="43"/>
      <c r="E29" s="37" t="s">
        <v>72</v>
      </c>
      <c r="F29" s="43"/>
      <c r="G29" s="43"/>
      <c r="H29" s="43"/>
      <c r="I29" s="43"/>
      <c r="J29" s="44"/>
    </row>
    <row r="30" ht="60">
      <c r="A30" s="35" t="s">
        <v>47</v>
      </c>
      <c r="B30" s="42"/>
      <c r="C30" s="43"/>
      <c r="D30" s="43"/>
      <c r="E30" s="37" t="s">
        <v>60</v>
      </c>
      <c r="F30" s="43"/>
      <c r="G30" s="43"/>
      <c r="H30" s="43"/>
      <c r="I30" s="43"/>
      <c r="J30" s="44"/>
    </row>
    <row r="31">
      <c r="A31" s="35" t="s">
        <v>40</v>
      </c>
      <c r="B31" s="35">
        <v>8</v>
      </c>
      <c r="C31" s="36" t="s">
        <v>73</v>
      </c>
      <c r="D31" s="35" t="s">
        <v>52</v>
      </c>
      <c r="E31" s="37" t="s">
        <v>74</v>
      </c>
      <c r="F31" s="38" t="s">
        <v>44</v>
      </c>
      <c r="G31" s="39">
        <v>1</v>
      </c>
      <c r="H31" s="40">
        <v>0</v>
      </c>
      <c r="I31" s="40">
        <f>ROUND(G31*H31,P4)</f>
        <v>0</v>
      </c>
      <c r="J31" s="35"/>
      <c r="O31" s="41">
        <f>I31*0.21</f>
        <v>0</v>
      </c>
      <c r="P31">
        <v>3</v>
      </c>
    </row>
    <row r="32">
      <c r="A32" s="35" t="s">
        <v>45</v>
      </c>
      <c r="B32" s="42"/>
      <c r="C32" s="43"/>
      <c r="D32" s="43"/>
      <c r="E32" s="37" t="s">
        <v>75</v>
      </c>
      <c r="F32" s="43"/>
      <c r="G32" s="43"/>
      <c r="H32" s="43"/>
      <c r="I32" s="43"/>
      <c r="J32" s="44"/>
    </row>
    <row r="33">
      <c r="A33" s="35" t="s">
        <v>67</v>
      </c>
      <c r="B33" s="42"/>
      <c r="C33" s="43"/>
      <c r="D33" s="43"/>
      <c r="E33" s="45" t="s">
        <v>68</v>
      </c>
      <c r="F33" s="43"/>
      <c r="G33" s="43"/>
      <c r="H33" s="43"/>
      <c r="I33" s="43"/>
      <c r="J33" s="44"/>
    </row>
    <row r="34" ht="120">
      <c r="A34" s="35" t="s">
        <v>47</v>
      </c>
      <c r="B34" s="42"/>
      <c r="C34" s="43"/>
      <c r="D34" s="43"/>
      <c r="E34" s="37" t="s">
        <v>76</v>
      </c>
      <c r="F34" s="43"/>
      <c r="G34" s="43"/>
      <c r="H34" s="43"/>
      <c r="I34" s="43"/>
      <c r="J34" s="44"/>
    </row>
    <row r="35">
      <c r="A35" s="35" t="s">
        <v>40</v>
      </c>
      <c r="B35" s="35">
        <v>9</v>
      </c>
      <c r="C35" s="36" t="s">
        <v>77</v>
      </c>
      <c r="D35" s="35" t="s">
        <v>52</v>
      </c>
      <c r="E35" s="37" t="s">
        <v>78</v>
      </c>
      <c r="F35" s="38" t="s">
        <v>44</v>
      </c>
      <c r="G35" s="39">
        <v>1</v>
      </c>
      <c r="H35" s="40">
        <v>0</v>
      </c>
      <c r="I35" s="40">
        <f>ROUND(G35*H35,P4)</f>
        <v>0</v>
      </c>
      <c r="J35" s="35"/>
      <c r="O35" s="41">
        <f>I35*0.21</f>
        <v>0</v>
      </c>
      <c r="P35">
        <v>3</v>
      </c>
    </row>
    <row r="36" ht="75">
      <c r="A36" s="35" t="s">
        <v>45</v>
      </c>
      <c r="B36" s="42"/>
      <c r="C36" s="43"/>
      <c r="D36" s="43"/>
      <c r="E36" s="37" t="s">
        <v>79</v>
      </c>
      <c r="F36" s="43"/>
      <c r="G36" s="43"/>
      <c r="H36" s="43"/>
      <c r="I36" s="43"/>
      <c r="J36" s="44"/>
    </row>
    <row r="37" ht="105">
      <c r="A37" s="35" t="s">
        <v>47</v>
      </c>
      <c r="B37" s="42"/>
      <c r="C37" s="43"/>
      <c r="D37" s="43"/>
      <c r="E37" s="37" t="s">
        <v>80</v>
      </c>
      <c r="F37" s="43"/>
      <c r="G37" s="43"/>
      <c r="H37" s="43"/>
      <c r="I37" s="43"/>
      <c r="J37" s="44"/>
    </row>
    <row r="38">
      <c r="A38" s="35" t="s">
        <v>40</v>
      </c>
      <c r="B38" s="35">
        <v>10</v>
      </c>
      <c r="C38" s="36" t="s">
        <v>81</v>
      </c>
      <c r="D38" s="35" t="s">
        <v>52</v>
      </c>
      <c r="E38" s="37" t="s">
        <v>82</v>
      </c>
      <c r="F38" s="38" t="s">
        <v>44</v>
      </c>
      <c r="G38" s="39">
        <v>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75">
      <c r="A39" s="35" t="s">
        <v>45</v>
      </c>
      <c r="B39" s="42"/>
      <c r="C39" s="43"/>
      <c r="D39" s="43"/>
      <c r="E39" s="37" t="s">
        <v>83</v>
      </c>
      <c r="F39" s="43"/>
      <c r="G39" s="43"/>
      <c r="H39" s="43"/>
      <c r="I39" s="43"/>
      <c r="J39" s="44"/>
    </row>
    <row r="40">
      <c r="A40" s="35" t="s">
        <v>67</v>
      </c>
      <c r="B40" s="42"/>
      <c r="C40" s="43"/>
      <c r="D40" s="43"/>
      <c r="E40" s="45" t="s">
        <v>68</v>
      </c>
      <c r="F40" s="43"/>
      <c r="G40" s="43"/>
      <c r="H40" s="43"/>
      <c r="I40" s="43"/>
      <c r="J40" s="44"/>
    </row>
    <row r="41" ht="75">
      <c r="A41" s="35" t="s">
        <v>47</v>
      </c>
      <c r="B41" s="42"/>
      <c r="C41" s="43"/>
      <c r="D41" s="43"/>
      <c r="E41" s="37" t="s">
        <v>84</v>
      </c>
      <c r="F41" s="43"/>
      <c r="G41" s="43"/>
      <c r="H41" s="43"/>
      <c r="I41" s="43"/>
      <c r="J41" s="44"/>
    </row>
    <row r="42">
      <c r="A42" s="35" t="s">
        <v>40</v>
      </c>
      <c r="B42" s="35">
        <v>11</v>
      </c>
      <c r="C42" s="36" t="s">
        <v>85</v>
      </c>
      <c r="D42" s="35" t="s">
        <v>52</v>
      </c>
      <c r="E42" s="37" t="s">
        <v>86</v>
      </c>
      <c r="F42" s="38" t="s">
        <v>44</v>
      </c>
      <c r="G42" s="39">
        <v>1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75">
      <c r="A43" s="35" t="s">
        <v>45</v>
      </c>
      <c r="B43" s="42"/>
      <c r="C43" s="43"/>
      <c r="D43" s="43"/>
      <c r="E43" s="37" t="s">
        <v>87</v>
      </c>
      <c r="F43" s="43"/>
      <c r="G43" s="43"/>
      <c r="H43" s="43"/>
      <c r="I43" s="43"/>
      <c r="J43" s="44"/>
    </row>
    <row r="44" ht="60">
      <c r="A44" s="35" t="s">
        <v>47</v>
      </c>
      <c r="B44" s="42"/>
      <c r="C44" s="43"/>
      <c r="D44" s="43"/>
      <c r="E44" s="37" t="s">
        <v>60</v>
      </c>
      <c r="F44" s="43"/>
      <c r="G44" s="43"/>
      <c r="H44" s="43"/>
      <c r="I44" s="43"/>
      <c r="J44" s="44"/>
    </row>
    <row r="45">
      <c r="A45" s="35" t="s">
        <v>40</v>
      </c>
      <c r="B45" s="35">
        <v>12</v>
      </c>
      <c r="C45" s="36" t="s">
        <v>88</v>
      </c>
      <c r="D45" s="35" t="s">
        <v>52</v>
      </c>
      <c r="E45" s="37" t="s">
        <v>89</v>
      </c>
      <c r="F45" s="38" t="s">
        <v>65</v>
      </c>
      <c r="G45" s="39">
        <v>2</v>
      </c>
      <c r="H45" s="40">
        <v>0</v>
      </c>
      <c r="I45" s="40">
        <f>ROUND(G45*H45,P4)</f>
        <v>0</v>
      </c>
      <c r="J45" s="35"/>
      <c r="O45" s="41">
        <f>I45*0.21</f>
        <v>0</v>
      </c>
      <c r="P45">
        <v>3</v>
      </c>
    </row>
    <row r="46" ht="30">
      <c r="A46" s="35" t="s">
        <v>45</v>
      </c>
      <c r="B46" s="42"/>
      <c r="C46" s="43"/>
      <c r="D46" s="43"/>
      <c r="E46" s="37" t="s">
        <v>90</v>
      </c>
      <c r="F46" s="43"/>
      <c r="G46" s="43"/>
      <c r="H46" s="43"/>
      <c r="I46" s="43"/>
      <c r="J46" s="44"/>
    </row>
    <row r="47">
      <c r="A47" s="35" t="s">
        <v>67</v>
      </c>
      <c r="B47" s="42"/>
      <c r="C47" s="43"/>
      <c r="D47" s="43"/>
      <c r="E47" s="45" t="s">
        <v>91</v>
      </c>
      <c r="F47" s="43"/>
      <c r="G47" s="43"/>
      <c r="H47" s="43"/>
      <c r="I47" s="43"/>
      <c r="J47" s="44"/>
    </row>
    <row r="48" ht="105">
      <c r="A48" s="35" t="s">
        <v>47</v>
      </c>
      <c r="B48" s="46"/>
      <c r="C48" s="47"/>
      <c r="D48" s="47"/>
      <c r="E48" s="37" t="s">
        <v>92</v>
      </c>
      <c r="F48" s="47"/>
      <c r="G48" s="47"/>
      <c r="H48" s="47"/>
      <c r="I48" s="47"/>
      <c r="J4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 ht="30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13</v>
      </c>
      <c r="I3" s="23">
        <f>SUMIFS(I8:I111,A8:A111,"SD")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SUMIFS(I9:I16,A9:A16,"P")</f>
        <v>0</v>
      </c>
      <c r="J8" s="34"/>
    </row>
    <row r="9">
      <c r="A9" s="35" t="s">
        <v>40</v>
      </c>
      <c r="B9" s="35">
        <v>1</v>
      </c>
      <c r="C9" s="36" t="s">
        <v>93</v>
      </c>
      <c r="D9" s="35" t="s">
        <v>52</v>
      </c>
      <c r="E9" s="37" t="s">
        <v>94</v>
      </c>
      <c r="F9" s="38" t="s">
        <v>95</v>
      </c>
      <c r="G9" s="39">
        <v>51.808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45</v>
      </c>
      <c r="B10" s="42"/>
      <c r="C10" s="43"/>
      <c r="D10" s="43"/>
      <c r="E10" s="49" t="s">
        <v>52</v>
      </c>
      <c r="F10" s="43"/>
      <c r="G10" s="43"/>
      <c r="H10" s="43"/>
      <c r="I10" s="43"/>
      <c r="J10" s="44"/>
    </row>
    <row r="11">
      <c r="A11" s="35" t="s">
        <v>67</v>
      </c>
      <c r="B11" s="42"/>
      <c r="C11" s="43"/>
      <c r="D11" s="43"/>
      <c r="E11" s="45" t="s">
        <v>96</v>
      </c>
      <c r="F11" s="43"/>
      <c r="G11" s="43"/>
      <c r="H11" s="43"/>
      <c r="I11" s="43"/>
      <c r="J11" s="44"/>
    </row>
    <row r="12" ht="75">
      <c r="A12" s="35" t="s">
        <v>47</v>
      </c>
      <c r="B12" s="42"/>
      <c r="C12" s="43"/>
      <c r="D12" s="43"/>
      <c r="E12" s="37" t="s">
        <v>97</v>
      </c>
      <c r="F12" s="43"/>
      <c r="G12" s="43"/>
      <c r="H12" s="43"/>
      <c r="I12" s="43"/>
      <c r="J12" s="44"/>
    </row>
    <row r="13" ht="30">
      <c r="A13" s="35" t="s">
        <v>40</v>
      </c>
      <c r="B13" s="35">
        <v>2</v>
      </c>
      <c r="C13" s="36" t="s">
        <v>98</v>
      </c>
      <c r="D13" s="35" t="s">
        <v>52</v>
      </c>
      <c r="E13" s="37" t="s">
        <v>99</v>
      </c>
      <c r="F13" s="38" t="s">
        <v>95</v>
      </c>
      <c r="G13" s="39">
        <v>189.21000000000001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45</v>
      </c>
      <c r="B14" s="42"/>
      <c r="C14" s="43"/>
      <c r="D14" s="43"/>
      <c r="E14" s="49" t="s">
        <v>52</v>
      </c>
      <c r="F14" s="43"/>
      <c r="G14" s="43"/>
      <c r="H14" s="43"/>
      <c r="I14" s="43"/>
      <c r="J14" s="44"/>
    </row>
    <row r="15">
      <c r="A15" s="35" t="s">
        <v>67</v>
      </c>
      <c r="B15" s="42"/>
      <c r="C15" s="43"/>
      <c r="D15" s="43"/>
      <c r="E15" s="45" t="s">
        <v>100</v>
      </c>
      <c r="F15" s="43"/>
      <c r="G15" s="43"/>
      <c r="H15" s="43"/>
      <c r="I15" s="43"/>
      <c r="J15" s="44"/>
    </row>
    <row r="16" ht="165">
      <c r="A16" s="35" t="s">
        <v>47</v>
      </c>
      <c r="B16" s="42"/>
      <c r="C16" s="43"/>
      <c r="D16" s="43"/>
      <c r="E16" s="37" t="s">
        <v>101</v>
      </c>
      <c r="F16" s="43"/>
      <c r="G16" s="43"/>
      <c r="H16" s="43"/>
      <c r="I16" s="43"/>
      <c r="J16" s="44"/>
    </row>
    <row r="17">
      <c r="A17" s="29" t="s">
        <v>37</v>
      </c>
      <c r="B17" s="30"/>
      <c r="C17" s="31" t="s">
        <v>57</v>
      </c>
      <c r="D17" s="32"/>
      <c r="E17" s="29" t="s">
        <v>102</v>
      </c>
      <c r="F17" s="32"/>
      <c r="G17" s="32"/>
      <c r="H17" s="32"/>
      <c r="I17" s="33">
        <f>SUMIFS(I18:I37,A18:A37,"P")</f>
        <v>0</v>
      </c>
      <c r="J17" s="34"/>
    </row>
    <row r="18" ht="30">
      <c r="A18" s="35" t="s">
        <v>40</v>
      </c>
      <c r="B18" s="35">
        <v>3</v>
      </c>
      <c r="C18" s="36" t="s">
        <v>103</v>
      </c>
      <c r="D18" s="35" t="s">
        <v>52</v>
      </c>
      <c r="E18" s="37" t="s">
        <v>104</v>
      </c>
      <c r="F18" s="38" t="s">
        <v>105</v>
      </c>
      <c r="G18" s="39">
        <v>90.099999999999994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30">
      <c r="A19" s="35" t="s">
        <v>45</v>
      </c>
      <c r="B19" s="42"/>
      <c r="C19" s="43"/>
      <c r="D19" s="43"/>
      <c r="E19" s="37" t="s">
        <v>106</v>
      </c>
      <c r="F19" s="43"/>
      <c r="G19" s="43"/>
      <c r="H19" s="43"/>
      <c r="I19" s="43"/>
      <c r="J19" s="44"/>
    </row>
    <row r="20" ht="45">
      <c r="A20" s="35" t="s">
        <v>67</v>
      </c>
      <c r="B20" s="42"/>
      <c r="C20" s="43"/>
      <c r="D20" s="43"/>
      <c r="E20" s="45" t="s">
        <v>107</v>
      </c>
      <c r="F20" s="43"/>
      <c r="G20" s="43"/>
      <c r="H20" s="43"/>
      <c r="I20" s="43"/>
      <c r="J20" s="44"/>
    </row>
    <row r="21" ht="120">
      <c r="A21" s="35" t="s">
        <v>47</v>
      </c>
      <c r="B21" s="42"/>
      <c r="C21" s="43"/>
      <c r="D21" s="43"/>
      <c r="E21" s="37" t="s">
        <v>108</v>
      </c>
      <c r="F21" s="43"/>
      <c r="G21" s="43"/>
      <c r="H21" s="43"/>
      <c r="I21" s="43"/>
      <c r="J21" s="44"/>
    </row>
    <row r="22">
      <c r="A22" s="35" t="s">
        <v>40</v>
      </c>
      <c r="B22" s="35">
        <v>4</v>
      </c>
      <c r="C22" s="36" t="s">
        <v>109</v>
      </c>
      <c r="D22" s="35" t="s">
        <v>52</v>
      </c>
      <c r="E22" s="37" t="s">
        <v>110</v>
      </c>
      <c r="F22" s="38" t="s">
        <v>105</v>
      </c>
      <c r="G22" s="39">
        <v>22.524999999999999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45">
      <c r="A23" s="35" t="s">
        <v>45</v>
      </c>
      <c r="B23" s="42"/>
      <c r="C23" s="43"/>
      <c r="D23" s="43"/>
      <c r="E23" s="37" t="s">
        <v>111</v>
      </c>
      <c r="F23" s="43"/>
      <c r="G23" s="43"/>
      <c r="H23" s="43"/>
      <c r="I23" s="43"/>
      <c r="J23" s="44"/>
    </row>
    <row r="24" ht="45">
      <c r="A24" s="35" t="s">
        <v>67</v>
      </c>
      <c r="B24" s="42"/>
      <c r="C24" s="43"/>
      <c r="D24" s="43"/>
      <c r="E24" s="45" t="s">
        <v>112</v>
      </c>
      <c r="F24" s="43"/>
      <c r="G24" s="43"/>
      <c r="H24" s="43"/>
      <c r="I24" s="43"/>
      <c r="J24" s="44"/>
    </row>
    <row r="25" ht="120">
      <c r="A25" s="35" t="s">
        <v>47</v>
      </c>
      <c r="B25" s="42"/>
      <c r="C25" s="43"/>
      <c r="D25" s="43"/>
      <c r="E25" s="37" t="s">
        <v>108</v>
      </c>
      <c r="F25" s="43"/>
      <c r="G25" s="43"/>
      <c r="H25" s="43"/>
      <c r="I25" s="43"/>
      <c r="J25" s="44"/>
    </row>
    <row r="26">
      <c r="A26" s="35" t="s">
        <v>40</v>
      </c>
      <c r="B26" s="35">
        <v>5</v>
      </c>
      <c r="C26" s="36" t="s">
        <v>113</v>
      </c>
      <c r="D26" s="35" t="s">
        <v>52</v>
      </c>
      <c r="E26" s="37" t="s">
        <v>114</v>
      </c>
      <c r="F26" s="38" t="s">
        <v>105</v>
      </c>
      <c r="G26" s="39">
        <v>56.950000000000003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60">
      <c r="A27" s="35" t="s">
        <v>45</v>
      </c>
      <c r="B27" s="42"/>
      <c r="C27" s="43"/>
      <c r="D27" s="43"/>
      <c r="E27" s="37" t="s">
        <v>115</v>
      </c>
      <c r="F27" s="43"/>
      <c r="G27" s="43"/>
      <c r="H27" s="43"/>
      <c r="I27" s="43"/>
      <c r="J27" s="44"/>
    </row>
    <row r="28" ht="90">
      <c r="A28" s="35" t="s">
        <v>67</v>
      </c>
      <c r="B28" s="42"/>
      <c r="C28" s="43"/>
      <c r="D28" s="43"/>
      <c r="E28" s="45" t="s">
        <v>116</v>
      </c>
      <c r="F28" s="43"/>
      <c r="G28" s="43"/>
      <c r="H28" s="43"/>
      <c r="I28" s="43"/>
      <c r="J28" s="44"/>
    </row>
    <row r="29" ht="30">
      <c r="A29" s="35" t="s">
        <v>47</v>
      </c>
      <c r="B29" s="42"/>
      <c r="C29" s="43"/>
      <c r="D29" s="43"/>
      <c r="E29" s="37" t="s">
        <v>117</v>
      </c>
      <c r="F29" s="43"/>
      <c r="G29" s="43"/>
      <c r="H29" s="43"/>
      <c r="I29" s="43"/>
      <c r="J29" s="44"/>
    </row>
    <row r="30">
      <c r="A30" s="35" t="s">
        <v>40</v>
      </c>
      <c r="B30" s="35">
        <v>6</v>
      </c>
      <c r="C30" s="36" t="s">
        <v>118</v>
      </c>
      <c r="D30" s="35" t="s">
        <v>52</v>
      </c>
      <c r="E30" s="37" t="s">
        <v>119</v>
      </c>
      <c r="F30" s="38" t="s">
        <v>120</v>
      </c>
      <c r="G30" s="39">
        <v>344.5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45</v>
      </c>
      <c r="B31" s="42"/>
      <c r="C31" s="43"/>
      <c r="D31" s="43"/>
      <c r="E31" s="49" t="s">
        <v>52</v>
      </c>
      <c r="F31" s="43"/>
      <c r="G31" s="43"/>
      <c r="H31" s="43"/>
      <c r="I31" s="43"/>
      <c r="J31" s="44"/>
    </row>
    <row r="32" ht="75">
      <c r="A32" s="35" t="s">
        <v>67</v>
      </c>
      <c r="B32" s="42"/>
      <c r="C32" s="43"/>
      <c r="D32" s="43"/>
      <c r="E32" s="45" t="s">
        <v>121</v>
      </c>
      <c r="F32" s="43"/>
      <c r="G32" s="43"/>
      <c r="H32" s="43"/>
      <c r="I32" s="43"/>
      <c r="J32" s="44"/>
    </row>
    <row r="33" ht="30">
      <c r="A33" s="35" t="s">
        <v>47</v>
      </c>
      <c r="B33" s="42"/>
      <c r="C33" s="43"/>
      <c r="D33" s="43"/>
      <c r="E33" s="37" t="s">
        <v>117</v>
      </c>
      <c r="F33" s="43"/>
      <c r="G33" s="43"/>
      <c r="H33" s="43"/>
      <c r="I33" s="43"/>
      <c r="J33" s="44"/>
    </row>
    <row r="34">
      <c r="A34" s="35" t="s">
        <v>40</v>
      </c>
      <c r="B34" s="35">
        <v>7</v>
      </c>
      <c r="C34" s="36" t="s">
        <v>122</v>
      </c>
      <c r="D34" s="35" t="s">
        <v>52</v>
      </c>
      <c r="E34" s="37" t="s">
        <v>123</v>
      </c>
      <c r="F34" s="38" t="s">
        <v>124</v>
      </c>
      <c r="G34" s="39">
        <v>190.30000000000001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30">
      <c r="A35" s="35" t="s">
        <v>45</v>
      </c>
      <c r="B35" s="42"/>
      <c r="C35" s="43"/>
      <c r="D35" s="43"/>
      <c r="E35" s="37" t="s">
        <v>125</v>
      </c>
      <c r="F35" s="43"/>
      <c r="G35" s="43"/>
      <c r="H35" s="43"/>
      <c r="I35" s="43"/>
      <c r="J35" s="44"/>
    </row>
    <row r="36" ht="30">
      <c r="A36" s="35" t="s">
        <v>67</v>
      </c>
      <c r="B36" s="42"/>
      <c r="C36" s="43"/>
      <c r="D36" s="43"/>
      <c r="E36" s="45" t="s">
        <v>126</v>
      </c>
      <c r="F36" s="43"/>
      <c r="G36" s="43"/>
      <c r="H36" s="43"/>
      <c r="I36" s="43"/>
      <c r="J36" s="44"/>
    </row>
    <row r="37" ht="30">
      <c r="A37" s="35" t="s">
        <v>47</v>
      </c>
      <c r="B37" s="42"/>
      <c r="C37" s="43"/>
      <c r="D37" s="43"/>
      <c r="E37" s="37" t="s">
        <v>127</v>
      </c>
      <c r="F37" s="43"/>
      <c r="G37" s="43"/>
      <c r="H37" s="43"/>
      <c r="I37" s="43"/>
      <c r="J37" s="44"/>
    </row>
    <row r="38">
      <c r="A38" s="29" t="s">
        <v>37</v>
      </c>
      <c r="B38" s="30"/>
      <c r="C38" s="31" t="s">
        <v>128</v>
      </c>
      <c r="D38" s="32"/>
      <c r="E38" s="29" t="s">
        <v>14</v>
      </c>
      <c r="F38" s="32"/>
      <c r="G38" s="32"/>
      <c r="H38" s="32"/>
      <c r="I38" s="33">
        <f>SUMIFS(I39:I58,A39:A58,"P")</f>
        <v>0</v>
      </c>
      <c r="J38" s="34"/>
    </row>
    <row r="39">
      <c r="A39" s="35" t="s">
        <v>40</v>
      </c>
      <c r="B39" s="35">
        <v>8</v>
      </c>
      <c r="C39" s="36" t="s">
        <v>129</v>
      </c>
      <c r="D39" s="35" t="s">
        <v>52</v>
      </c>
      <c r="E39" s="37" t="s">
        <v>130</v>
      </c>
      <c r="F39" s="38" t="s">
        <v>105</v>
      </c>
      <c r="G39" s="39">
        <v>54.590000000000003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 ht="30">
      <c r="A40" s="35" t="s">
        <v>45</v>
      </c>
      <c r="B40" s="42"/>
      <c r="C40" s="43"/>
      <c r="D40" s="43"/>
      <c r="E40" s="37" t="s">
        <v>131</v>
      </c>
      <c r="F40" s="43"/>
      <c r="G40" s="43"/>
      <c r="H40" s="43"/>
      <c r="I40" s="43"/>
      <c r="J40" s="44"/>
    </row>
    <row r="41" ht="30">
      <c r="A41" s="35" t="s">
        <v>67</v>
      </c>
      <c r="B41" s="42"/>
      <c r="C41" s="43"/>
      <c r="D41" s="43"/>
      <c r="E41" s="45" t="s">
        <v>132</v>
      </c>
      <c r="F41" s="43"/>
      <c r="G41" s="43"/>
      <c r="H41" s="43"/>
      <c r="I41" s="43"/>
      <c r="J41" s="44"/>
    </row>
    <row r="42" ht="90">
      <c r="A42" s="35" t="s">
        <v>47</v>
      </c>
      <c r="B42" s="42"/>
      <c r="C42" s="43"/>
      <c r="D42" s="43"/>
      <c r="E42" s="37" t="s">
        <v>133</v>
      </c>
      <c r="F42" s="43"/>
      <c r="G42" s="43"/>
      <c r="H42" s="43"/>
      <c r="I42" s="43"/>
      <c r="J42" s="44"/>
    </row>
    <row r="43">
      <c r="A43" s="35" t="s">
        <v>40</v>
      </c>
      <c r="B43" s="35">
        <v>9</v>
      </c>
      <c r="C43" s="36" t="s">
        <v>134</v>
      </c>
      <c r="D43" s="35" t="s">
        <v>52</v>
      </c>
      <c r="E43" s="37" t="s">
        <v>135</v>
      </c>
      <c r="F43" s="38" t="s">
        <v>124</v>
      </c>
      <c r="G43" s="39">
        <v>173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45</v>
      </c>
      <c r="B44" s="42"/>
      <c r="C44" s="43"/>
      <c r="D44" s="43"/>
      <c r="E44" s="37" t="s">
        <v>136</v>
      </c>
      <c r="F44" s="43"/>
      <c r="G44" s="43"/>
      <c r="H44" s="43"/>
      <c r="I44" s="43"/>
      <c r="J44" s="44"/>
    </row>
    <row r="45" ht="30">
      <c r="A45" s="35" t="s">
        <v>67</v>
      </c>
      <c r="B45" s="42"/>
      <c r="C45" s="43"/>
      <c r="D45" s="43"/>
      <c r="E45" s="45" t="s">
        <v>137</v>
      </c>
      <c r="F45" s="43"/>
      <c r="G45" s="43"/>
      <c r="H45" s="43"/>
      <c r="I45" s="43"/>
      <c r="J45" s="44"/>
    </row>
    <row r="46" ht="75">
      <c r="A46" s="35" t="s">
        <v>47</v>
      </c>
      <c r="B46" s="42"/>
      <c r="C46" s="43"/>
      <c r="D46" s="43"/>
      <c r="E46" s="37" t="s">
        <v>138</v>
      </c>
      <c r="F46" s="43"/>
      <c r="G46" s="43"/>
      <c r="H46" s="43"/>
      <c r="I46" s="43"/>
      <c r="J46" s="44"/>
    </row>
    <row r="47">
      <c r="A47" s="35" t="s">
        <v>40</v>
      </c>
      <c r="B47" s="35">
        <v>10</v>
      </c>
      <c r="C47" s="36" t="s">
        <v>139</v>
      </c>
      <c r="D47" s="35" t="s">
        <v>52</v>
      </c>
      <c r="E47" s="37" t="s">
        <v>140</v>
      </c>
      <c r="F47" s="38" t="s">
        <v>124</v>
      </c>
      <c r="G47" s="39">
        <v>748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45</v>
      </c>
      <c r="B48" s="42"/>
      <c r="C48" s="43"/>
      <c r="D48" s="43"/>
      <c r="E48" s="37" t="s">
        <v>141</v>
      </c>
      <c r="F48" s="43"/>
      <c r="G48" s="43"/>
      <c r="H48" s="43"/>
      <c r="I48" s="43"/>
      <c r="J48" s="44"/>
    </row>
    <row r="49" ht="30">
      <c r="A49" s="35" t="s">
        <v>67</v>
      </c>
      <c r="B49" s="42"/>
      <c r="C49" s="43"/>
      <c r="D49" s="43"/>
      <c r="E49" s="45" t="s">
        <v>142</v>
      </c>
      <c r="F49" s="43"/>
      <c r="G49" s="43"/>
      <c r="H49" s="43"/>
      <c r="I49" s="43"/>
      <c r="J49" s="44"/>
    </row>
    <row r="50" ht="75">
      <c r="A50" s="35" t="s">
        <v>47</v>
      </c>
      <c r="B50" s="42"/>
      <c r="C50" s="43"/>
      <c r="D50" s="43"/>
      <c r="E50" s="37" t="s">
        <v>138</v>
      </c>
      <c r="F50" s="43"/>
      <c r="G50" s="43"/>
      <c r="H50" s="43"/>
      <c r="I50" s="43"/>
      <c r="J50" s="44"/>
    </row>
    <row r="51">
      <c r="A51" s="35" t="s">
        <v>40</v>
      </c>
      <c r="B51" s="35">
        <v>11</v>
      </c>
      <c r="C51" s="36" t="s">
        <v>143</v>
      </c>
      <c r="D51" s="35" t="s">
        <v>52</v>
      </c>
      <c r="E51" s="37" t="s">
        <v>144</v>
      </c>
      <c r="F51" s="38" t="s">
        <v>124</v>
      </c>
      <c r="G51" s="39">
        <v>748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45</v>
      </c>
      <c r="B52" s="42"/>
      <c r="C52" s="43"/>
      <c r="D52" s="43"/>
      <c r="E52" s="49" t="s">
        <v>52</v>
      </c>
      <c r="F52" s="43"/>
      <c r="G52" s="43"/>
      <c r="H52" s="43"/>
      <c r="I52" s="43"/>
      <c r="J52" s="44"/>
    </row>
    <row r="53" ht="30">
      <c r="A53" s="35" t="s">
        <v>67</v>
      </c>
      <c r="B53" s="42"/>
      <c r="C53" s="43"/>
      <c r="D53" s="43"/>
      <c r="E53" s="45" t="s">
        <v>142</v>
      </c>
      <c r="F53" s="43"/>
      <c r="G53" s="43"/>
      <c r="H53" s="43"/>
      <c r="I53" s="43"/>
      <c r="J53" s="44"/>
    </row>
    <row r="54" ht="195">
      <c r="A54" s="35" t="s">
        <v>47</v>
      </c>
      <c r="B54" s="42"/>
      <c r="C54" s="43"/>
      <c r="D54" s="43"/>
      <c r="E54" s="37" t="s">
        <v>145</v>
      </c>
      <c r="F54" s="43"/>
      <c r="G54" s="43"/>
      <c r="H54" s="43"/>
      <c r="I54" s="43"/>
      <c r="J54" s="44"/>
    </row>
    <row r="55" ht="30">
      <c r="A55" s="35" t="s">
        <v>40</v>
      </c>
      <c r="B55" s="35">
        <v>12</v>
      </c>
      <c r="C55" s="36" t="s">
        <v>146</v>
      </c>
      <c r="D55" s="35" t="s">
        <v>52</v>
      </c>
      <c r="E55" s="37" t="s">
        <v>147</v>
      </c>
      <c r="F55" s="38" t="s">
        <v>124</v>
      </c>
      <c r="G55" s="39">
        <v>173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45</v>
      </c>
      <c r="B56" s="42"/>
      <c r="C56" s="43"/>
      <c r="D56" s="43"/>
      <c r="E56" s="49" t="s">
        <v>52</v>
      </c>
      <c r="F56" s="43"/>
      <c r="G56" s="43"/>
      <c r="H56" s="43"/>
      <c r="I56" s="43"/>
      <c r="J56" s="44"/>
    </row>
    <row r="57" ht="30">
      <c r="A57" s="35" t="s">
        <v>67</v>
      </c>
      <c r="B57" s="42"/>
      <c r="C57" s="43"/>
      <c r="D57" s="43"/>
      <c r="E57" s="45" t="s">
        <v>137</v>
      </c>
      <c r="F57" s="43"/>
      <c r="G57" s="43"/>
      <c r="H57" s="43"/>
      <c r="I57" s="43"/>
      <c r="J57" s="44"/>
    </row>
    <row r="58" ht="195">
      <c r="A58" s="35" t="s">
        <v>47</v>
      </c>
      <c r="B58" s="42"/>
      <c r="C58" s="43"/>
      <c r="D58" s="43"/>
      <c r="E58" s="37" t="s">
        <v>145</v>
      </c>
      <c r="F58" s="43"/>
      <c r="G58" s="43"/>
      <c r="H58" s="43"/>
      <c r="I58" s="43"/>
      <c r="J58" s="44"/>
    </row>
    <row r="59">
      <c r="A59" s="29" t="s">
        <v>37</v>
      </c>
      <c r="B59" s="30"/>
      <c r="C59" s="31" t="s">
        <v>148</v>
      </c>
      <c r="D59" s="32"/>
      <c r="E59" s="29" t="s">
        <v>149</v>
      </c>
      <c r="F59" s="32"/>
      <c r="G59" s="32"/>
      <c r="H59" s="32"/>
      <c r="I59" s="33">
        <f>SUMIFS(I60:I111,A60:A111,"P")</f>
        <v>0</v>
      </c>
      <c r="J59" s="34"/>
    </row>
    <row r="60" ht="30">
      <c r="A60" s="35" t="s">
        <v>40</v>
      </c>
      <c r="B60" s="35">
        <v>13</v>
      </c>
      <c r="C60" s="36" t="s">
        <v>150</v>
      </c>
      <c r="D60" s="35" t="s">
        <v>52</v>
      </c>
      <c r="E60" s="37" t="s">
        <v>151</v>
      </c>
      <c r="F60" s="38" t="s">
        <v>120</v>
      </c>
      <c r="G60" s="39">
        <v>170</v>
      </c>
      <c r="H60" s="40">
        <v>0</v>
      </c>
      <c r="I60" s="40">
        <f>ROUND(G60*H60,P4)</f>
        <v>0</v>
      </c>
      <c r="J60" s="35"/>
      <c r="O60" s="41">
        <f>I60*0.21</f>
        <v>0</v>
      </c>
      <c r="P60">
        <v>3</v>
      </c>
    </row>
    <row r="61">
      <c r="A61" s="35" t="s">
        <v>45</v>
      </c>
      <c r="B61" s="42"/>
      <c r="C61" s="43"/>
      <c r="D61" s="43"/>
      <c r="E61" s="37" t="s">
        <v>152</v>
      </c>
      <c r="F61" s="43"/>
      <c r="G61" s="43"/>
      <c r="H61" s="43"/>
      <c r="I61" s="43"/>
      <c r="J61" s="44"/>
    </row>
    <row r="62" ht="30">
      <c r="A62" s="35" t="s">
        <v>67</v>
      </c>
      <c r="B62" s="42"/>
      <c r="C62" s="43"/>
      <c r="D62" s="43"/>
      <c r="E62" s="45" t="s">
        <v>153</v>
      </c>
      <c r="F62" s="43"/>
      <c r="G62" s="43"/>
      <c r="H62" s="43"/>
      <c r="I62" s="43"/>
      <c r="J62" s="44"/>
    </row>
    <row r="63" ht="45">
      <c r="A63" s="35" t="s">
        <v>47</v>
      </c>
      <c r="B63" s="42"/>
      <c r="C63" s="43"/>
      <c r="D63" s="43"/>
      <c r="E63" s="37" t="s">
        <v>154</v>
      </c>
      <c r="F63" s="43"/>
      <c r="G63" s="43"/>
      <c r="H63" s="43"/>
      <c r="I63" s="43"/>
      <c r="J63" s="44"/>
    </row>
    <row r="64" ht="30">
      <c r="A64" s="35" t="s">
        <v>40</v>
      </c>
      <c r="B64" s="35">
        <v>14</v>
      </c>
      <c r="C64" s="36" t="s">
        <v>155</v>
      </c>
      <c r="D64" s="35" t="s">
        <v>52</v>
      </c>
      <c r="E64" s="37" t="s">
        <v>156</v>
      </c>
      <c r="F64" s="38" t="s">
        <v>120</v>
      </c>
      <c r="G64" s="39">
        <v>168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 ht="30">
      <c r="A65" s="35" t="s">
        <v>45</v>
      </c>
      <c r="B65" s="42"/>
      <c r="C65" s="43"/>
      <c r="D65" s="43"/>
      <c r="E65" s="37" t="s">
        <v>157</v>
      </c>
      <c r="F65" s="43"/>
      <c r="G65" s="43"/>
      <c r="H65" s="43"/>
      <c r="I65" s="43"/>
      <c r="J65" s="44"/>
    </row>
    <row r="66" ht="45">
      <c r="A66" s="35" t="s">
        <v>67</v>
      </c>
      <c r="B66" s="42"/>
      <c r="C66" s="43"/>
      <c r="D66" s="43"/>
      <c r="E66" s="45" t="s">
        <v>158</v>
      </c>
      <c r="F66" s="43"/>
      <c r="G66" s="43"/>
      <c r="H66" s="43"/>
      <c r="I66" s="43"/>
      <c r="J66" s="44"/>
    </row>
    <row r="67" ht="135">
      <c r="A67" s="35" t="s">
        <v>47</v>
      </c>
      <c r="B67" s="42"/>
      <c r="C67" s="43"/>
      <c r="D67" s="43"/>
      <c r="E67" s="37" t="s">
        <v>159</v>
      </c>
      <c r="F67" s="43"/>
      <c r="G67" s="43"/>
      <c r="H67" s="43"/>
      <c r="I67" s="43"/>
      <c r="J67" s="44"/>
    </row>
    <row r="68">
      <c r="A68" s="35" t="s">
        <v>40</v>
      </c>
      <c r="B68" s="35">
        <v>15</v>
      </c>
      <c r="C68" s="36" t="s">
        <v>160</v>
      </c>
      <c r="D68" s="35" t="s">
        <v>52</v>
      </c>
      <c r="E68" s="37" t="s">
        <v>161</v>
      </c>
      <c r="F68" s="38" t="s">
        <v>65</v>
      </c>
      <c r="G68" s="39">
        <v>6</v>
      </c>
      <c r="H68" s="40">
        <v>0</v>
      </c>
      <c r="I68" s="40">
        <f>ROUND(G68*H68,P4)</f>
        <v>0</v>
      </c>
      <c r="J68" s="35"/>
      <c r="O68" s="41">
        <f>I68*0.21</f>
        <v>0</v>
      </c>
      <c r="P68">
        <v>3</v>
      </c>
    </row>
    <row r="69">
      <c r="A69" s="35" t="s">
        <v>45</v>
      </c>
      <c r="B69" s="42"/>
      <c r="C69" s="43"/>
      <c r="D69" s="43"/>
      <c r="E69" s="49" t="s">
        <v>52</v>
      </c>
      <c r="F69" s="43"/>
      <c r="G69" s="43"/>
      <c r="H69" s="43"/>
      <c r="I69" s="43"/>
      <c r="J69" s="44"/>
    </row>
    <row r="70" ht="45">
      <c r="A70" s="35" t="s">
        <v>67</v>
      </c>
      <c r="B70" s="42"/>
      <c r="C70" s="43"/>
      <c r="D70" s="43"/>
      <c r="E70" s="45" t="s">
        <v>162</v>
      </c>
      <c r="F70" s="43"/>
      <c r="G70" s="43"/>
      <c r="H70" s="43"/>
      <c r="I70" s="43"/>
      <c r="J70" s="44"/>
    </row>
    <row r="71" ht="90">
      <c r="A71" s="35" t="s">
        <v>47</v>
      </c>
      <c r="B71" s="42"/>
      <c r="C71" s="43"/>
      <c r="D71" s="43"/>
      <c r="E71" s="37" t="s">
        <v>163</v>
      </c>
      <c r="F71" s="43"/>
      <c r="G71" s="43"/>
      <c r="H71" s="43"/>
      <c r="I71" s="43"/>
      <c r="J71" s="44"/>
    </row>
    <row r="72" ht="30">
      <c r="A72" s="35" t="s">
        <v>40</v>
      </c>
      <c r="B72" s="35">
        <v>16</v>
      </c>
      <c r="C72" s="36" t="s">
        <v>164</v>
      </c>
      <c r="D72" s="35" t="s">
        <v>52</v>
      </c>
      <c r="E72" s="37" t="s">
        <v>165</v>
      </c>
      <c r="F72" s="38" t="s">
        <v>65</v>
      </c>
      <c r="G72" s="39">
        <v>8</v>
      </c>
      <c r="H72" s="40">
        <v>0</v>
      </c>
      <c r="I72" s="40">
        <f>ROUND(G72*H72,P4)</f>
        <v>0</v>
      </c>
      <c r="J72" s="35"/>
      <c r="O72" s="41">
        <f>I72*0.21</f>
        <v>0</v>
      </c>
      <c r="P72">
        <v>3</v>
      </c>
    </row>
    <row r="73">
      <c r="A73" s="35" t="s">
        <v>45</v>
      </c>
      <c r="B73" s="42"/>
      <c r="C73" s="43"/>
      <c r="D73" s="43"/>
      <c r="E73" s="49" t="s">
        <v>52</v>
      </c>
      <c r="F73" s="43"/>
      <c r="G73" s="43"/>
      <c r="H73" s="43"/>
      <c r="I73" s="43"/>
      <c r="J73" s="44"/>
    </row>
    <row r="74" ht="75">
      <c r="A74" s="35" t="s">
        <v>67</v>
      </c>
      <c r="B74" s="42"/>
      <c r="C74" s="43"/>
      <c r="D74" s="43"/>
      <c r="E74" s="45" t="s">
        <v>166</v>
      </c>
      <c r="F74" s="43"/>
      <c r="G74" s="43"/>
      <c r="H74" s="43"/>
      <c r="I74" s="43"/>
      <c r="J74" s="44"/>
    </row>
    <row r="75" ht="30">
      <c r="A75" s="35" t="s">
        <v>47</v>
      </c>
      <c r="B75" s="42"/>
      <c r="C75" s="43"/>
      <c r="D75" s="43"/>
      <c r="E75" s="37" t="s">
        <v>167</v>
      </c>
      <c r="F75" s="43"/>
      <c r="G75" s="43"/>
      <c r="H75" s="43"/>
      <c r="I75" s="43"/>
      <c r="J75" s="44"/>
    </row>
    <row r="76" ht="30">
      <c r="A76" s="35" t="s">
        <v>40</v>
      </c>
      <c r="B76" s="35">
        <v>17</v>
      </c>
      <c r="C76" s="36" t="s">
        <v>168</v>
      </c>
      <c r="D76" s="35" t="s">
        <v>52</v>
      </c>
      <c r="E76" s="37" t="s">
        <v>169</v>
      </c>
      <c r="F76" s="38" t="s">
        <v>65</v>
      </c>
      <c r="G76" s="39">
        <v>1</v>
      </c>
      <c r="H76" s="40">
        <v>0</v>
      </c>
      <c r="I76" s="40">
        <f>ROUND(G76*H76,P4)</f>
        <v>0</v>
      </c>
      <c r="J76" s="35"/>
      <c r="O76" s="41">
        <f>I76*0.21</f>
        <v>0</v>
      </c>
      <c r="P76">
        <v>3</v>
      </c>
    </row>
    <row r="77">
      <c r="A77" s="35" t="s">
        <v>45</v>
      </c>
      <c r="B77" s="42"/>
      <c r="C77" s="43"/>
      <c r="D77" s="43"/>
      <c r="E77" s="49" t="s">
        <v>52</v>
      </c>
      <c r="F77" s="43"/>
      <c r="G77" s="43"/>
      <c r="H77" s="43"/>
      <c r="I77" s="43"/>
      <c r="J77" s="44"/>
    </row>
    <row r="78" ht="30">
      <c r="A78" s="35" t="s">
        <v>67</v>
      </c>
      <c r="B78" s="42"/>
      <c r="C78" s="43"/>
      <c r="D78" s="43"/>
      <c r="E78" s="45" t="s">
        <v>170</v>
      </c>
      <c r="F78" s="43"/>
      <c r="G78" s="43"/>
      <c r="H78" s="43"/>
      <c r="I78" s="43"/>
      <c r="J78" s="44"/>
    </row>
    <row r="79" ht="90">
      <c r="A79" s="35" t="s">
        <v>47</v>
      </c>
      <c r="B79" s="42"/>
      <c r="C79" s="43"/>
      <c r="D79" s="43"/>
      <c r="E79" s="37" t="s">
        <v>171</v>
      </c>
      <c r="F79" s="43"/>
      <c r="G79" s="43"/>
      <c r="H79" s="43"/>
      <c r="I79" s="43"/>
      <c r="J79" s="44"/>
    </row>
    <row r="80" ht="30">
      <c r="A80" s="35" t="s">
        <v>40</v>
      </c>
      <c r="B80" s="35">
        <v>18</v>
      </c>
      <c r="C80" s="36" t="s">
        <v>172</v>
      </c>
      <c r="D80" s="35" t="s">
        <v>52</v>
      </c>
      <c r="E80" s="37" t="s">
        <v>173</v>
      </c>
      <c r="F80" s="38" t="s">
        <v>65</v>
      </c>
      <c r="G80" s="39">
        <v>1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>
      <c r="A81" s="35" t="s">
        <v>45</v>
      </c>
      <c r="B81" s="42"/>
      <c r="C81" s="43"/>
      <c r="D81" s="43"/>
      <c r="E81" s="37" t="s">
        <v>174</v>
      </c>
      <c r="F81" s="43"/>
      <c r="G81" s="43"/>
      <c r="H81" s="43"/>
      <c r="I81" s="43"/>
      <c r="J81" s="44"/>
    </row>
    <row r="82" ht="30">
      <c r="A82" s="35" t="s">
        <v>67</v>
      </c>
      <c r="B82" s="42"/>
      <c r="C82" s="43"/>
      <c r="D82" s="43"/>
      <c r="E82" s="45" t="s">
        <v>175</v>
      </c>
      <c r="F82" s="43"/>
      <c r="G82" s="43"/>
      <c r="H82" s="43"/>
      <c r="I82" s="43"/>
      <c r="J82" s="44"/>
    </row>
    <row r="83" ht="75">
      <c r="A83" s="35" t="s">
        <v>47</v>
      </c>
      <c r="B83" s="42"/>
      <c r="C83" s="43"/>
      <c r="D83" s="43"/>
      <c r="E83" s="37" t="s">
        <v>176</v>
      </c>
      <c r="F83" s="43"/>
      <c r="G83" s="43"/>
      <c r="H83" s="43"/>
      <c r="I83" s="43"/>
      <c r="J83" s="44"/>
    </row>
    <row r="84" ht="30">
      <c r="A84" s="35" t="s">
        <v>40</v>
      </c>
      <c r="B84" s="35">
        <v>19</v>
      </c>
      <c r="C84" s="36" t="s">
        <v>177</v>
      </c>
      <c r="D84" s="35" t="s">
        <v>52</v>
      </c>
      <c r="E84" s="37" t="s">
        <v>178</v>
      </c>
      <c r="F84" s="38" t="s">
        <v>65</v>
      </c>
      <c r="G84" s="39">
        <v>8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>
      <c r="A85" s="35" t="s">
        <v>45</v>
      </c>
      <c r="B85" s="42"/>
      <c r="C85" s="43"/>
      <c r="D85" s="43"/>
      <c r="E85" s="49" t="s">
        <v>52</v>
      </c>
      <c r="F85" s="43"/>
      <c r="G85" s="43"/>
      <c r="H85" s="43"/>
      <c r="I85" s="43"/>
      <c r="J85" s="44"/>
    </row>
    <row r="86" ht="75">
      <c r="A86" s="35" t="s">
        <v>67</v>
      </c>
      <c r="B86" s="42"/>
      <c r="C86" s="43"/>
      <c r="D86" s="43"/>
      <c r="E86" s="45" t="s">
        <v>179</v>
      </c>
      <c r="F86" s="43"/>
      <c r="G86" s="43"/>
      <c r="H86" s="43"/>
      <c r="I86" s="43"/>
      <c r="J86" s="44"/>
    </row>
    <row r="87" ht="45">
      <c r="A87" s="35" t="s">
        <v>47</v>
      </c>
      <c r="B87" s="42"/>
      <c r="C87" s="43"/>
      <c r="D87" s="43"/>
      <c r="E87" s="37" t="s">
        <v>180</v>
      </c>
      <c r="F87" s="43"/>
      <c r="G87" s="43"/>
      <c r="H87" s="43"/>
      <c r="I87" s="43"/>
      <c r="J87" s="44"/>
    </row>
    <row r="88" ht="30">
      <c r="A88" s="35" t="s">
        <v>40</v>
      </c>
      <c r="B88" s="35">
        <v>20</v>
      </c>
      <c r="C88" s="36" t="s">
        <v>181</v>
      </c>
      <c r="D88" s="35" t="s">
        <v>52</v>
      </c>
      <c r="E88" s="37" t="s">
        <v>182</v>
      </c>
      <c r="F88" s="38" t="s">
        <v>124</v>
      </c>
      <c r="G88" s="39">
        <v>22.5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 ht="30">
      <c r="A89" s="35" t="s">
        <v>45</v>
      </c>
      <c r="B89" s="42"/>
      <c r="C89" s="43"/>
      <c r="D89" s="43"/>
      <c r="E89" s="37" t="s">
        <v>183</v>
      </c>
      <c r="F89" s="43"/>
      <c r="G89" s="43"/>
      <c r="H89" s="43"/>
      <c r="I89" s="43"/>
      <c r="J89" s="44"/>
    </row>
    <row r="90" ht="30">
      <c r="A90" s="35" t="s">
        <v>67</v>
      </c>
      <c r="B90" s="42"/>
      <c r="C90" s="43"/>
      <c r="D90" s="43"/>
      <c r="E90" s="45" t="s">
        <v>184</v>
      </c>
      <c r="F90" s="43"/>
      <c r="G90" s="43"/>
      <c r="H90" s="43"/>
      <c r="I90" s="43"/>
      <c r="J90" s="44"/>
    </row>
    <row r="91" ht="60">
      <c r="A91" s="35" t="s">
        <v>47</v>
      </c>
      <c r="B91" s="42"/>
      <c r="C91" s="43"/>
      <c r="D91" s="43"/>
      <c r="E91" s="37" t="s">
        <v>185</v>
      </c>
      <c r="F91" s="43"/>
      <c r="G91" s="43"/>
      <c r="H91" s="43"/>
      <c r="I91" s="43"/>
      <c r="J91" s="44"/>
    </row>
    <row r="92">
      <c r="A92" s="35" t="s">
        <v>40</v>
      </c>
      <c r="B92" s="35">
        <v>21</v>
      </c>
      <c r="C92" s="36" t="s">
        <v>186</v>
      </c>
      <c r="D92" s="35" t="s">
        <v>52</v>
      </c>
      <c r="E92" s="37" t="s">
        <v>187</v>
      </c>
      <c r="F92" s="38" t="s">
        <v>124</v>
      </c>
      <c r="G92" s="39">
        <v>22.5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 ht="45">
      <c r="A93" s="35" t="s">
        <v>45</v>
      </c>
      <c r="B93" s="42"/>
      <c r="C93" s="43"/>
      <c r="D93" s="43"/>
      <c r="E93" s="37" t="s">
        <v>188</v>
      </c>
      <c r="F93" s="43"/>
      <c r="G93" s="43"/>
      <c r="H93" s="43"/>
      <c r="I93" s="43"/>
      <c r="J93" s="44"/>
    </row>
    <row r="94" ht="30">
      <c r="A94" s="35" t="s">
        <v>67</v>
      </c>
      <c r="B94" s="42"/>
      <c r="C94" s="43"/>
      <c r="D94" s="43"/>
      <c r="E94" s="45" t="s">
        <v>184</v>
      </c>
      <c r="F94" s="43"/>
      <c r="G94" s="43"/>
      <c r="H94" s="43"/>
      <c r="I94" s="43"/>
      <c r="J94" s="44"/>
    </row>
    <row r="95" ht="60">
      <c r="A95" s="35" t="s">
        <v>47</v>
      </c>
      <c r="B95" s="42"/>
      <c r="C95" s="43"/>
      <c r="D95" s="43"/>
      <c r="E95" s="37" t="s">
        <v>185</v>
      </c>
      <c r="F95" s="43"/>
      <c r="G95" s="43"/>
      <c r="H95" s="43"/>
      <c r="I95" s="43"/>
      <c r="J95" s="44"/>
    </row>
    <row r="96">
      <c r="A96" s="35" t="s">
        <v>40</v>
      </c>
      <c r="B96" s="35">
        <v>22</v>
      </c>
      <c r="C96" s="36" t="s">
        <v>189</v>
      </c>
      <c r="D96" s="35" t="s">
        <v>52</v>
      </c>
      <c r="E96" s="37" t="s">
        <v>190</v>
      </c>
      <c r="F96" s="38" t="s">
        <v>120</v>
      </c>
      <c r="G96" s="39">
        <v>10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45</v>
      </c>
      <c r="B97" s="42"/>
      <c r="C97" s="43"/>
      <c r="D97" s="43"/>
      <c r="E97" s="37" t="s">
        <v>191</v>
      </c>
      <c r="F97" s="43"/>
      <c r="G97" s="43"/>
      <c r="H97" s="43"/>
      <c r="I97" s="43"/>
      <c r="J97" s="44"/>
    </row>
    <row r="98" ht="45">
      <c r="A98" s="35" t="s">
        <v>67</v>
      </c>
      <c r="B98" s="42"/>
      <c r="C98" s="43"/>
      <c r="D98" s="43"/>
      <c r="E98" s="45" t="s">
        <v>192</v>
      </c>
      <c r="F98" s="43"/>
      <c r="G98" s="43"/>
      <c r="H98" s="43"/>
      <c r="I98" s="43"/>
      <c r="J98" s="44"/>
    </row>
    <row r="99" ht="90">
      <c r="A99" s="35" t="s">
        <v>47</v>
      </c>
      <c r="B99" s="42"/>
      <c r="C99" s="43"/>
      <c r="D99" s="43"/>
      <c r="E99" s="37" t="s">
        <v>193</v>
      </c>
      <c r="F99" s="43"/>
      <c r="G99" s="43"/>
      <c r="H99" s="43"/>
      <c r="I99" s="43"/>
      <c r="J99" s="44"/>
    </row>
    <row r="100">
      <c r="A100" s="35" t="s">
        <v>40</v>
      </c>
      <c r="B100" s="35">
        <v>23</v>
      </c>
      <c r="C100" s="36" t="s">
        <v>194</v>
      </c>
      <c r="D100" s="35" t="s">
        <v>52</v>
      </c>
      <c r="E100" s="37" t="s">
        <v>195</v>
      </c>
      <c r="F100" s="38" t="s">
        <v>120</v>
      </c>
      <c r="G100" s="39">
        <v>175.30000000000001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>
      <c r="A101" s="35" t="s">
        <v>45</v>
      </c>
      <c r="B101" s="42"/>
      <c r="C101" s="43"/>
      <c r="D101" s="43"/>
      <c r="E101" s="37" t="s">
        <v>196</v>
      </c>
      <c r="F101" s="43"/>
      <c r="G101" s="43"/>
      <c r="H101" s="43"/>
      <c r="I101" s="43"/>
      <c r="J101" s="44"/>
    </row>
    <row r="102" ht="45">
      <c r="A102" s="35" t="s">
        <v>67</v>
      </c>
      <c r="B102" s="42"/>
      <c r="C102" s="43"/>
      <c r="D102" s="43"/>
      <c r="E102" s="45" t="s">
        <v>197</v>
      </c>
      <c r="F102" s="43"/>
      <c r="G102" s="43"/>
      <c r="H102" s="43"/>
      <c r="I102" s="43"/>
      <c r="J102" s="44"/>
    </row>
    <row r="103" ht="30">
      <c r="A103" s="35" t="s">
        <v>47</v>
      </c>
      <c r="B103" s="42"/>
      <c r="C103" s="43"/>
      <c r="D103" s="43"/>
      <c r="E103" s="37" t="s">
        <v>198</v>
      </c>
      <c r="F103" s="43"/>
      <c r="G103" s="43"/>
      <c r="H103" s="43"/>
      <c r="I103" s="43"/>
      <c r="J103" s="44"/>
    </row>
    <row r="104">
      <c r="A104" s="35" t="s">
        <v>40</v>
      </c>
      <c r="B104" s="35">
        <v>24</v>
      </c>
      <c r="C104" s="36" t="s">
        <v>199</v>
      </c>
      <c r="D104" s="35" t="s">
        <v>52</v>
      </c>
      <c r="E104" s="37" t="s">
        <v>200</v>
      </c>
      <c r="F104" s="38" t="s">
        <v>120</v>
      </c>
      <c r="G104" s="39">
        <v>175.30000000000001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 ht="30">
      <c r="A105" s="35" t="s">
        <v>45</v>
      </c>
      <c r="B105" s="42"/>
      <c r="C105" s="43"/>
      <c r="D105" s="43"/>
      <c r="E105" s="37" t="s">
        <v>201</v>
      </c>
      <c r="F105" s="43"/>
      <c r="G105" s="43"/>
      <c r="H105" s="43"/>
      <c r="I105" s="43"/>
      <c r="J105" s="44"/>
    </row>
    <row r="106" ht="45">
      <c r="A106" s="35" t="s">
        <v>67</v>
      </c>
      <c r="B106" s="42"/>
      <c r="C106" s="43"/>
      <c r="D106" s="43"/>
      <c r="E106" s="45" t="s">
        <v>202</v>
      </c>
      <c r="F106" s="43"/>
      <c r="G106" s="43"/>
      <c r="H106" s="43"/>
      <c r="I106" s="43"/>
      <c r="J106" s="44"/>
    </row>
    <row r="107" ht="45">
      <c r="A107" s="35" t="s">
        <v>47</v>
      </c>
      <c r="B107" s="42"/>
      <c r="C107" s="43"/>
      <c r="D107" s="43"/>
      <c r="E107" s="37" t="s">
        <v>203</v>
      </c>
      <c r="F107" s="43"/>
      <c r="G107" s="43"/>
      <c r="H107" s="43"/>
      <c r="I107" s="43"/>
      <c r="J107" s="44"/>
    </row>
    <row r="108" ht="30">
      <c r="A108" s="35" t="s">
        <v>40</v>
      </c>
      <c r="B108" s="35">
        <v>25</v>
      </c>
      <c r="C108" s="36" t="s">
        <v>204</v>
      </c>
      <c r="D108" s="35" t="s">
        <v>52</v>
      </c>
      <c r="E108" s="37" t="s">
        <v>205</v>
      </c>
      <c r="F108" s="38" t="s">
        <v>120</v>
      </c>
      <c r="G108" s="39">
        <v>169.19999999999999</v>
      </c>
      <c r="H108" s="40">
        <v>0</v>
      </c>
      <c r="I108" s="40">
        <f>ROUND(G108*H108,P4)</f>
        <v>0</v>
      </c>
      <c r="J108" s="35"/>
      <c r="O108" s="41">
        <f>I108*0.21</f>
        <v>0</v>
      </c>
      <c r="P108">
        <v>3</v>
      </c>
    </row>
    <row r="109">
      <c r="A109" s="35" t="s">
        <v>45</v>
      </c>
      <c r="B109" s="42"/>
      <c r="C109" s="43"/>
      <c r="D109" s="43"/>
      <c r="E109" s="49" t="s">
        <v>52</v>
      </c>
      <c r="F109" s="43"/>
      <c r="G109" s="43"/>
      <c r="H109" s="43"/>
      <c r="I109" s="43"/>
      <c r="J109" s="44"/>
    </row>
    <row r="110" ht="30">
      <c r="A110" s="35" t="s">
        <v>67</v>
      </c>
      <c r="B110" s="42"/>
      <c r="C110" s="43"/>
      <c r="D110" s="43"/>
      <c r="E110" s="45" t="s">
        <v>206</v>
      </c>
      <c r="F110" s="43"/>
      <c r="G110" s="43"/>
      <c r="H110" s="43"/>
      <c r="I110" s="43"/>
      <c r="J110" s="44"/>
    </row>
    <row r="111" ht="45">
      <c r="A111" s="35" t="s">
        <v>47</v>
      </c>
      <c r="B111" s="46"/>
      <c r="C111" s="47"/>
      <c r="D111" s="47"/>
      <c r="E111" s="37" t="s">
        <v>203</v>
      </c>
      <c r="F111" s="47"/>
      <c r="G111" s="47"/>
      <c r="H111" s="47"/>
      <c r="I111" s="47"/>
      <c r="J11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 ht="30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15</v>
      </c>
      <c r="I3" s="23">
        <f>SUMIFS(I8:I111,A8:A111,"SD")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40</v>
      </c>
      <c r="B9" s="35">
        <v>1</v>
      </c>
      <c r="C9" s="36" t="s">
        <v>98</v>
      </c>
      <c r="D9" s="35" t="s">
        <v>52</v>
      </c>
      <c r="E9" s="37" t="s">
        <v>99</v>
      </c>
      <c r="F9" s="38" t="s">
        <v>95</v>
      </c>
      <c r="G9" s="39">
        <v>127.62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45</v>
      </c>
      <c r="B10" s="42"/>
      <c r="C10" s="43"/>
      <c r="D10" s="43"/>
      <c r="E10" s="49" t="s">
        <v>52</v>
      </c>
      <c r="F10" s="43"/>
      <c r="G10" s="43"/>
      <c r="H10" s="43"/>
      <c r="I10" s="43"/>
      <c r="J10" s="44"/>
    </row>
    <row r="11" ht="60">
      <c r="A11" s="35" t="s">
        <v>67</v>
      </c>
      <c r="B11" s="42"/>
      <c r="C11" s="43"/>
      <c r="D11" s="43"/>
      <c r="E11" s="45" t="s">
        <v>207</v>
      </c>
      <c r="F11" s="43"/>
      <c r="G11" s="43"/>
      <c r="H11" s="43"/>
      <c r="I11" s="43"/>
      <c r="J11" s="44"/>
    </row>
    <row r="12" ht="165">
      <c r="A12" s="35" t="s">
        <v>47</v>
      </c>
      <c r="B12" s="42"/>
      <c r="C12" s="43"/>
      <c r="D12" s="43"/>
      <c r="E12" s="37" t="s">
        <v>101</v>
      </c>
      <c r="F12" s="43"/>
      <c r="G12" s="43"/>
      <c r="H12" s="43"/>
      <c r="I12" s="43"/>
      <c r="J12" s="44"/>
    </row>
    <row r="13">
      <c r="A13" s="29" t="s">
        <v>37</v>
      </c>
      <c r="B13" s="30"/>
      <c r="C13" s="31" t="s">
        <v>57</v>
      </c>
      <c r="D13" s="32"/>
      <c r="E13" s="29" t="s">
        <v>102</v>
      </c>
      <c r="F13" s="32"/>
      <c r="G13" s="32"/>
      <c r="H13" s="32"/>
      <c r="I13" s="33">
        <f>SUMIFS(I14:I37,A14:A37,"P")</f>
        <v>0</v>
      </c>
      <c r="J13" s="34"/>
    </row>
    <row r="14">
      <c r="A14" s="35" t="s">
        <v>40</v>
      </c>
      <c r="B14" s="35">
        <v>2</v>
      </c>
      <c r="C14" s="36" t="s">
        <v>208</v>
      </c>
      <c r="D14" s="35" t="s">
        <v>52</v>
      </c>
      <c r="E14" s="37" t="s">
        <v>209</v>
      </c>
      <c r="F14" s="38" t="s">
        <v>105</v>
      </c>
      <c r="G14" s="39">
        <v>85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 ht="30">
      <c r="A15" s="35" t="s">
        <v>45</v>
      </c>
      <c r="B15" s="42"/>
      <c r="C15" s="43"/>
      <c r="D15" s="43"/>
      <c r="E15" s="37" t="s">
        <v>210</v>
      </c>
      <c r="F15" s="43"/>
      <c r="G15" s="43"/>
      <c r="H15" s="43"/>
      <c r="I15" s="43"/>
      <c r="J15" s="44"/>
    </row>
    <row r="16">
      <c r="A16" s="35" t="s">
        <v>67</v>
      </c>
      <c r="B16" s="42"/>
      <c r="C16" s="43"/>
      <c r="D16" s="43"/>
      <c r="E16" s="45" t="s">
        <v>211</v>
      </c>
      <c r="F16" s="43"/>
      <c r="G16" s="43"/>
      <c r="H16" s="43"/>
      <c r="I16" s="43"/>
      <c r="J16" s="44"/>
    </row>
    <row r="17" ht="409.5">
      <c r="A17" s="35" t="s">
        <v>47</v>
      </c>
      <c r="B17" s="42"/>
      <c r="C17" s="43"/>
      <c r="D17" s="43"/>
      <c r="E17" s="37" t="s">
        <v>212</v>
      </c>
      <c r="F17" s="43"/>
      <c r="G17" s="43"/>
      <c r="H17" s="43"/>
      <c r="I17" s="43"/>
      <c r="J17" s="44"/>
    </row>
    <row r="18">
      <c r="A18" s="35" t="s">
        <v>40</v>
      </c>
      <c r="B18" s="35">
        <v>3</v>
      </c>
      <c r="C18" s="36" t="s">
        <v>213</v>
      </c>
      <c r="D18" s="35" t="s">
        <v>52</v>
      </c>
      <c r="E18" s="37" t="s">
        <v>209</v>
      </c>
      <c r="F18" s="38" t="s">
        <v>105</v>
      </c>
      <c r="G18" s="39">
        <v>27.199999999999999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30">
      <c r="A19" s="35" t="s">
        <v>45</v>
      </c>
      <c r="B19" s="42"/>
      <c r="C19" s="43"/>
      <c r="D19" s="43"/>
      <c r="E19" s="37" t="s">
        <v>214</v>
      </c>
      <c r="F19" s="43"/>
      <c r="G19" s="43"/>
      <c r="H19" s="43"/>
      <c r="I19" s="43"/>
      <c r="J19" s="44"/>
    </row>
    <row r="20" ht="75">
      <c r="A20" s="35" t="s">
        <v>67</v>
      </c>
      <c r="B20" s="42"/>
      <c r="C20" s="43"/>
      <c r="D20" s="43"/>
      <c r="E20" s="45" t="s">
        <v>215</v>
      </c>
      <c r="F20" s="43"/>
      <c r="G20" s="43"/>
      <c r="H20" s="43"/>
      <c r="I20" s="43"/>
      <c r="J20" s="44"/>
    </row>
    <row r="21" ht="409.5">
      <c r="A21" s="35" t="s">
        <v>47</v>
      </c>
      <c r="B21" s="42"/>
      <c r="C21" s="43"/>
      <c r="D21" s="43"/>
      <c r="E21" s="37" t="s">
        <v>212</v>
      </c>
      <c r="F21" s="43"/>
      <c r="G21" s="43"/>
      <c r="H21" s="43"/>
      <c r="I21" s="43"/>
      <c r="J21" s="44"/>
    </row>
    <row r="22">
      <c r="A22" s="35" t="s">
        <v>40</v>
      </c>
      <c r="B22" s="35">
        <v>4</v>
      </c>
      <c r="C22" s="36" t="s">
        <v>216</v>
      </c>
      <c r="D22" s="35" t="s">
        <v>52</v>
      </c>
      <c r="E22" s="37" t="s">
        <v>217</v>
      </c>
      <c r="F22" s="38" t="s">
        <v>105</v>
      </c>
      <c r="G22" s="39">
        <v>85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45</v>
      </c>
      <c r="B23" s="42"/>
      <c r="C23" s="43"/>
      <c r="D23" s="43"/>
      <c r="E23" s="37" t="s">
        <v>218</v>
      </c>
      <c r="F23" s="43"/>
      <c r="G23" s="43"/>
      <c r="H23" s="43"/>
      <c r="I23" s="43"/>
      <c r="J23" s="44"/>
    </row>
    <row r="24">
      <c r="A24" s="35" t="s">
        <v>67</v>
      </c>
      <c r="B24" s="42"/>
      <c r="C24" s="43"/>
      <c r="D24" s="43"/>
      <c r="E24" s="45" t="s">
        <v>211</v>
      </c>
      <c r="F24" s="43"/>
      <c r="G24" s="43"/>
      <c r="H24" s="43"/>
      <c r="I24" s="43"/>
      <c r="J24" s="44"/>
    </row>
    <row r="25" ht="405">
      <c r="A25" s="35" t="s">
        <v>47</v>
      </c>
      <c r="B25" s="42"/>
      <c r="C25" s="43"/>
      <c r="D25" s="43"/>
      <c r="E25" s="37" t="s">
        <v>219</v>
      </c>
      <c r="F25" s="43"/>
      <c r="G25" s="43"/>
      <c r="H25" s="43"/>
      <c r="I25" s="43"/>
      <c r="J25" s="44"/>
    </row>
    <row r="26">
      <c r="A26" s="35" t="s">
        <v>40</v>
      </c>
      <c r="B26" s="35">
        <v>5</v>
      </c>
      <c r="C26" s="36" t="s">
        <v>220</v>
      </c>
      <c r="D26" s="35" t="s">
        <v>52</v>
      </c>
      <c r="E26" s="37" t="s">
        <v>221</v>
      </c>
      <c r="F26" s="38" t="s">
        <v>105</v>
      </c>
      <c r="G26" s="39">
        <v>70.900000000000006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45</v>
      </c>
      <c r="B27" s="42"/>
      <c r="C27" s="43"/>
      <c r="D27" s="43"/>
      <c r="E27" s="49" t="s">
        <v>52</v>
      </c>
      <c r="F27" s="43"/>
      <c r="G27" s="43"/>
      <c r="H27" s="43"/>
      <c r="I27" s="43"/>
      <c r="J27" s="44"/>
    </row>
    <row r="28" ht="60">
      <c r="A28" s="35" t="s">
        <v>67</v>
      </c>
      <c r="B28" s="42"/>
      <c r="C28" s="43"/>
      <c r="D28" s="43"/>
      <c r="E28" s="45" t="s">
        <v>222</v>
      </c>
      <c r="F28" s="43"/>
      <c r="G28" s="43"/>
      <c r="H28" s="43"/>
      <c r="I28" s="43"/>
      <c r="J28" s="44"/>
    </row>
    <row r="29" ht="240">
      <c r="A29" s="35" t="s">
        <v>47</v>
      </c>
      <c r="B29" s="42"/>
      <c r="C29" s="43"/>
      <c r="D29" s="43"/>
      <c r="E29" s="37" t="s">
        <v>223</v>
      </c>
      <c r="F29" s="43"/>
      <c r="G29" s="43"/>
      <c r="H29" s="43"/>
      <c r="I29" s="43"/>
      <c r="J29" s="44"/>
    </row>
    <row r="30">
      <c r="A30" s="35" t="s">
        <v>40</v>
      </c>
      <c r="B30" s="35">
        <v>6</v>
      </c>
      <c r="C30" s="36" t="s">
        <v>224</v>
      </c>
      <c r="D30" s="35" t="s">
        <v>52</v>
      </c>
      <c r="E30" s="37" t="s">
        <v>225</v>
      </c>
      <c r="F30" s="38" t="s">
        <v>105</v>
      </c>
      <c r="G30" s="39">
        <v>85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45</v>
      </c>
      <c r="B31" s="42"/>
      <c r="C31" s="43"/>
      <c r="D31" s="43"/>
      <c r="E31" s="49" t="s">
        <v>52</v>
      </c>
      <c r="F31" s="43"/>
      <c r="G31" s="43"/>
      <c r="H31" s="43"/>
      <c r="I31" s="43"/>
      <c r="J31" s="44"/>
    </row>
    <row r="32" ht="30">
      <c r="A32" s="35" t="s">
        <v>67</v>
      </c>
      <c r="B32" s="42"/>
      <c r="C32" s="43"/>
      <c r="D32" s="43"/>
      <c r="E32" s="45" t="s">
        <v>226</v>
      </c>
      <c r="F32" s="43"/>
      <c r="G32" s="43"/>
      <c r="H32" s="43"/>
      <c r="I32" s="43"/>
      <c r="J32" s="44"/>
    </row>
    <row r="33" ht="330">
      <c r="A33" s="35" t="s">
        <v>47</v>
      </c>
      <c r="B33" s="42"/>
      <c r="C33" s="43"/>
      <c r="D33" s="43"/>
      <c r="E33" s="37" t="s">
        <v>227</v>
      </c>
      <c r="F33" s="43"/>
      <c r="G33" s="43"/>
      <c r="H33" s="43"/>
      <c r="I33" s="43"/>
      <c r="J33" s="44"/>
    </row>
    <row r="34">
      <c r="A34" s="35" t="s">
        <v>40</v>
      </c>
      <c r="B34" s="35">
        <v>7</v>
      </c>
      <c r="C34" s="36" t="s">
        <v>228</v>
      </c>
      <c r="D34" s="35" t="s">
        <v>52</v>
      </c>
      <c r="E34" s="37" t="s">
        <v>229</v>
      </c>
      <c r="F34" s="38" t="s">
        <v>105</v>
      </c>
      <c r="G34" s="39">
        <v>25.199999999999999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45</v>
      </c>
      <c r="B35" s="42"/>
      <c r="C35" s="43"/>
      <c r="D35" s="43"/>
      <c r="E35" s="37" t="s">
        <v>230</v>
      </c>
      <c r="F35" s="43"/>
      <c r="G35" s="43"/>
      <c r="H35" s="43"/>
      <c r="I35" s="43"/>
      <c r="J35" s="44"/>
    </row>
    <row r="36" ht="30">
      <c r="A36" s="35" t="s">
        <v>67</v>
      </c>
      <c r="B36" s="42"/>
      <c r="C36" s="43"/>
      <c r="D36" s="43"/>
      <c r="E36" s="45" t="s">
        <v>231</v>
      </c>
      <c r="F36" s="43"/>
      <c r="G36" s="43"/>
      <c r="H36" s="43"/>
      <c r="I36" s="43"/>
      <c r="J36" s="44"/>
    </row>
    <row r="37" ht="390">
      <c r="A37" s="35" t="s">
        <v>47</v>
      </c>
      <c r="B37" s="42"/>
      <c r="C37" s="43"/>
      <c r="D37" s="43"/>
      <c r="E37" s="37" t="s">
        <v>232</v>
      </c>
      <c r="F37" s="43"/>
      <c r="G37" s="43"/>
      <c r="H37" s="43"/>
      <c r="I37" s="43"/>
      <c r="J37" s="44"/>
    </row>
    <row r="38">
      <c r="A38" s="29" t="s">
        <v>37</v>
      </c>
      <c r="B38" s="30"/>
      <c r="C38" s="31" t="s">
        <v>61</v>
      </c>
      <c r="D38" s="32"/>
      <c r="E38" s="29" t="s">
        <v>233</v>
      </c>
      <c r="F38" s="32"/>
      <c r="G38" s="32"/>
      <c r="H38" s="32"/>
      <c r="I38" s="33">
        <f>SUMIFS(I39:I78,A39:A78,"P")</f>
        <v>0</v>
      </c>
      <c r="J38" s="34"/>
    </row>
    <row r="39">
      <c r="A39" s="35" t="s">
        <v>40</v>
      </c>
      <c r="B39" s="35">
        <v>8</v>
      </c>
      <c r="C39" s="36" t="s">
        <v>234</v>
      </c>
      <c r="D39" s="35" t="s">
        <v>52</v>
      </c>
      <c r="E39" s="37" t="s">
        <v>235</v>
      </c>
      <c r="F39" s="38" t="s">
        <v>124</v>
      </c>
      <c r="G39" s="39">
        <v>111.59999999999999</v>
      </c>
      <c r="H39" s="40">
        <v>0</v>
      </c>
      <c r="I39" s="40">
        <f>ROUND(G39*H39,P4)</f>
        <v>0</v>
      </c>
      <c r="J39" s="35"/>
      <c r="O39" s="41">
        <f>I39*0.21</f>
        <v>0</v>
      </c>
      <c r="P39">
        <v>3</v>
      </c>
    </row>
    <row r="40">
      <c r="A40" s="35" t="s">
        <v>45</v>
      </c>
      <c r="B40" s="42"/>
      <c r="C40" s="43"/>
      <c r="D40" s="43"/>
      <c r="E40" s="49" t="s">
        <v>52</v>
      </c>
      <c r="F40" s="43"/>
      <c r="G40" s="43"/>
      <c r="H40" s="43"/>
      <c r="I40" s="43"/>
      <c r="J40" s="44"/>
    </row>
    <row r="41" ht="45">
      <c r="A41" s="35" t="s">
        <v>67</v>
      </c>
      <c r="B41" s="42"/>
      <c r="C41" s="43"/>
      <c r="D41" s="43"/>
      <c r="E41" s="45" t="s">
        <v>236</v>
      </c>
      <c r="F41" s="43"/>
      <c r="G41" s="43"/>
      <c r="H41" s="43"/>
      <c r="I41" s="43"/>
      <c r="J41" s="44"/>
    </row>
    <row r="42" ht="45">
      <c r="A42" s="35" t="s">
        <v>47</v>
      </c>
      <c r="B42" s="42"/>
      <c r="C42" s="43"/>
      <c r="D42" s="43"/>
      <c r="E42" s="37" t="s">
        <v>237</v>
      </c>
      <c r="F42" s="43"/>
      <c r="G42" s="43"/>
      <c r="H42" s="43"/>
      <c r="I42" s="43"/>
      <c r="J42" s="44"/>
    </row>
    <row r="43">
      <c r="A43" s="35" t="s">
        <v>40</v>
      </c>
      <c r="B43" s="35">
        <v>9</v>
      </c>
      <c r="C43" s="36" t="s">
        <v>238</v>
      </c>
      <c r="D43" s="35" t="s">
        <v>52</v>
      </c>
      <c r="E43" s="37" t="s">
        <v>239</v>
      </c>
      <c r="F43" s="38" t="s">
        <v>124</v>
      </c>
      <c r="G43" s="39">
        <v>168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>
      <c r="A44" s="35" t="s">
        <v>45</v>
      </c>
      <c r="B44" s="42"/>
      <c r="C44" s="43"/>
      <c r="D44" s="43"/>
      <c r="E44" s="37" t="s">
        <v>240</v>
      </c>
      <c r="F44" s="43"/>
      <c r="G44" s="43"/>
      <c r="H44" s="43"/>
      <c r="I44" s="43"/>
      <c r="J44" s="44"/>
    </row>
    <row r="45" ht="30">
      <c r="A45" s="35" t="s">
        <v>67</v>
      </c>
      <c r="B45" s="42"/>
      <c r="C45" s="43"/>
      <c r="D45" s="43"/>
      <c r="E45" s="45" t="s">
        <v>241</v>
      </c>
      <c r="F45" s="43"/>
      <c r="G45" s="43"/>
      <c r="H45" s="43"/>
      <c r="I45" s="43"/>
      <c r="J45" s="44"/>
    </row>
    <row r="46" ht="120">
      <c r="A46" s="35" t="s">
        <v>47</v>
      </c>
      <c r="B46" s="42"/>
      <c r="C46" s="43"/>
      <c r="D46" s="43"/>
      <c r="E46" s="37" t="s">
        <v>242</v>
      </c>
      <c r="F46" s="43"/>
      <c r="G46" s="43"/>
      <c r="H46" s="43"/>
      <c r="I46" s="43"/>
      <c r="J46" s="44"/>
    </row>
    <row r="47">
      <c r="A47" s="35" t="s">
        <v>40</v>
      </c>
      <c r="B47" s="35">
        <v>10</v>
      </c>
      <c r="C47" s="36" t="s">
        <v>243</v>
      </c>
      <c r="D47" s="35" t="s">
        <v>52</v>
      </c>
      <c r="E47" s="37" t="s">
        <v>244</v>
      </c>
      <c r="F47" s="38" t="s">
        <v>105</v>
      </c>
      <c r="G47" s="39">
        <v>24.140000000000001</v>
      </c>
      <c r="H47" s="40">
        <v>0</v>
      </c>
      <c r="I47" s="40">
        <f>ROUND(G47*H47,P4)</f>
        <v>0</v>
      </c>
      <c r="J47" s="35"/>
      <c r="O47" s="41">
        <f>I47*0.21</f>
        <v>0</v>
      </c>
      <c r="P47">
        <v>3</v>
      </c>
    </row>
    <row r="48">
      <c r="A48" s="35" t="s">
        <v>45</v>
      </c>
      <c r="B48" s="42"/>
      <c r="C48" s="43"/>
      <c r="D48" s="43"/>
      <c r="E48" s="37" t="s">
        <v>245</v>
      </c>
      <c r="F48" s="43"/>
      <c r="G48" s="43"/>
      <c r="H48" s="43"/>
      <c r="I48" s="43"/>
      <c r="J48" s="44"/>
    </row>
    <row r="49" ht="30">
      <c r="A49" s="35" t="s">
        <v>67</v>
      </c>
      <c r="B49" s="42"/>
      <c r="C49" s="43"/>
      <c r="D49" s="43"/>
      <c r="E49" s="45" t="s">
        <v>246</v>
      </c>
      <c r="F49" s="43"/>
      <c r="G49" s="43"/>
      <c r="H49" s="43"/>
      <c r="I49" s="43"/>
      <c r="J49" s="44"/>
    </row>
    <row r="50" ht="409.5">
      <c r="A50" s="35" t="s">
        <v>47</v>
      </c>
      <c r="B50" s="42"/>
      <c r="C50" s="43"/>
      <c r="D50" s="43"/>
      <c r="E50" s="37" t="s">
        <v>247</v>
      </c>
      <c r="F50" s="43"/>
      <c r="G50" s="43"/>
      <c r="H50" s="43"/>
      <c r="I50" s="43"/>
      <c r="J50" s="44"/>
    </row>
    <row r="51">
      <c r="A51" s="35" t="s">
        <v>40</v>
      </c>
      <c r="B51" s="35">
        <v>11</v>
      </c>
      <c r="C51" s="36" t="s">
        <v>248</v>
      </c>
      <c r="D51" s="35" t="s">
        <v>52</v>
      </c>
      <c r="E51" s="37" t="s">
        <v>249</v>
      </c>
      <c r="F51" s="38" t="s">
        <v>95</v>
      </c>
      <c r="G51" s="39">
        <v>2.8969999999999998</v>
      </c>
      <c r="H51" s="40">
        <v>0</v>
      </c>
      <c r="I51" s="40">
        <f>ROUND(G51*H51,P4)</f>
        <v>0</v>
      </c>
      <c r="J51" s="35"/>
      <c r="O51" s="41">
        <f>I51*0.21</f>
        <v>0</v>
      </c>
      <c r="P51">
        <v>3</v>
      </c>
    </row>
    <row r="52">
      <c r="A52" s="35" t="s">
        <v>45</v>
      </c>
      <c r="B52" s="42"/>
      <c r="C52" s="43"/>
      <c r="D52" s="43"/>
      <c r="E52" s="37" t="s">
        <v>250</v>
      </c>
      <c r="F52" s="43"/>
      <c r="G52" s="43"/>
      <c r="H52" s="43"/>
      <c r="I52" s="43"/>
      <c r="J52" s="44"/>
    </row>
    <row r="53" ht="45">
      <c r="A53" s="35" t="s">
        <v>67</v>
      </c>
      <c r="B53" s="42"/>
      <c r="C53" s="43"/>
      <c r="D53" s="43"/>
      <c r="E53" s="45" t="s">
        <v>251</v>
      </c>
      <c r="F53" s="43"/>
      <c r="G53" s="43"/>
      <c r="H53" s="43"/>
      <c r="I53" s="43"/>
      <c r="J53" s="44"/>
    </row>
    <row r="54" ht="360">
      <c r="A54" s="35" t="s">
        <v>47</v>
      </c>
      <c r="B54" s="42"/>
      <c r="C54" s="43"/>
      <c r="D54" s="43"/>
      <c r="E54" s="37" t="s">
        <v>252</v>
      </c>
      <c r="F54" s="43"/>
      <c r="G54" s="43"/>
      <c r="H54" s="43"/>
      <c r="I54" s="43"/>
      <c r="J54" s="44"/>
    </row>
    <row r="55">
      <c r="A55" s="35" t="s">
        <v>40</v>
      </c>
      <c r="B55" s="35">
        <v>12</v>
      </c>
      <c r="C55" s="36" t="s">
        <v>253</v>
      </c>
      <c r="D55" s="35" t="s">
        <v>52</v>
      </c>
      <c r="E55" s="37" t="s">
        <v>254</v>
      </c>
      <c r="F55" s="38" t="s">
        <v>95</v>
      </c>
      <c r="G55" s="39">
        <v>11.281000000000001</v>
      </c>
      <c r="H55" s="40">
        <v>0</v>
      </c>
      <c r="I55" s="40">
        <f>ROUND(G55*H55,P4)</f>
        <v>0</v>
      </c>
      <c r="J55" s="35"/>
      <c r="O55" s="41">
        <f>I55*0.21</f>
        <v>0</v>
      </c>
      <c r="P55">
        <v>3</v>
      </c>
    </row>
    <row r="56">
      <c r="A56" s="35" t="s">
        <v>45</v>
      </c>
      <c r="B56" s="42"/>
      <c r="C56" s="43"/>
      <c r="D56" s="43"/>
      <c r="E56" s="37" t="s">
        <v>255</v>
      </c>
      <c r="F56" s="43"/>
      <c r="G56" s="43"/>
      <c r="H56" s="43"/>
      <c r="I56" s="43"/>
      <c r="J56" s="44"/>
    </row>
    <row r="57" ht="45">
      <c r="A57" s="35" t="s">
        <v>67</v>
      </c>
      <c r="B57" s="42"/>
      <c r="C57" s="43"/>
      <c r="D57" s="43"/>
      <c r="E57" s="45" t="s">
        <v>256</v>
      </c>
      <c r="F57" s="43"/>
      <c r="G57" s="43"/>
      <c r="H57" s="43"/>
      <c r="I57" s="43"/>
      <c r="J57" s="44"/>
    </row>
    <row r="58" ht="45">
      <c r="A58" s="35" t="s">
        <v>47</v>
      </c>
      <c r="B58" s="42"/>
      <c r="C58" s="43"/>
      <c r="D58" s="43"/>
      <c r="E58" s="37" t="s">
        <v>257</v>
      </c>
      <c r="F58" s="43"/>
      <c r="G58" s="43"/>
      <c r="H58" s="43"/>
      <c r="I58" s="43"/>
      <c r="J58" s="44"/>
    </row>
    <row r="59">
      <c r="A59" s="35" t="s">
        <v>40</v>
      </c>
      <c r="B59" s="35">
        <v>13</v>
      </c>
      <c r="C59" s="36" t="s">
        <v>258</v>
      </c>
      <c r="D59" s="35" t="s">
        <v>52</v>
      </c>
      <c r="E59" s="37" t="s">
        <v>259</v>
      </c>
      <c r="F59" s="38" t="s">
        <v>120</v>
      </c>
      <c r="G59" s="39">
        <v>245.69999999999999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 ht="45">
      <c r="A60" s="35" t="s">
        <v>45</v>
      </c>
      <c r="B60" s="42"/>
      <c r="C60" s="43"/>
      <c r="D60" s="43"/>
      <c r="E60" s="37" t="s">
        <v>260</v>
      </c>
      <c r="F60" s="43"/>
      <c r="G60" s="43"/>
      <c r="H60" s="43"/>
      <c r="I60" s="43"/>
      <c r="J60" s="44"/>
    </row>
    <row r="61" ht="45">
      <c r="A61" s="35" t="s">
        <v>67</v>
      </c>
      <c r="B61" s="42"/>
      <c r="C61" s="43"/>
      <c r="D61" s="43"/>
      <c r="E61" s="45" t="s">
        <v>261</v>
      </c>
      <c r="F61" s="43"/>
      <c r="G61" s="43"/>
      <c r="H61" s="43"/>
      <c r="I61" s="43"/>
      <c r="J61" s="44"/>
    </row>
    <row r="62" ht="75">
      <c r="A62" s="35" t="s">
        <v>47</v>
      </c>
      <c r="B62" s="42"/>
      <c r="C62" s="43"/>
      <c r="D62" s="43"/>
      <c r="E62" s="37" t="s">
        <v>262</v>
      </c>
      <c r="F62" s="43"/>
      <c r="G62" s="43"/>
      <c r="H62" s="43"/>
      <c r="I62" s="43"/>
      <c r="J62" s="44"/>
    </row>
    <row r="63">
      <c r="A63" s="35" t="s">
        <v>40</v>
      </c>
      <c r="B63" s="35">
        <v>14</v>
      </c>
      <c r="C63" s="36" t="s">
        <v>263</v>
      </c>
      <c r="D63" s="35" t="s">
        <v>52</v>
      </c>
      <c r="E63" s="37" t="s">
        <v>264</v>
      </c>
      <c r="F63" s="38" t="s">
        <v>120</v>
      </c>
      <c r="G63" s="39">
        <v>132.30000000000001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 ht="45">
      <c r="A64" s="35" t="s">
        <v>45</v>
      </c>
      <c r="B64" s="42"/>
      <c r="C64" s="43"/>
      <c r="D64" s="43"/>
      <c r="E64" s="37" t="s">
        <v>265</v>
      </c>
      <c r="F64" s="43"/>
      <c r="G64" s="43"/>
      <c r="H64" s="43"/>
      <c r="I64" s="43"/>
      <c r="J64" s="44"/>
    </row>
    <row r="65" ht="45">
      <c r="A65" s="35" t="s">
        <v>67</v>
      </c>
      <c r="B65" s="42"/>
      <c r="C65" s="43"/>
      <c r="D65" s="43"/>
      <c r="E65" s="45" t="s">
        <v>266</v>
      </c>
      <c r="F65" s="43"/>
      <c r="G65" s="43"/>
      <c r="H65" s="43"/>
      <c r="I65" s="43"/>
      <c r="J65" s="44"/>
    </row>
    <row r="66" ht="75">
      <c r="A66" s="35" t="s">
        <v>47</v>
      </c>
      <c r="B66" s="42"/>
      <c r="C66" s="43"/>
      <c r="D66" s="43"/>
      <c r="E66" s="37" t="s">
        <v>262</v>
      </c>
      <c r="F66" s="43"/>
      <c r="G66" s="43"/>
      <c r="H66" s="43"/>
      <c r="I66" s="43"/>
      <c r="J66" s="44"/>
    </row>
    <row r="67">
      <c r="A67" s="35" t="s">
        <v>40</v>
      </c>
      <c r="B67" s="35">
        <v>15</v>
      </c>
      <c r="C67" s="36" t="s">
        <v>267</v>
      </c>
      <c r="D67" s="35" t="s">
        <v>52</v>
      </c>
      <c r="E67" s="37" t="s">
        <v>268</v>
      </c>
      <c r="F67" s="38" t="s">
        <v>120</v>
      </c>
      <c r="G67" s="39">
        <v>52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 ht="45">
      <c r="A68" s="35" t="s">
        <v>45</v>
      </c>
      <c r="B68" s="42"/>
      <c r="C68" s="43"/>
      <c r="D68" s="43"/>
      <c r="E68" s="37" t="s">
        <v>260</v>
      </c>
      <c r="F68" s="43"/>
      <c r="G68" s="43"/>
      <c r="H68" s="43"/>
      <c r="I68" s="43"/>
      <c r="J68" s="44"/>
    </row>
    <row r="69" ht="30">
      <c r="A69" s="35" t="s">
        <v>67</v>
      </c>
      <c r="B69" s="42"/>
      <c r="C69" s="43"/>
      <c r="D69" s="43"/>
      <c r="E69" s="45" t="s">
        <v>269</v>
      </c>
      <c r="F69" s="43"/>
      <c r="G69" s="43"/>
      <c r="H69" s="43"/>
      <c r="I69" s="43"/>
      <c r="J69" s="44"/>
    </row>
    <row r="70" ht="255">
      <c r="A70" s="35" t="s">
        <v>47</v>
      </c>
      <c r="B70" s="42"/>
      <c r="C70" s="43"/>
      <c r="D70" s="43"/>
      <c r="E70" s="37" t="s">
        <v>270</v>
      </c>
      <c r="F70" s="43"/>
      <c r="G70" s="43"/>
      <c r="H70" s="43"/>
      <c r="I70" s="43"/>
      <c r="J70" s="44"/>
    </row>
    <row r="71">
      <c r="A71" s="35" t="s">
        <v>40</v>
      </c>
      <c r="B71" s="35">
        <v>16</v>
      </c>
      <c r="C71" s="36" t="s">
        <v>271</v>
      </c>
      <c r="D71" s="35" t="s">
        <v>52</v>
      </c>
      <c r="E71" s="37" t="s">
        <v>272</v>
      </c>
      <c r="F71" s="38" t="s">
        <v>120</v>
      </c>
      <c r="G71" s="39">
        <v>28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 ht="45">
      <c r="A72" s="35" t="s">
        <v>45</v>
      </c>
      <c r="B72" s="42"/>
      <c r="C72" s="43"/>
      <c r="D72" s="43"/>
      <c r="E72" s="37" t="s">
        <v>265</v>
      </c>
      <c r="F72" s="43"/>
      <c r="G72" s="43"/>
      <c r="H72" s="43"/>
      <c r="I72" s="43"/>
      <c r="J72" s="44"/>
    </row>
    <row r="73" ht="30">
      <c r="A73" s="35" t="s">
        <v>67</v>
      </c>
      <c r="B73" s="42"/>
      <c r="C73" s="43"/>
      <c r="D73" s="43"/>
      <c r="E73" s="45" t="s">
        <v>273</v>
      </c>
      <c r="F73" s="43"/>
      <c r="G73" s="43"/>
      <c r="H73" s="43"/>
      <c r="I73" s="43"/>
      <c r="J73" s="44"/>
    </row>
    <row r="74" ht="255">
      <c r="A74" s="35" t="s">
        <v>47</v>
      </c>
      <c r="B74" s="42"/>
      <c r="C74" s="43"/>
      <c r="D74" s="43"/>
      <c r="E74" s="37" t="s">
        <v>270</v>
      </c>
      <c r="F74" s="43"/>
      <c r="G74" s="43"/>
      <c r="H74" s="43"/>
      <c r="I74" s="43"/>
      <c r="J74" s="44"/>
    </row>
    <row r="75">
      <c r="A75" s="35" t="s">
        <v>40</v>
      </c>
      <c r="B75" s="35">
        <v>17</v>
      </c>
      <c r="C75" s="36" t="s">
        <v>274</v>
      </c>
      <c r="D75" s="35" t="s">
        <v>52</v>
      </c>
      <c r="E75" s="37" t="s">
        <v>275</v>
      </c>
      <c r="F75" s="38" t="s">
        <v>105</v>
      </c>
      <c r="G75" s="39">
        <v>18.899999999999999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>
      <c r="A76" s="35" t="s">
        <v>45</v>
      </c>
      <c r="B76" s="42"/>
      <c r="C76" s="43"/>
      <c r="D76" s="43"/>
      <c r="E76" s="37" t="s">
        <v>276</v>
      </c>
      <c r="F76" s="43"/>
      <c r="G76" s="43"/>
      <c r="H76" s="43"/>
      <c r="I76" s="43"/>
      <c r="J76" s="44"/>
    </row>
    <row r="77" ht="45">
      <c r="A77" s="35" t="s">
        <v>67</v>
      </c>
      <c r="B77" s="42"/>
      <c r="C77" s="43"/>
      <c r="D77" s="43"/>
      <c r="E77" s="45" t="s">
        <v>277</v>
      </c>
      <c r="F77" s="43"/>
      <c r="G77" s="43"/>
      <c r="H77" s="43"/>
      <c r="I77" s="43"/>
      <c r="J77" s="44"/>
    </row>
    <row r="78" ht="105">
      <c r="A78" s="35" t="s">
        <v>47</v>
      </c>
      <c r="B78" s="42"/>
      <c r="C78" s="43"/>
      <c r="D78" s="43"/>
      <c r="E78" s="37" t="s">
        <v>278</v>
      </c>
      <c r="F78" s="43"/>
      <c r="G78" s="43"/>
      <c r="H78" s="43"/>
      <c r="I78" s="43"/>
      <c r="J78" s="44"/>
    </row>
    <row r="79">
      <c r="A79" s="29" t="s">
        <v>37</v>
      </c>
      <c r="B79" s="30"/>
      <c r="C79" s="31" t="s">
        <v>279</v>
      </c>
      <c r="D79" s="32"/>
      <c r="E79" s="29" t="s">
        <v>280</v>
      </c>
      <c r="F79" s="32"/>
      <c r="G79" s="32"/>
      <c r="H79" s="32"/>
      <c r="I79" s="33">
        <f>SUMIFS(I80:I87,A80:A87,"P")</f>
        <v>0</v>
      </c>
      <c r="J79" s="34"/>
    </row>
    <row r="80">
      <c r="A80" s="35" t="s">
        <v>40</v>
      </c>
      <c r="B80" s="35">
        <v>18</v>
      </c>
      <c r="C80" s="36" t="s">
        <v>281</v>
      </c>
      <c r="D80" s="35" t="s">
        <v>52</v>
      </c>
      <c r="E80" s="37" t="s">
        <v>282</v>
      </c>
      <c r="F80" s="38" t="s">
        <v>105</v>
      </c>
      <c r="G80" s="39">
        <v>67.200000000000003</v>
      </c>
      <c r="H80" s="40">
        <v>0</v>
      </c>
      <c r="I80" s="40">
        <f>ROUND(G80*H80,P4)</f>
        <v>0</v>
      </c>
      <c r="J80" s="35"/>
      <c r="O80" s="41">
        <f>I80*0.21</f>
        <v>0</v>
      </c>
      <c r="P80">
        <v>3</v>
      </c>
    </row>
    <row r="81" ht="60">
      <c r="A81" s="35" t="s">
        <v>45</v>
      </c>
      <c r="B81" s="42"/>
      <c r="C81" s="43"/>
      <c r="D81" s="43"/>
      <c r="E81" s="37" t="s">
        <v>283</v>
      </c>
      <c r="F81" s="43"/>
      <c r="G81" s="43"/>
      <c r="H81" s="43"/>
      <c r="I81" s="43"/>
      <c r="J81" s="44"/>
    </row>
    <row r="82" ht="30">
      <c r="A82" s="35" t="s">
        <v>67</v>
      </c>
      <c r="B82" s="42"/>
      <c r="C82" s="43"/>
      <c r="D82" s="43"/>
      <c r="E82" s="45" t="s">
        <v>284</v>
      </c>
      <c r="F82" s="43"/>
      <c r="G82" s="43"/>
      <c r="H82" s="43"/>
      <c r="I82" s="43"/>
      <c r="J82" s="44"/>
    </row>
    <row r="83" ht="409.5">
      <c r="A83" s="35" t="s">
        <v>47</v>
      </c>
      <c r="B83" s="42"/>
      <c r="C83" s="43"/>
      <c r="D83" s="43"/>
      <c r="E83" s="37" t="s">
        <v>285</v>
      </c>
      <c r="F83" s="43"/>
      <c r="G83" s="43"/>
      <c r="H83" s="43"/>
      <c r="I83" s="43"/>
      <c r="J83" s="44"/>
    </row>
    <row r="84">
      <c r="A84" s="35" t="s">
        <v>40</v>
      </c>
      <c r="B84" s="35">
        <v>19</v>
      </c>
      <c r="C84" s="36" t="s">
        <v>286</v>
      </c>
      <c r="D84" s="35" t="s">
        <v>52</v>
      </c>
      <c r="E84" s="37" t="s">
        <v>287</v>
      </c>
      <c r="F84" s="38" t="s">
        <v>95</v>
      </c>
      <c r="G84" s="39">
        <v>7.7279999999999998</v>
      </c>
      <c r="H84" s="40">
        <v>0</v>
      </c>
      <c r="I84" s="40">
        <f>ROUND(G84*H84,P4)</f>
        <v>0</v>
      </c>
      <c r="J84" s="35"/>
      <c r="O84" s="41">
        <f>I84*0.21</f>
        <v>0</v>
      </c>
      <c r="P84">
        <v>3</v>
      </c>
    </row>
    <row r="85">
      <c r="A85" s="35" t="s">
        <v>45</v>
      </c>
      <c r="B85" s="42"/>
      <c r="C85" s="43"/>
      <c r="D85" s="43"/>
      <c r="E85" s="37" t="s">
        <v>250</v>
      </c>
      <c r="F85" s="43"/>
      <c r="G85" s="43"/>
      <c r="H85" s="43"/>
      <c r="I85" s="43"/>
      <c r="J85" s="44"/>
    </row>
    <row r="86" ht="30">
      <c r="A86" s="35" t="s">
        <v>67</v>
      </c>
      <c r="B86" s="42"/>
      <c r="C86" s="43"/>
      <c r="D86" s="43"/>
      <c r="E86" s="45" t="s">
        <v>288</v>
      </c>
      <c r="F86" s="43"/>
      <c r="G86" s="43"/>
      <c r="H86" s="43"/>
      <c r="I86" s="43"/>
      <c r="J86" s="44"/>
    </row>
    <row r="87" ht="330">
      <c r="A87" s="35" t="s">
        <v>47</v>
      </c>
      <c r="B87" s="42"/>
      <c r="C87" s="43"/>
      <c r="D87" s="43"/>
      <c r="E87" s="37" t="s">
        <v>289</v>
      </c>
      <c r="F87" s="43"/>
      <c r="G87" s="43"/>
      <c r="H87" s="43"/>
      <c r="I87" s="43"/>
      <c r="J87" s="44"/>
    </row>
    <row r="88">
      <c r="A88" s="29" t="s">
        <v>37</v>
      </c>
      <c r="B88" s="30"/>
      <c r="C88" s="31" t="s">
        <v>290</v>
      </c>
      <c r="D88" s="32"/>
      <c r="E88" s="29" t="s">
        <v>291</v>
      </c>
      <c r="F88" s="32"/>
      <c r="G88" s="32"/>
      <c r="H88" s="32"/>
      <c r="I88" s="33">
        <f>SUMIFS(I89:I92,A89:A92,"P")</f>
        <v>0</v>
      </c>
      <c r="J88" s="34"/>
    </row>
    <row r="89">
      <c r="A89" s="35" t="s">
        <v>40</v>
      </c>
      <c r="B89" s="35">
        <v>20</v>
      </c>
      <c r="C89" s="36" t="s">
        <v>292</v>
      </c>
      <c r="D89" s="35" t="s">
        <v>52</v>
      </c>
      <c r="E89" s="37" t="s">
        <v>293</v>
      </c>
      <c r="F89" s="38" t="s">
        <v>105</v>
      </c>
      <c r="G89" s="39">
        <v>21.315000000000001</v>
      </c>
      <c r="H89" s="40">
        <v>0</v>
      </c>
      <c r="I89" s="40">
        <f>ROUND(G89*H89,P4)</f>
        <v>0</v>
      </c>
      <c r="J89" s="35"/>
      <c r="O89" s="41">
        <f>I89*0.21</f>
        <v>0</v>
      </c>
      <c r="P89">
        <v>3</v>
      </c>
    </row>
    <row r="90">
      <c r="A90" s="35" t="s">
        <v>45</v>
      </c>
      <c r="B90" s="42"/>
      <c r="C90" s="43"/>
      <c r="D90" s="43"/>
      <c r="E90" s="37" t="s">
        <v>294</v>
      </c>
      <c r="F90" s="43"/>
      <c r="G90" s="43"/>
      <c r="H90" s="43"/>
      <c r="I90" s="43"/>
      <c r="J90" s="44"/>
    </row>
    <row r="91" ht="45">
      <c r="A91" s="35" t="s">
        <v>67</v>
      </c>
      <c r="B91" s="42"/>
      <c r="C91" s="43"/>
      <c r="D91" s="43"/>
      <c r="E91" s="45" t="s">
        <v>295</v>
      </c>
      <c r="F91" s="43"/>
      <c r="G91" s="43"/>
      <c r="H91" s="43"/>
      <c r="I91" s="43"/>
      <c r="J91" s="44"/>
    </row>
    <row r="92" ht="409.5">
      <c r="A92" s="35" t="s">
        <v>47</v>
      </c>
      <c r="B92" s="42"/>
      <c r="C92" s="43"/>
      <c r="D92" s="43"/>
      <c r="E92" s="37" t="s">
        <v>285</v>
      </c>
      <c r="F92" s="43"/>
      <c r="G92" s="43"/>
      <c r="H92" s="43"/>
      <c r="I92" s="43"/>
      <c r="J92" s="44"/>
    </row>
    <row r="93">
      <c r="A93" s="29" t="s">
        <v>37</v>
      </c>
      <c r="B93" s="30"/>
      <c r="C93" s="31" t="s">
        <v>296</v>
      </c>
      <c r="D93" s="32"/>
      <c r="E93" s="29" t="s">
        <v>297</v>
      </c>
      <c r="F93" s="32"/>
      <c r="G93" s="32"/>
      <c r="H93" s="32"/>
      <c r="I93" s="33">
        <f>SUMIFS(I94:I97,A94:A97,"P")</f>
        <v>0</v>
      </c>
      <c r="J93" s="34"/>
    </row>
    <row r="94">
      <c r="A94" s="35" t="s">
        <v>40</v>
      </c>
      <c r="B94" s="35">
        <v>21</v>
      </c>
      <c r="C94" s="36" t="s">
        <v>298</v>
      </c>
      <c r="D94" s="35" t="s">
        <v>52</v>
      </c>
      <c r="E94" s="37" t="s">
        <v>299</v>
      </c>
      <c r="F94" s="38" t="s">
        <v>124</v>
      </c>
      <c r="G94" s="39">
        <v>142.80000000000001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45</v>
      </c>
      <c r="B95" s="42"/>
      <c r="C95" s="43"/>
      <c r="D95" s="43"/>
      <c r="E95" s="49" t="s">
        <v>52</v>
      </c>
      <c r="F95" s="43"/>
      <c r="G95" s="43"/>
      <c r="H95" s="43"/>
      <c r="I95" s="43"/>
      <c r="J95" s="44"/>
    </row>
    <row r="96" ht="30">
      <c r="A96" s="35" t="s">
        <v>67</v>
      </c>
      <c r="B96" s="42"/>
      <c r="C96" s="43"/>
      <c r="D96" s="43"/>
      <c r="E96" s="45" t="s">
        <v>300</v>
      </c>
      <c r="F96" s="43"/>
      <c r="G96" s="43"/>
      <c r="H96" s="43"/>
      <c r="I96" s="43"/>
      <c r="J96" s="44"/>
    </row>
    <row r="97" ht="60">
      <c r="A97" s="35" t="s">
        <v>47</v>
      </c>
      <c r="B97" s="42"/>
      <c r="C97" s="43"/>
      <c r="D97" s="43"/>
      <c r="E97" s="37" t="s">
        <v>301</v>
      </c>
      <c r="F97" s="43"/>
      <c r="G97" s="43"/>
      <c r="H97" s="43"/>
      <c r="I97" s="43"/>
      <c r="J97" s="44"/>
    </row>
    <row r="98">
      <c r="A98" s="29" t="s">
        <v>37</v>
      </c>
      <c r="B98" s="30"/>
      <c r="C98" s="31" t="s">
        <v>302</v>
      </c>
      <c r="D98" s="32"/>
      <c r="E98" s="29" t="s">
        <v>303</v>
      </c>
      <c r="F98" s="32"/>
      <c r="G98" s="32"/>
      <c r="H98" s="32"/>
      <c r="I98" s="33">
        <f>SUMIFS(I99:I106,A99:A106,"P")</f>
        <v>0</v>
      </c>
      <c r="J98" s="34"/>
    </row>
    <row r="99">
      <c r="A99" s="35" t="s">
        <v>40</v>
      </c>
      <c r="B99" s="35">
        <v>22</v>
      </c>
      <c r="C99" s="36" t="s">
        <v>304</v>
      </c>
      <c r="D99" s="35" t="s">
        <v>52</v>
      </c>
      <c r="E99" s="37" t="s">
        <v>305</v>
      </c>
      <c r="F99" s="38" t="s">
        <v>120</v>
      </c>
      <c r="G99" s="39">
        <v>18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 ht="30">
      <c r="A100" s="35" t="s">
        <v>45</v>
      </c>
      <c r="B100" s="42"/>
      <c r="C100" s="43"/>
      <c r="D100" s="43"/>
      <c r="E100" s="37" t="s">
        <v>306</v>
      </c>
      <c r="F100" s="43"/>
      <c r="G100" s="43"/>
      <c r="H100" s="43"/>
      <c r="I100" s="43"/>
      <c r="J100" s="44"/>
    </row>
    <row r="101" ht="45">
      <c r="A101" s="35" t="s">
        <v>67</v>
      </c>
      <c r="B101" s="42"/>
      <c r="C101" s="43"/>
      <c r="D101" s="43"/>
      <c r="E101" s="45" t="s">
        <v>307</v>
      </c>
      <c r="F101" s="43"/>
      <c r="G101" s="43"/>
      <c r="H101" s="43"/>
      <c r="I101" s="43"/>
      <c r="J101" s="44"/>
    </row>
    <row r="102" ht="315">
      <c r="A102" s="35" t="s">
        <v>47</v>
      </c>
      <c r="B102" s="42"/>
      <c r="C102" s="43"/>
      <c r="D102" s="43"/>
      <c r="E102" s="37" t="s">
        <v>308</v>
      </c>
      <c r="F102" s="43"/>
      <c r="G102" s="43"/>
      <c r="H102" s="43"/>
      <c r="I102" s="43"/>
      <c r="J102" s="44"/>
    </row>
    <row r="103">
      <c r="A103" s="35" t="s">
        <v>40</v>
      </c>
      <c r="B103" s="35">
        <v>23</v>
      </c>
      <c r="C103" s="36" t="s">
        <v>309</v>
      </c>
      <c r="D103" s="35" t="s">
        <v>52</v>
      </c>
      <c r="E103" s="37" t="s">
        <v>310</v>
      </c>
      <c r="F103" s="38" t="s">
        <v>120</v>
      </c>
      <c r="G103" s="39">
        <v>168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>
      <c r="A104" s="35" t="s">
        <v>45</v>
      </c>
      <c r="B104" s="42"/>
      <c r="C104" s="43"/>
      <c r="D104" s="43"/>
      <c r="E104" s="37" t="s">
        <v>311</v>
      </c>
      <c r="F104" s="43"/>
      <c r="G104" s="43"/>
      <c r="H104" s="43"/>
      <c r="I104" s="43"/>
      <c r="J104" s="44"/>
    </row>
    <row r="105" ht="30">
      <c r="A105" s="35" t="s">
        <v>67</v>
      </c>
      <c r="B105" s="42"/>
      <c r="C105" s="43"/>
      <c r="D105" s="43"/>
      <c r="E105" s="45" t="s">
        <v>312</v>
      </c>
      <c r="F105" s="43"/>
      <c r="G105" s="43"/>
      <c r="H105" s="43"/>
      <c r="I105" s="43"/>
      <c r="J105" s="44"/>
    </row>
    <row r="106" ht="315">
      <c r="A106" s="35" t="s">
        <v>47</v>
      </c>
      <c r="B106" s="42"/>
      <c r="C106" s="43"/>
      <c r="D106" s="43"/>
      <c r="E106" s="37" t="s">
        <v>308</v>
      </c>
      <c r="F106" s="43"/>
      <c r="G106" s="43"/>
      <c r="H106" s="43"/>
      <c r="I106" s="43"/>
      <c r="J106" s="44"/>
    </row>
    <row r="107">
      <c r="A107" s="29" t="s">
        <v>37</v>
      </c>
      <c r="B107" s="30"/>
      <c r="C107" s="31" t="s">
        <v>148</v>
      </c>
      <c r="D107" s="32"/>
      <c r="E107" s="29" t="s">
        <v>149</v>
      </c>
      <c r="F107" s="32"/>
      <c r="G107" s="32"/>
      <c r="H107" s="32"/>
      <c r="I107" s="33">
        <f>SUMIFS(I108:I111,A108:A111,"P")</f>
        <v>0</v>
      </c>
      <c r="J107" s="34"/>
    </row>
    <row r="108">
      <c r="A108" s="35" t="s">
        <v>40</v>
      </c>
      <c r="B108" s="35">
        <v>24</v>
      </c>
      <c r="C108" s="36" t="s">
        <v>313</v>
      </c>
      <c r="D108" s="35" t="s">
        <v>52</v>
      </c>
      <c r="E108" s="37" t="s">
        <v>314</v>
      </c>
      <c r="F108" s="38" t="s">
        <v>124</v>
      </c>
      <c r="G108" s="39">
        <v>9.1999999999999993</v>
      </c>
      <c r="H108" s="40">
        <v>0</v>
      </c>
      <c r="I108" s="40">
        <f>ROUND(G108*H108,P4)</f>
        <v>0</v>
      </c>
      <c r="J108" s="35"/>
      <c r="O108" s="41">
        <f>I108*0.21</f>
        <v>0</v>
      </c>
      <c r="P108">
        <v>3</v>
      </c>
    </row>
    <row r="109">
      <c r="A109" s="35" t="s">
        <v>45</v>
      </c>
      <c r="B109" s="42"/>
      <c r="C109" s="43"/>
      <c r="D109" s="43"/>
      <c r="E109" s="37" t="s">
        <v>315</v>
      </c>
      <c r="F109" s="43"/>
      <c r="G109" s="43"/>
      <c r="H109" s="43"/>
      <c r="I109" s="43"/>
      <c r="J109" s="44"/>
    </row>
    <row r="110" ht="30">
      <c r="A110" s="35" t="s">
        <v>67</v>
      </c>
      <c r="B110" s="42"/>
      <c r="C110" s="43"/>
      <c r="D110" s="43"/>
      <c r="E110" s="45" t="s">
        <v>316</v>
      </c>
      <c r="F110" s="43"/>
      <c r="G110" s="43"/>
      <c r="H110" s="43"/>
      <c r="I110" s="43"/>
      <c r="J110" s="44"/>
    </row>
    <row r="111" ht="30">
      <c r="A111" s="35" t="s">
        <v>47</v>
      </c>
      <c r="B111" s="46"/>
      <c r="C111" s="47"/>
      <c r="D111" s="47"/>
      <c r="E111" s="37" t="s">
        <v>317</v>
      </c>
      <c r="F111" s="47"/>
      <c r="G111" s="47"/>
      <c r="H111" s="47"/>
      <c r="I111" s="47"/>
      <c r="J11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 ht="30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17</v>
      </c>
      <c r="I3" s="23">
        <f>SUMIFS(I8:I37,A8:A37,"SD")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57</v>
      </c>
      <c r="D8" s="32"/>
      <c r="E8" s="29" t="s">
        <v>102</v>
      </c>
      <c r="F8" s="32"/>
      <c r="G8" s="32"/>
      <c r="H8" s="32"/>
      <c r="I8" s="33">
        <f>SUMIFS(I9:I16,A9:A16,"P")</f>
        <v>0</v>
      </c>
      <c r="J8" s="34"/>
    </row>
    <row r="9">
      <c r="A9" s="35" t="s">
        <v>40</v>
      </c>
      <c r="B9" s="35">
        <v>1</v>
      </c>
      <c r="C9" s="36" t="s">
        <v>318</v>
      </c>
      <c r="D9" s="35" t="s">
        <v>52</v>
      </c>
      <c r="E9" s="37" t="s">
        <v>319</v>
      </c>
      <c r="F9" s="38" t="s">
        <v>105</v>
      </c>
      <c r="G9" s="39">
        <v>8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45</v>
      </c>
      <c r="B10" s="42"/>
      <c r="C10" s="43"/>
      <c r="D10" s="43"/>
      <c r="E10" s="37" t="s">
        <v>320</v>
      </c>
      <c r="F10" s="43"/>
      <c r="G10" s="43"/>
      <c r="H10" s="43"/>
      <c r="I10" s="43"/>
      <c r="J10" s="44"/>
    </row>
    <row r="11" ht="30">
      <c r="A11" s="35" t="s">
        <v>67</v>
      </c>
      <c r="B11" s="42"/>
      <c r="C11" s="43"/>
      <c r="D11" s="43"/>
      <c r="E11" s="45" t="s">
        <v>321</v>
      </c>
      <c r="F11" s="43"/>
      <c r="G11" s="43"/>
      <c r="H11" s="43"/>
      <c r="I11" s="43"/>
      <c r="J11" s="44"/>
    </row>
    <row r="12" ht="409.5">
      <c r="A12" s="35" t="s">
        <v>47</v>
      </c>
      <c r="B12" s="42"/>
      <c r="C12" s="43"/>
      <c r="D12" s="43"/>
      <c r="E12" s="37" t="s">
        <v>322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323</v>
      </c>
      <c r="D13" s="35" t="s">
        <v>52</v>
      </c>
      <c r="E13" s="37" t="s">
        <v>324</v>
      </c>
      <c r="F13" s="38" t="s">
        <v>105</v>
      </c>
      <c r="G13" s="39">
        <v>100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45</v>
      </c>
      <c r="B14" s="42"/>
      <c r="C14" s="43"/>
      <c r="D14" s="43"/>
      <c r="E14" s="37" t="s">
        <v>325</v>
      </c>
      <c r="F14" s="43"/>
      <c r="G14" s="43"/>
      <c r="H14" s="43"/>
      <c r="I14" s="43"/>
      <c r="J14" s="44"/>
    </row>
    <row r="15" ht="45">
      <c r="A15" s="35" t="s">
        <v>67</v>
      </c>
      <c r="B15" s="42"/>
      <c r="C15" s="43"/>
      <c r="D15" s="43"/>
      <c r="E15" s="45" t="s">
        <v>326</v>
      </c>
      <c r="F15" s="43"/>
      <c r="G15" s="43"/>
      <c r="H15" s="43"/>
      <c r="I15" s="43"/>
      <c r="J15" s="44"/>
    </row>
    <row r="16" ht="60">
      <c r="A16" s="35" t="s">
        <v>47</v>
      </c>
      <c r="B16" s="42"/>
      <c r="C16" s="43"/>
      <c r="D16" s="43"/>
      <c r="E16" s="37" t="s">
        <v>327</v>
      </c>
      <c r="F16" s="43"/>
      <c r="G16" s="43"/>
      <c r="H16" s="43"/>
      <c r="I16" s="43"/>
      <c r="J16" s="44"/>
    </row>
    <row r="17">
      <c r="A17" s="29" t="s">
        <v>37</v>
      </c>
      <c r="B17" s="30"/>
      <c r="C17" s="31" t="s">
        <v>61</v>
      </c>
      <c r="D17" s="32"/>
      <c r="E17" s="29" t="s">
        <v>233</v>
      </c>
      <c r="F17" s="32"/>
      <c r="G17" s="32"/>
      <c r="H17" s="32"/>
      <c r="I17" s="33">
        <f>SUMIFS(I18:I37,A18:A37,"P")</f>
        <v>0</v>
      </c>
      <c r="J17" s="34"/>
    </row>
    <row r="18">
      <c r="A18" s="35" t="s">
        <v>40</v>
      </c>
      <c r="B18" s="35">
        <v>3</v>
      </c>
      <c r="C18" s="36" t="s">
        <v>328</v>
      </c>
      <c r="D18" s="35" t="s">
        <v>52</v>
      </c>
      <c r="E18" s="37" t="s">
        <v>329</v>
      </c>
      <c r="F18" s="38" t="s">
        <v>105</v>
      </c>
      <c r="G18" s="39">
        <v>8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45</v>
      </c>
      <c r="B19" s="42"/>
      <c r="C19" s="43"/>
      <c r="D19" s="43"/>
      <c r="E19" s="49" t="s">
        <v>52</v>
      </c>
      <c r="F19" s="43"/>
      <c r="G19" s="43"/>
      <c r="H19" s="43"/>
      <c r="I19" s="43"/>
      <c r="J19" s="44"/>
    </row>
    <row r="20" ht="30">
      <c r="A20" s="35" t="s">
        <v>67</v>
      </c>
      <c r="B20" s="42"/>
      <c r="C20" s="43"/>
      <c r="D20" s="43"/>
      <c r="E20" s="45" t="s">
        <v>330</v>
      </c>
      <c r="F20" s="43"/>
      <c r="G20" s="43"/>
      <c r="H20" s="43"/>
      <c r="I20" s="43"/>
      <c r="J20" s="44"/>
    </row>
    <row r="21" ht="105">
      <c r="A21" s="35" t="s">
        <v>47</v>
      </c>
      <c r="B21" s="42"/>
      <c r="C21" s="43"/>
      <c r="D21" s="43"/>
      <c r="E21" s="37" t="s">
        <v>331</v>
      </c>
      <c r="F21" s="43"/>
      <c r="G21" s="43"/>
      <c r="H21" s="43"/>
      <c r="I21" s="43"/>
      <c r="J21" s="44"/>
    </row>
    <row r="22">
      <c r="A22" s="35" t="s">
        <v>40</v>
      </c>
      <c r="B22" s="35">
        <v>4</v>
      </c>
      <c r="C22" s="36" t="s">
        <v>234</v>
      </c>
      <c r="D22" s="35" t="s">
        <v>52</v>
      </c>
      <c r="E22" s="37" t="s">
        <v>235</v>
      </c>
      <c r="F22" s="38" t="s">
        <v>124</v>
      </c>
      <c r="G22" s="39">
        <v>24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45</v>
      </c>
      <c r="B23" s="42"/>
      <c r="C23" s="43"/>
      <c r="D23" s="43"/>
      <c r="E23" s="49" t="s">
        <v>52</v>
      </c>
      <c r="F23" s="43"/>
      <c r="G23" s="43"/>
      <c r="H23" s="43"/>
      <c r="I23" s="43"/>
      <c r="J23" s="44"/>
    </row>
    <row r="24" ht="45">
      <c r="A24" s="35" t="s">
        <v>67</v>
      </c>
      <c r="B24" s="42"/>
      <c r="C24" s="43"/>
      <c r="D24" s="43"/>
      <c r="E24" s="45" t="s">
        <v>332</v>
      </c>
      <c r="F24" s="43"/>
      <c r="G24" s="43"/>
      <c r="H24" s="43"/>
      <c r="I24" s="43"/>
      <c r="J24" s="44"/>
    </row>
    <row r="25" ht="105">
      <c r="A25" s="35" t="s">
        <v>47</v>
      </c>
      <c r="B25" s="42"/>
      <c r="C25" s="43"/>
      <c r="D25" s="43"/>
      <c r="E25" s="37" t="s">
        <v>333</v>
      </c>
      <c r="F25" s="43"/>
      <c r="G25" s="43"/>
      <c r="H25" s="43"/>
      <c r="I25" s="43"/>
      <c r="J25" s="44"/>
    </row>
    <row r="26">
      <c r="A26" s="35" t="s">
        <v>40</v>
      </c>
      <c r="B26" s="35">
        <v>5</v>
      </c>
      <c r="C26" s="36" t="s">
        <v>334</v>
      </c>
      <c r="D26" s="35" t="s">
        <v>52</v>
      </c>
      <c r="E26" s="37" t="s">
        <v>335</v>
      </c>
      <c r="F26" s="38" t="s">
        <v>105</v>
      </c>
      <c r="G26" s="39">
        <v>0.20300000000000001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45</v>
      </c>
      <c r="B27" s="42"/>
      <c r="C27" s="43"/>
      <c r="D27" s="43"/>
      <c r="E27" s="49" t="s">
        <v>52</v>
      </c>
      <c r="F27" s="43"/>
      <c r="G27" s="43"/>
      <c r="H27" s="43"/>
      <c r="I27" s="43"/>
      <c r="J27" s="44"/>
    </row>
    <row r="28" ht="45">
      <c r="A28" s="35" t="s">
        <v>67</v>
      </c>
      <c r="B28" s="42"/>
      <c r="C28" s="43"/>
      <c r="D28" s="43"/>
      <c r="E28" s="45" t="s">
        <v>336</v>
      </c>
      <c r="F28" s="43"/>
      <c r="G28" s="43"/>
      <c r="H28" s="43"/>
      <c r="I28" s="43"/>
      <c r="J28" s="44"/>
    </row>
    <row r="29" ht="409.5">
      <c r="A29" s="35" t="s">
        <v>47</v>
      </c>
      <c r="B29" s="42"/>
      <c r="C29" s="43"/>
      <c r="D29" s="43"/>
      <c r="E29" s="37" t="s">
        <v>337</v>
      </c>
      <c r="F29" s="43"/>
      <c r="G29" s="43"/>
      <c r="H29" s="43"/>
      <c r="I29" s="43"/>
      <c r="J29" s="44"/>
    </row>
    <row r="30">
      <c r="A30" s="35" t="s">
        <v>40</v>
      </c>
      <c r="B30" s="35">
        <v>6</v>
      </c>
      <c r="C30" s="36" t="s">
        <v>338</v>
      </c>
      <c r="D30" s="35" t="s">
        <v>52</v>
      </c>
      <c r="E30" s="37" t="s">
        <v>339</v>
      </c>
      <c r="F30" s="38" t="s">
        <v>124</v>
      </c>
      <c r="G30" s="39">
        <v>4.5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45</v>
      </c>
      <c r="B31" s="42"/>
      <c r="C31" s="43"/>
      <c r="D31" s="43"/>
      <c r="E31" s="49" t="s">
        <v>52</v>
      </c>
      <c r="F31" s="43"/>
      <c r="G31" s="43"/>
      <c r="H31" s="43"/>
      <c r="I31" s="43"/>
      <c r="J31" s="44"/>
    </row>
    <row r="32" ht="30">
      <c r="A32" s="35" t="s">
        <v>67</v>
      </c>
      <c r="B32" s="42"/>
      <c r="C32" s="43"/>
      <c r="D32" s="43"/>
      <c r="E32" s="45" t="s">
        <v>340</v>
      </c>
      <c r="F32" s="43"/>
      <c r="G32" s="43"/>
      <c r="H32" s="43"/>
      <c r="I32" s="43"/>
      <c r="J32" s="44"/>
    </row>
    <row r="33" ht="60">
      <c r="A33" s="35" t="s">
        <v>47</v>
      </c>
      <c r="B33" s="42"/>
      <c r="C33" s="43"/>
      <c r="D33" s="43"/>
      <c r="E33" s="37" t="s">
        <v>341</v>
      </c>
      <c r="F33" s="43"/>
      <c r="G33" s="43"/>
      <c r="H33" s="43"/>
      <c r="I33" s="43"/>
      <c r="J33" s="44"/>
    </row>
    <row r="34">
      <c r="A34" s="35" t="s">
        <v>40</v>
      </c>
      <c r="B34" s="35">
        <v>7</v>
      </c>
      <c r="C34" s="36" t="s">
        <v>342</v>
      </c>
      <c r="D34" s="35" t="s">
        <v>52</v>
      </c>
      <c r="E34" s="37" t="s">
        <v>343</v>
      </c>
      <c r="F34" s="38" t="s">
        <v>120</v>
      </c>
      <c r="G34" s="39">
        <v>4.5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30">
      <c r="A35" s="35" t="s">
        <v>45</v>
      </c>
      <c r="B35" s="42"/>
      <c r="C35" s="43"/>
      <c r="D35" s="43"/>
      <c r="E35" s="37" t="s">
        <v>344</v>
      </c>
      <c r="F35" s="43"/>
      <c r="G35" s="43"/>
      <c r="H35" s="43"/>
      <c r="I35" s="43"/>
      <c r="J35" s="44"/>
    </row>
    <row r="36" ht="30">
      <c r="A36" s="35" t="s">
        <v>67</v>
      </c>
      <c r="B36" s="42"/>
      <c r="C36" s="43"/>
      <c r="D36" s="43"/>
      <c r="E36" s="45" t="s">
        <v>345</v>
      </c>
      <c r="F36" s="43"/>
      <c r="G36" s="43"/>
      <c r="H36" s="43"/>
      <c r="I36" s="43"/>
      <c r="J36" s="44"/>
    </row>
    <row r="37" ht="105">
      <c r="A37" s="35" t="s">
        <v>47</v>
      </c>
      <c r="B37" s="46"/>
      <c r="C37" s="47"/>
      <c r="D37" s="47"/>
      <c r="E37" s="37" t="s">
        <v>346</v>
      </c>
      <c r="F37" s="47"/>
      <c r="G37" s="47"/>
      <c r="H37" s="47"/>
      <c r="I37" s="47"/>
      <c r="J3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2024-08-08T09:06:25Z</dcterms:created>
  <dcterms:modified xsi:type="dcterms:W3CDTF">2024-08-08T09:06:25Z</dcterms:modified>
</cp:coreProperties>
</file>