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část'!$C$112:$K$5248</definedName>
    <definedName name="_xlnm.Print_Area" localSheetId="1">'01a - Stavební část'!$C$4:$J$41,'01a - Stavební část'!$C$47:$J$92,'01a - Stavební část'!$C$98:$K$5248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ZTI'!$C$89:$K$356</definedName>
    <definedName name="_xlnm.Print_Area" localSheetId="3">'01c - ZTI'!$C$4:$J$41,'01c - ZTI'!$C$47:$J$69,'01c - ZTI'!$C$75:$K$356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VZT'!$C$104:$K$469</definedName>
    <definedName name="_xlnm.Print_Area" localSheetId="5">'01e - VZT'!$C$4:$J$41,'01e - VZT'!$C$47:$J$84,'01e - VZT'!$C$90:$K$469</definedName>
    <definedName name="_xlnm.Print_Titles" localSheetId="5">'01e - VZT'!$104:$104</definedName>
    <definedName name="_xlnm._FilterDatabase" localSheetId="6" hidden="1">'01f - UT'!$C$94:$K$363</definedName>
    <definedName name="_xlnm.Print_Area" localSheetId="6">'01f - UT'!$C$4:$J$41,'01f - UT'!$C$47:$J$74,'01f - UT'!$C$80:$K$363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59"/>
  <c r="J25"/>
  <c r="J23"/>
  <c r="E23"/>
  <c r="J58"/>
  <c r="J22"/>
  <c r="J20"/>
  <c r="E20"/>
  <c r="F84"/>
  <c r="J19"/>
  <c r="J17"/>
  <c r="E17"/>
  <c r="F58"/>
  <c r="J16"/>
  <c r="J14"/>
  <c r="J56"/>
  <c r="E7"/>
  <c r="E50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92"/>
  <c r="J16"/>
  <c r="J14"/>
  <c r="J90"/>
  <c r="E7"/>
  <c r="E84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58"/>
  <c r="J22"/>
  <c r="J20"/>
  <c r="E20"/>
  <c r="F85"/>
  <c r="J19"/>
  <c r="J17"/>
  <c r="E17"/>
  <c r="F84"/>
  <c r="J16"/>
  <c r="J14"/>
  <c r="J82"/>
  <c r="E7"/>
  <c r="E50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87"/>
  <c r="J16"/>
  <c r="J14"/>
  <c r="J56"/>
  <c r="E7"/>
  <c r="E79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86"/>
  <c r="J25"/>
  <c r="J23"/>
  <c r="E23"/>
  <c r="J85"/>
  <c r="J22"/>
  <c r="J20"/>
  <c r="E20"/>
  <c r="F86"/>
  <c r="J19"/>
  <c r="J17"/>
  <c r="E17"/>
  <c r="F85"/>
  <c r="J16"/>
  <c r="J14"/>
  <c r="J83"/>
  <c r="E7"/>
  <c r="E77"/>
  <c i="7" r="J39"/>
  <c r="J38"/>
  <c i="1" r="AY61"/>
  <c i="7" r="J37"/>
  <c i="1" r="AX61"/>
  <c i="7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59"/>
  <c r="J19"/>
  <c r="J17"/>
  <c r="E17"/>
  <c r="F91"/>
  <c r="J16"/>
  <c r="J14"/>
  <c r="J89"/>
  <c r="E7"/>
  <c r="E83"/>
  <c i="6" r="J39"/>
  <c r="J38"/>
  <c i="1" r="AY60"/>
  <c i="6" r="J37"/>
  <c i="1" r="AX60"/>
  <c i="6"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102"/>
  <c r="J25"/>
  <c r="J23"/>
  <c r="E23"/>
  <c r="J101"/>
  <c r="J22"/>
  <c r="J20"/>
  <c r="E20"/>
  <c r="F59"/>
  <c r="J19"/>
  <c r="J17"/>
  <c r="E17"/>
  <c r="F101"/>
  <c r="J16"/>
  <c r="J14"/>
  <c r="J99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84"/>
  <c r="J16"/>
  <c r="J14"/>
  <c r="J82"/>
  <c r="E7"/>
  <c r="E76"/>
  <c i="4" r="J39"/>
  <c r="J38"/>
  <c i="1" r="AY58"/>
  <c i="4" r="J37"/>
  <c i="1" r="AX58"/>
  <c i="4"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86"/>
  <c r="J22"/>
  <c r="J20"/>
  <c r="E20"/>
  <c r="F59"/>
  <c r="J19"/>
  <c r="J17"/>
  <c r="E17"/>
  <c r="F58"/>
  <c r="J16"/>
  <c r="J14"/>
  <c r="J84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95"/>
  <c r="J19"/>
  <c r="J17"/>
  <c r="E17"/>
  <c r="F58"/>
  <c r="J16"/>
  <c r="J14"/>
  <c r="J56"/>
  <c r="E7"/>
  <c r="E86"/>
  <c i="2" r="J39"/>
  <c r="J38"/>
  <c i="1" r="AY56"/>
  <c i="2" r="J37"/>
  <c i="1" r="AX56"/>
  <c i="2" r="BI5247"/>
  <c r="BH5247"/>
  <c r="BG5247"/>
  <c r="BF5247"/>
  <c r="T5247"/>
  <c r="R5247"/>
  <c r="P5247"/>
  <c r="BI5244"/>
  <c r="BH5244"/>
  <c r="BG5244"/>
  <c r="BF5244"/>
  <c r="T5244"/>
  <c r="R5244"/>
  <c r="P5244"/>
  <c r="BI5230"/>
  <c r="BH5230"/>
  <c r="BG5230"/>
  <c r="BF5230"/>
  <c r="T5230"/>
  <c r="R5230"/>
  <c r="P5230"/>
  <c r="BI5154"/>
  <c r="BH5154"/>
  <c r="BG5154"/>
  <c r="BF5154"/>
  <c r="T5154"/>
  <c r="T5078"/>
  <c r="R5154"/>
  <c r="R5078"/>
  <c r="P5154"/>
  <c r="P5078"/>
  <c r="BI5079"/>
  <c r="BH5079"/>
  <c r="BG5079"/>
  <c r="BF5079"/>
  <c r="T5079"/>
  <c r="R5079"/>
  <c r="P5079"/>
  <c r="BI5034"/>
  <c r="BH5034"/>
  <c r="BG5034"/>
  <c r="BF5034"/>
  <c r="T5034"/>
  <c r="R5034"/>
  <c r="R4989"/>
  <c r="P5034"/>
  <c r="BI4990"/>
  <c r="BH4990"/>
  <c r="BG4990"/>
  <c r="BF4990"/>
  <c r="T4990"/>
  <c r="R4990"/>
  <c r="P4990"/>
  <c r="BI4987"/>
  <c r="BH4987"/>
  <c r="BG4987"/>
  <c r="BF4987"/>
  <c r="T4987"/>
  <c r="R4987"/>
  <c r="P4987"/>
  <c r="BI4952"/>
  <c r="BH4952"/>
  <c r="BG4952"/>
  <c r="BF4952"/>
  <c r="T4952"/>
  <c r="R4952"/>
  <c r="P4952"/>
  <c r="BI4948"/>
  <c r="BH4948"/>
  <c r="BG4948"/>
  <c r="BF4948"/>
  <c r="T4948"/>
  <c r="R4948"/>
  <c r="P4948"/>
  <c r="BI4946"/>
  <c r="BH4946"/>
  <c r="BG4946"/>
  <c r="BF4946"/>
  <c r="T4946"/>
  <c r="R4946"/>
  <c r="P4946"/>
  <c r="BI4938"/>
  <c r="BH4938"/>
  <c r="BG4938"/>
  <c r="BF4938"/>
  <c r="T4938"/>
  <c r="R4938"/>
  <c r="P4938"/>
  <c r="BI4918"/>
  <c r="BH4918"/>
  <c r="BG4918"/>
  <c r="BF4918"/>
  <c r="T4918"/>
  <c r="R4918"/>
  <c r="P4918"/>
  <c r="BI4916"/>
  <c r="BH4916"/>
  <c r="BG4916"/>
  <c r="BF4916"/>
  <c r="T4916"/>
  <c r="R4916"/>
  <c r="P4916"/>
  <c r="BI4902"/>
  <c r="BH4902"/>
  <c r="BG4902"/>
  <c r="BF4902"/>
  <c r="T4902"/>
  <c r="R4902"/>
  <c r="P4902"/>
  <c r="BI4900"/>
  <c r="BH4900"/>
  <c r="BG4900"/>
  <c r="BF4900"/>
  <c r="T4900"/>
  <c r="R4900"/>
  <c r="P4900"/>
  <c r="BI4895"/>
  <c r="BH4895"/>
  <c r="BG4895"/>
  <c r="BF4895"/>
  <c r="T4895"/>
  <c r="R4895"/>
  <c r="P4895"/>
  <c r="BI4893"/>
  <c r="BH4893"/>
  <c r="BG4893"/>
  <c r="BF4893"/>
  <c r="T4893"/>
  <c r="R4893"/>
  <c r="P4893"/>
  <c r="BI4870"/>
  <c r="BH4870"/>
  <c r="BG4870"/>
  <c r="BF4870"/>
  <c r="T4870"/>
  <c r="R4870"/>
  <c r="P4870"/>
  <c r="BI4835"/>
  <c r="BH4835"/>
  <c r="BG4835"/>
  <c r="BF4835"/>
  <c r="T4835"/>
  <c r="R4835"/>
  <c r="P4835"/>
  <c r="BI4832"/>
  <c r="BH4832"/>
  <c r="BG4832"/>
  <c r="BF4832"/>
  <c r="T4832"/>
  <c r="R4832"/>
  <c r="P4832"/>
  <c r="BI4821"/>
  <c r="BH4821"/>
  <c r="BG4821"/>
  <c r="BF4821"/>
  <c r="T4821"/>
  <c r="R4821"/>
  <c r="P4821"/>
  <c r="BI4808"/>
  <c r="BH4808"/>
  <c r="BG4808"/>
  <c r="BF4808"/>
  <c r="T4808"/>
  <c r="R4808"/>
  <c r="P4808"/>
  <c r="BI4787"/>
  <c r="BH4787"/>
  <c r="BG4787"/>
  <c r="BF4787"/>
  <c r="T4787"/>
  <c r="R4787"/>
  <c r="P4787"/>
  <c r="BI4784"/>
  <c r="BH4784"/>
  <c r="BG4784"/>
  <c r="BF4784"/>
  <c r="T4784"/>
  <c r="R4784"/>
  <c r="P4784"/>
  <c r="BI4779"/>
  <c r="BH4779"/>
  <c r="BG4779"/>
  <c r="BF4779"/>
  <c r="T4779"/>
  <c r="R4779"/>
  <c r="P4779"/>
  <c r="BI4774"/>
  <c r="BH4774"/>
  <c r="BG4774"/>
  <c r="BF4774"/>
  <c r="T4774"/>
  <c r="R4774"/>
  <c r="P4774"/>
  <c r="BI4769"/>
  <c r="BH4769"/>
  <c r="BG4769"/>
  <c r="BF4769"/>
  <c r="T4769"/>
  <c r="R4769"/>
  <c r="P4769"/>
  <c r="BI4767"/>
  <c r="BH4767"/>
  <c r="BG4767"/>
  <c r="BF4767"/>
  <c r="T4767"/>
  <c r="R4767"/>
  <c r="P4767"/>
  <c r="BI4746"/>
  <c r="BH4746"/>
  <c r="BG4746"/>
  <c r="BF4746"/>
  <c r="T4746"/>
  <c r="R4746"/>
  <c r="P4746"/>
  <c r="BI4725"/>
  <c r="BH4725"/>
  <c r="BG4725"/>
  <c r="BF4725"/>
  <c r="T4725"/>
  <c r="R4725"/>
  <c r="P4725"/>
  <c r="BI4723"/>
  <c r="BH4723"/>
  <c r="BG4723"/>
  <c r="BF4723"/>
  <c r="T4723"/>
  <c r="R4723"/>
  <c r="P4723"/>
  <c r="BI4682"/>
  <c r="BH4682"/>
  <c r="BG4682"/>
  <c r="BF4682"/>
  <c r="T4682"/>
  <c r="R4682"/>
  <c r="P4682"/>
  <c r="BI4661"/>
  <c r="BH4661"/>
  <c r="BG4661"/>
  <c r="BF4661"/>
  <c r="T4661"/>
  <c r="R4661"/>
  <c r="P4661"/>
  <c r="BI4640"/>
  <c r="BH4640"/>
  <c r="BG4640"/>
  <c r="BF4640"/>
  <c r="T4640"/>
  <c r="R4640"/>
  <c r="P4640"/>
  <c r="BI4618"/>
  <c r="BH4618"/>
  <c r="BG4618"/>
  <c r="BF4618"/>
  <c r="T4618"/>
  <c r="R4618"/>
  <c r="P4618"/>
  <c r="BI4615"/>
  <c r="BH4615"/>
  <c r="BG4615"/>
  <c r="BF4615"/>
  <c r="T4615"/>
  <c r="R4615"/>
  <c r="P4615"/>
  <c r="BI4594"/>
  <c r="BH4594"/>
  <c r="BG4594"/>
  <c r="BF4594"/>
  <c r="T4594"/>
  <c r="R4594"/>
  <c r="P4594"/>
  <c r="BI4573"/>
  <c r="BH4573"/>
  <c r="BG4573"/>
  <c r="BF4573"/>
  <c r="T4573"/>
  <c r="R4573"/>
  <c r="P4573"/>
  <c r="BI4552"/>
  <c r="BH4552"/>
  <c r="BG4552"/>
  <c r="BF4552"/>
  <c r="T4552"/>
  <c r="R4552"/>
  <c r="P4552"/>
  <c r="BI4549"/>
  <c r="BH4549"/>
  <c r="BG4549"/>
  <c r="BF4549"/>
  <c r="T4549"/>
  <c r="R4549"/>
  <c r="P4549"/>
  <c r="BI4522"/>
  <c r="BH4522"/>
  <c r="BG4522"/>
  <c r="BF4522"/>
  <c r="T4522"/>
  <c r="R4522"/>
  <c r="P4522"/>
  <c r="BI4495"/>
  <c r="BH4495"/>
  <c r="BG4495"/>
  <c r="BF4495"/>
  <c r="T4495"/>
  <c r="R4495"/>
  <c r="P4495"/>
  <c r="BI4468"/>
  <c r="BH4468"/>
  <c r="BG4468"/>
  <c r="BF4468"/>
  <c r="T4468"/>
  <c r="R4468"/>
  <c r="P4468"/>
  <c r="BI4463"/>
  <c r="BH4463"/>
  <c r="BG4463"/>
  <c r="BF4463"/>
  <c r="T4463"/>
  <c r="R4463"/>
  <c r="P4463"/>
  <c r="BI4461"/>
  <c r="BH4461"/>
  <c r="BG4461"/>
  <c r="BF4461"/>
  <c r="T4461"/>
  <c r="R4461"/>
  <c r="P4461"/>
  <c r="BI4454"/>
  <c r="BH4454"/>
  <c r="BG4454"/>
  <c r="BF4454"/>
  <c r="T4454"/>
  <c r="R4454"/>
  <c r="P4454"/>
  <c r="BI4452"/>
  <c r="BH4452"/>
  <c r="BG4452"/>
  <c r="BF4452"/>
  <c r="T4452"/>
  <c r="R4452"/>
  <c r="P4452"/>
  <c r="BI4426"/>
  <c r="BH4426"/>
  <c r="BG4426"/>
  <c r="BF4426"/>
  <c r="T4426"/>
  <c r="R4426"/>
  <c r="P4426"/>
  <c r="BI4405"/>
  <c r="BH4405"/>
  <c r="BG4405"/>
  <c r="BF4405"/>
  <c r="T4405"/>
  <c r="R4405"/>
  <c r="P4405"/>
  <c r="BI4398"/>
  <c r="BH4398"/>
  <c r="BG4398"/>
  <c r="BF4398"/>
  <c r="T4398"/>
  <c r="R4398"/>
  <c r="P4398"/>
  <c r="BI4395"/>
  <c r="BH4395"/>
  <c r="BG4395"/>
  <c r="BF4395"/>
  <c r="T4395"/>
  <c r="R4395"/>
  <c r="P4395"/>
  <c r="BI4394"/>
  <c r="BH4394"/>
  <c r="BG4394"/>
  <c r="BF4394"/>
  <c r="T4394"/>
  <c r="R4394"/>
  <c r="P4394"/>
  <c r="BI4393"/>
  <c r="BH4393"/>
  <c r="BG4393"/>
  <c r="BF4393"/>
  <c r="T4393"/>
  <c r="R4393"/>
  <c r="P4393"/>
  <c r="BI4392"/>
  <c r="BH4392"/>
  <c r="BG4392"/>
  <c r="BF4392"/>
  <c r="T4392"/>
  <c r="R4392"/>
  <c r="P4392"/>
  <c r="BI4391"/>
  <c r="BH4391"/>
  <c r="BG4391"/>
  <c r="BF4391"/>
  <c r="T4391"/>
  <c r="R4391"/>
  <c r="P4391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2"/>
  <c r="BH4382"/>
  <c r="BG4382"/>
  <c r="BF4382"/>
  <c r="T4382"/>
  <c r="R4382"/>
  <c r="P4382"/>
  <c r="BI4379"/>
  <c r="BH4379"/>
  <c r="BG4379"/>
  <c r="BF4379"/>
  <c r="T4379"/>
  <c r="R4379"/>
  <c r="P4379"/>
  <c r="BI4378"/>
  <c r="BH4378"/>
  <c r="BG4378"/>
  <c r="BF4378"/>
  <c r="T4378"/>
  <c r="R4378"/>
  <c r="P4378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2"/>
  <c r="BH4322"/>
  <c r="BG4322"/>
  <c r="BF4322"/>
  <c r="T4322"/>
  <c r="R4322"/>
  <c r="P4322"/>
  <c r="BI4319"/>
  <c r="BH4319"/>
  <c r="BG4319"/>
  <c r="BF4319"/>
  <c r="T4319"/>
  <c r="R4319"/>
  <c r="P4319"/>
  <c r="BI4317"/>
  <c r="BH4317"/>
  <c r="BG4317"/>
  <c r="BF4317"/>
  <c r="T4317"/>
  <c r="R4317"/>
  <c r="P4317"/>
  <c r="BI4314"/>
  <c r="BH4314"/>
  <c r="BG4314"/>
  <c r="BF4314"/>
  <c r="T4314"/>
  <c r="R4314"/>
  <c r="P4314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7"/>
  <c r="BH4297"/>
  <c r="BG4297"/>
  <c r="BF4297"/>
  <c r="T4297"/>
  <c r="R4297"/>
  <c r="P4297"/>
  <c r="BI4294"/>
  <c r="BH4294"/>
  <c r="BG4294"/>
  <c r="BF4294"/>
  <c r="T4294"/>
  <c r="R4294"/>
  <c r="P4294"/>
  <c r="BI4292"/>
  <c r="BH4292"/>
  <c r="BG4292"/>
  <c r="BF4292"/>
  <c r="T4292"/>
  <c r="R4292"/>
  <c r="P4292"/>
  <c r="BI4284"/>
  <c r="BH4284"/>
  <c r="BG4284"/>
  <c r="BF4284"/>
  <c r="T4284"/>
  <c r="R4284"/>
  <c r="P4284"/>
  <c r="BI4282"/>
  <c r="BH4282"/>
  <c r="BG4282"/>
  <c r="BF4282"/>
  <c r="T4282"/>
  <c r="R4282"/>
  <c r="P4282"/>
  <c r="BI4277"/>
  <c r="BH4277"/>
  <c r="BG4277"/>
  <c r="BF4277"/>
  <c r="T4277"/>
  <c r="R4277"/>
  <c r="P4277"/>
  <c r="BI4271"/>
  <c r="BH4271"/>
  <c r="BG4271"/>
  <c r="BF4271"/>
  <c r="T4271"/>
  <c r="R4271"/>
  <c r="P4271"/>
  <c r="BI4269"/>
  <c r="BH4269"/>
  <c r="BG4269"/>
  <c r="BF4269"/>
  <c r="T4269"/>
  <c r="R4269"/>
  <c r="P4269"/>
  <c r="BI4266"/>
  <c r="BH4266"/>
  <c r="BG4266"/>
  <c r="BF4266"/>
  <c r="T4266"/>
  <c r="R4266"/>
  <c r="P4266"/>
  <c r="BI4265"/>
  <c r="BH4265"/>
  <c r="BG4265"/>
  <c r="BF4265"/>
  <c r="T4265"/>
  <c r="R4265"/>
  <c r="P4265"/>
  <c r="BI4264"/>
  <c r="BH4264"/>
  <c r="BG4264"/>
  <c r="BF4264"/>
  <c r="T4264"/>
  <c r="R4264"/>
  <c r="P4264"/>
  <c r="BI4263"/>
  <c r="BH4263"/>
  <c r="BG4263"/>
  <c r="BF4263"/>
  <c r="T4263"/>
  <c r="R4263"/>
  <c r="P4263"/>
  <c r="BI4252"/>
  <c r="BH4252"/>
  <c r="BG4252"/>
  <c r="BF4252"/>
  <c r="T4252"/>
  <c r="R4252"/>
  <c r="P4252"/>
  <c r="BI4250"/>
  <c r="BH4250"/>
  <c r="BG4250"/>
  <c r="BF4250"/>
  <c r="T4250"/>
  <c r="R4250"/>
  <c r="P4250"/>
  <c r="BI4249"/>
  <c r="BH4249"/>
  <c r="BG4249"/>
  <c r="BF4249"/>
  <c r="T4249"/>
  <c r="R4249"/>
  <c r="P4249"/>
  <c r="BI4248"/>
  <c r="BH4248"/>
  <c r="BG4248"/>
  <c r="BF4248"/>
  <c r="T4248"/>
  <c r="R4248"/>
  <c r="P4248"/>
  <c r="BI4247"/>
  <c r="BH4247"/>
  <c r="BG4247"/>
  <c r="BF4247"/>
  <c r="T4247"/>
  <c r="R4247"/>
  <c r="P4247"/>
  <c r="BI4246"/>
  <c r="BH4246"/>
  <c r="BG4246"/>
  <c r="BF4246"/>
  <c r="T4246"/>
  <c r="R4246"/>
  <c r="P4246"/>
  <c r="BI4245"/>
  <c r="BH4245"/>
  <c r="BG4245"/>
  <c r="BF4245"/>
  <c r="T4245"/>
  <c r="R4245"/>
  <c r="P4245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14"/>
  <c r="BH4214"/>
  <c r="BG4214"/>
  <c r="BF4214"/>
  <c r="T4214"/>
  <c r="R4214"/>
  <c r="P4214"/>
  <c r="BI4208"/>
  <c r="BH4208"/>
  <c r="BG4208"/>
  <c r="BF4208"/>
  <c r="T4208"/>
  <c r="R4208"/>
  <c r="P4208"/>
  <c r="BI4202"/>
  <c r="BH4202"/>
  <c r="BG4202"/>
  <c r="BF4202"/>
  <c r="T4202"/>
  <c r="R4202"/>
  <c r="P4202"/>
  <c r="BI4192"/>
  <c r="BH4192"/>
  <c r="BG4192"/>
  <c r="BF4192"/>
  <c r="T4192"/>
  <c r="R4192"/>
  <c r="P4192"/>
  <c r="BI4185"/>
  <c r="BH4185"/>
  <c r="BG4185"/>
  <c r="BF4185"/>
  <c r="T4185"/>
  <c r="R4185"/>
  <c r="P4185"/>
  <c r="BI4183"/>
  <c r="BH4183"/>
  <c r="BG4183"/>
  <c r="BF4183"/>
  <c r="T4183"/>
  <c r="R4183"/>
  <c r="P4183"/>
  <c r="BI4180"/>
  <c r="BH4180"/>
  <c r="BG4180"/>
  <c r="BF4180"/>
  <c r="T4180"/>
  <c r="R4180"/>
  <c r="P4180"/>
  <c r="BI4175"/>
  <c r="BH4175"/>
  <c r="BG4175"/>
  <c r="BF4175"/>
  <c r="T4175"/>
  <c r="R4175"/>
  <c r="P4175"/>
  <c r="BI4169"/>
  <c r="BH4169"/>
  <c r="BG4169"/>
  <c r="BF4169"/>
  <c r="T4169"/>
  <c r="R4169"/>
  <c r="P4169"/>
  <c r="BI4159"/>
  <c r="BH4159"/>
  <c r="BG4159"/>
  <c r="BF4159"/>
  <c r="T4159"/>
  <c r="R4159"/>
  <c r="P4159"/>
  <c r="BI4157"/>
  <c r="BH4157"/>
  <c r="BG4157"/>
  <c r="BF4157"/>
  <c r="T4157"/>
  <c r="R4157"/>
  <c r="P4157"/>
  <c r="BI4154"/>
  <c r="BH4154"/>
  <c r="BG4154"/>
  <c r="BF4154"/>
  <c r="T4154"/>
  <c r="R4154"/>
  <c r="P4154"/>
  <c r="BI4153"/>
  <c r="BH4153"/>
  <c r="BG4153"/>
  <c r="BF4153"/>
  <c r="T4153"/>
  <c r="R4153"/>
  <c r="P4153"/>
  <c r="BI4152"/>
  <c r="BH4152"/>
  <c r="BG4152"/>
  <c r="BF4152"/>
  <c r="T4152"/>
  <c r="R4152"/>
  <c r="P4152"/>
  <c r="BI4151"/>
  <c r="BH4151"/>
  <c r="BG4151"/>
  <c r="BF4151"/>
  <c r="T4151"/>
  <c r="R4151"/>
  <c r="P4151"/>
  <c r="BI4150"/>
  <c r="BH4150"/>
  <c r="BG4150"/>
  <c r="BF4150"/>
  <c r="T4150"/>
  <c r="R4150"/>
  <c r="P4150"/>
  <c r="BI4147"/>
  <c r="BH4147"/>
  <c r="BG4147"/>
  <c r="BF4147"/>
  <c r="T4147"/>
  <c r="R4147"/>
  <c r="P4147"/>
  <c r="BI4140"/>
  <c r="BH4140"/>
  <c r="BG4140"/>
  <c r="BF4140"/>
  <c r="T4140"/>
  <c r="R4140"/>
  <c r="P4140"/>
  <c r="BI4136"/>
  <c r="BH4136"/>
  <c r="BG4136"/>
  <c r="BF4136"/>
  <c r="T4136"/>
  <c r="R4136"/>
  <c r="P4136"/>
  <c r="BI4132"/>
  <c r="BH4132"/>
  <c r="BG4132"/>
  <c r="BF4132"/>
  <c r="T4132"/>
  <c r="R4132"/>
  <c r="P4132"/>
  <c r="BI4129"/>
  <c r="BH4129"/>
  <c r="BG4129"/>
  <c r="BF4129"/>
  <c r="T4129"/>
  <c r="R4129"/>
  <c r="P4129"/>
  <c r="BI4126"/>
  <c r="BH4126"/>
  <c r="BG4126"/>
  <c r="BF4126"/>
  <c r="T4126"/>
  <c r="R4126"/>
  <c r="P4126"/>
  <c r="BI4121"/>
  <c r="BH4121"/>
  <c r="BG4121"/>
  <c r="BF4121"/>
  <c r="T4121"/>
  <c r="R4121"/>
  <c r="P4121"/>
  <c r="BI4117"/>
  <c r="BH4117"/>
  <c r="BG4117"/>
  <c r="BF4117"/>
  <c r="T4117"/>
  <c r="R4117"/>
  <c r="P4117"/>
  <c r="BI4112"/>
  <c r="BH4112"/>
  <c r="BG4112"/>
  <c r="BF4112"/>
  <c r="T4112"/>
  <c r="R4112"/>
  <c r="P4112"/>
  <c r="BI4109"/>
  <c r="BH4109"/>
  <c r="BG4109"/>
  <c r="BF4109"/>
  <c r="T4109"/>
  <c r="R4109"/>
  <c r="P4109"/>
  <c r="BI4104"/>
  <c r="BH4104"/>
  <c r="BG4104"/>
  <c r="BF4104"/>
  <c r="T4104"/>
  <c r="R4104"/>
  <c r="P4104"/>
  <c r="BI4100"/>
  <c r="BH4100"/>
  <c r="BG4100"/>
  <c r="BF4100"/>
  <c r="T4100"/>
  <c r="R4100"/>
  <c r="P4100"/>
  <c r="BI4078"/>
  <c r="BH4078"/>
  <c r="BG4078"/>
  <c r="BF4078"/>
  <c r="T4078"/>
  <c r="R4078"/>
  <c r="P4078"/>
  <c r="BI4073"/>
  <c r="BH4073"/>
  <c r="BG4073"/>
  <c r="BF4073"/>
  <c r="T4073"/>
  <c r="R4073"/>
  <c r="P4073"/>
  <c r="BI4066"/>
  <c r="BH4066"/>
  <c r="BG4066"/>
  <c r="BF4066"/>
  <c r="T4066"/>
  <c r="R4066"/>
  <c r="P4066"/>
  <c r="BI4063"/>
  <c r="BH4063"/>
  <c r="BG4063"/>
  <c r="BF4063"/>
  <c r="T4063"/>
  <c r="R4063"/>
  <c r="P4063"/>
  <c r="BI4059"/>
  <c r="BH4059"/>
  <c r="BG4059"/>
  <c r="BF4059"/>
  <c r="T4059"/>
  <c r="R4059"/>
  <c r="P4059"/>
  <c r="BI4054"/>
  <c r="BH4054"/>
  <c r="BG4054"/>
  <c r="BF4054"/>
  <c r="T4054"/>
  <c r="R4054"/>
  <c r="P4054"/>
  <c r="BI4051"/>
  <c r="BH4051"/>
  <c r="BG4051"/>
  <c r="BF4051"/>
  <c r="T4051"/>
  <c r="R4051"/>
  <c r="P4051"/>
  <c r="BI4042"/>
  <c r="BH4042"/>
  <c r="BG4042"/>
  <c r="BF4042"/>
  <c r="T4042"/>
  <c r="R4042"/>
  <c r="P4042"/>
  <c r="BI4036"/>
  <c r="BH4036"/>
  <c r="BG4036"/>
  <c r="BF4036"/>
  <c r="T4036"/>
  <c r="R4036"/>
  <c r="P4036"/>
  <c r="BI4034"/>
  <c r="BH4034"/>
  <c r="BG4034"/>
  <c r="BF4034"/>
  <c r="T4034"/>
  <c r="R4034"/>
  <c r="P4034"/>
  <c r="BI4029"/>
  <c r="BH4029"/>
  <c r="BG4029"/>
  <c r="BF4029"/>
  <c r="T4029"/>
  <c r="R4029"/>
  <c r="P4029"/>
  <c r="BI4024"/>
  <c r="BH4024"/>
  <c r="BG4024"/>
  <c r="BF4024"/>
  <c r="T4024"/>
  <c r="R4024"/>
  <c r="P4024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9"/>
  <c r="BH3499"/>
  <c r="BG3499"/>
  <c r="BF3499"/>
  <c r="T3499"/>
  <c r="R3499"/>
  <c r="P3499"/>
  <c r="BI3483"/>
  <c r="BH3483"/>
  <c r="BG3483"/>
  <c r="BF3483"/>
  <c r="T3483"/>
  <c r="R3483"/>
  <c r="P3483"/>
  <c r="BI3481"/>
  <c r="BH3481"/>
  <c r="BG3481"/>
  <c r="BF3481"/>
  <c r="T3481"/>
  <c r="R3481"/>
  <c r="P3481"/>
  <c r="BI3474"/>
  <c r="BH3474"/>
  <c r="BG3474"/>
  <c r="BF3474"/>
  <c r="T3474"/>
  <c r="R3474"/>
  <c r="P3474"/>
  <c r="BI3472"/>
  <c r="BH3472"/>
  <c r="BG3472"/>
  <c r="BF3472"/>
  <c r="T3472"/>
  <c r="R3472"/>
  <c r="P3472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110"/>
  <c r="J25"/>
  <c r="J23"/>
  <c r="E23"/>
  <c r="J58"/>
  <c r="J22"/>
  <c r="J20"/>
  <c r="E20"/>
  <c r="F110"/>
  <c r="J19"/>
  <c r="J17"/>
  <c r="E17"/>
  <c r="F109"/>
  <c r="J16"/>
  <c r="J14"/>
  <c r="J107"/>
  <c r="E7"/>
  <c r="E50"/>
  <c i="1" r="L50"/>
  <c r="AM50"/>
  <c r="AM49"/>
  <c r="L49"/>
  <c r="AM47"/>
  <c r="L47"/>
  <c r="L45"/>
  <c r="L44"/>
  <c i="2" r="BK4385"/>
  <c r="BK4351"/>
  <c r="J4325"/>
  <c r="J4226"/>
  <c r="J4129"/>
  <c r="J4013"/>
  <c r="BK3827"/>
  <c r="J3643"/>
  <c r="J3259"/>
  <c r="BK2827"/>
  <c r="J2199"/>
  <c r="J2081"/>
  <c r="BK1898"/>
  <c r="J1766"/>
  <c r="J1566"/>
  <c r="J4522"/>
  <c r="BK4365"/>
  <c r="BK4333"/>
  <c r="BK4249"/>
  <c r="BK4157"/>
  <c r="J3959"/>
  <c r="BK3694"/>
  <c r="BK3502"/>
  <c r="J3303"/>
  <c r="BK2944"/>
  <c r="J2337"/>
  <c r="BK2165"/>
  <c r="BK1954"/>
  <c r="J1850"/>
  <c r="J1615"/>
  <c r="BK807"/>
  <c r="J4369"/>
  <c r="BK4334"/>
  <c r="J4249"/>
  <c r="BK4227"/>
  <c r="BK4104"/>
  <c r="BK3959"/>
  <c r="BK3821"/>
  <c r="BK3513"/>
  <c r="J3315"/>
  <c r="BK2808"/>
  <c r="J2227"/>
  <c r="J1888"/>
  <c r="J1727"/>
  <c r="J1504"/>
  <c r="BK5244"/>
  <c r="BK4987"/>
  <c r="J4916"/>
  <c r="J4821"/>
  <c r="J4723"/>
  <c r="BK4594"/>
  <c r="J4392"/>
  <c r="BK4345"/>
  <c r="BK4277"/>
  <c r="BK4233"/>
  <c r="BK4136"/>
  <c r="BK4016"/>
  <c r="BK3813"/>
  <c r="BK3533"/>
  <c r="BK3248"/>
  <c r="J2765"/>
  <c r="BK2310"/>
  <c r="BK1860"/>
  <c r="BK1577"/>
  <c i="3" r="BK125"/>
  <c r="BK247"/>
  <c r="J155"/>
  <c r="BK217"/>
  <c r="J238"/>
  <c r="J130"/>
  <c i="4" r="J337"/>
  <c r="J311"/>
  <c r="BK275"/>
  <c r="BK246"/>
  <c r="J219"/>
  <c r="J161"/>
  <c r="J123"/>
  <c r="J93"/>
  <c r="J319"/>
  <c r="J285"/>
  <c r="BK240"/>
  <c r="BK201"/>
  <c r="BK172"/>
  <c r="BK112"/>
  <c r="BK339"/>
  <c r="BK134"/>
  <c r="J353"/>
  <c r="J320"/>
  <c r="J273"/>
  <c r="BK250"/>
  <c r="J214"/>
  <c r="J174"/>
  <c r="J144"/>
  <c r="BK110"/>
  <c i="5" r="BK98"/>
  <c r="BK116"/>
  <c r="J128"/>
  <c r="BK112"/>
  <c r="BK119"/>
  <c r="BK93"/>
  <c i="6" r="J447"/>
  <c r="BK415"/>
  <c r="J393"/>
  <c r="J351"/>
  <c r="J317"/>
  <c r="J288"/>
  <c r="J253"/>
  <c r="BK224"/>
  <c r="J186"/>
  <c r="J154"/>
  <c r="BK460"/>
  <c r="J418"/>
  <c r="BK377"/>
  <c r="BK342"/>
  <c r="BK307"/>
  <c r="J276"/>
  <c r="J242"/>
  <c r="J204"/>
  <c r="BK169"/>
  <c r="J145"/>
  <c r="BK465"/>
  <c r="J429"/>
  <c r="BK393"/>
  <c r="BK355"/>
  <c r="BK321"/>
  <c r="BK275"/>
  <c r="BK252"/>
  <c r="BK203"/>
  <c r="BK181"/>
  <c r="BK145"/>
  <c r="J462"/>
  <c r="BK429"/>
  <c r="J398"/>
  <c r="BK358"/>
  <c r="J321"/>
  <c r="J293"/>
  <c r="J232"/>
  <c r="BK210"/>
  <c r="BK147"/>
  <c r="J119"/>
  <c i="7" r="J337"/>
  <c r="BK295"/>
  <c r="BK262"/>
  <c r="BK246"/>
  <c r="BK184"/>
  <c r="BK129"/>
  <c r="J354"/>
  <c r="J315"/>
  <c r="BK282"/>
  <c r="J256"/>
  <c r="J203"/>
  <c r="BK119"/>
  <c r="J317"/>
  <c r="J306"/>
  <c r="J276"/>
  <c r="J219"/>
  <c r="BK113"/>
  <c i="8" r="J183"/>
  <c r="J146"/>
  <c r="J119"/>
  <c r="BK208"/>
  <c r="BK188"/>
  <c r="J155"/>
  <c r="BK136"/>
  <c r="J132"/>
  <c r="J111"/>
  <c r="J203"/>
  <c r="J176"/>
  <c r="J140"/>
  <c r="BK103"/>
  <c r="J205"/>
  <c r="BK195"/>
  <c r="BK172"/>
  <c r="BK128"/>
  <c r="J106"/>
  <c i="9" r="BK165"/>
  <c r="BK147"/>
  <c r="J118"/>
  <c r="BK152"/>
  <c r="BK114"/>
  <c r="BK150"/>
  <c r="BK125"/>
  <c r="BK108"/>
  <c r="BK100"/>
  <c r="J158"/>
  <c r="BK143"/>
  <c r="J106"/>
  <c i="10" r="J118"/>
  <c r="J102"/>
  <c r="J97"/>
  <c r="BK90"/>
  <c r="J105"/>
  <c i="11" r="BK305"/>
  <c r="BK255"/>
  <c r="J102"/>
  <c r="J209"/>
  <c r="BK307"/>
  <c r="J193"/>
  <c r="J316"/>
  <c r="J205"/>
  <c i="12" r="J113"/>
  <c r="BK105"/>
  <c r="BK96"/>
  <c r="BK108"/>
  <c r="J101"/>
  <c i="2" r="J4395"/>
  <c r="J4374"/>
  <c r="J4352"/>
  <c r="BK4327"/>
  <c r="J4302"/>
  <c r="BK4229"/>
  <c r="BK4153"/>
  <c r="BK4126"/>
  <c r="J4011"/>
  <c r="BK3899"/>
  <c r="BK3826"/>
  <c r="BK3803"/>
  <c r="J3472"/>
  <c r="BK3303"/>
  <c r="BK2888"/>
  <c r="BK2415"/>
  <c r="J2310"/>
  <c r="BK2071"/>
  <c r="J1950"/>
  <c r="BK1878"/>
  <c r="BK1727"/>
  <c r="J1572"/>
  <c r="BK357"/>
  <c r="BK4394"/>
  <c r="BK4388"/>
  <c r="BK4355"/>
  <c r="BK4322"/>
  <c r="J4266"/>
  <c r="BK4225"/>
  <c r="BK3373"/>
  <c r="BK2284"/>
  <c r="J2122"/>
  <c r="J1972"/>
  <c r="J1783"/>
  <c r="BK1634"/>
  <c r="BK4341"/>
  <c r="BK4311"/>
  <c r="BK4238"/>
  <c r="J4180"/>
  <c r="J4054"/>
  <c r="J3899"/>
  <c r="J3747"/>
  <c r="J3417"/>
  <c r="BK3307"/>
  <c r="J2922"/>
  <c r="J2181"/>
  <c r="J1945"/>
  <c r="J1718"/>
  <c r="BK1437"/>
  <c r="BK4948"/>
  <c r="BK4895"/>
  <c r="BK4787"/>
  <c r="J4769"/>
  <c r="J4640"/>
  <c r="J4389"/>
  <c r="BK4348"/>
  <c r="J4269"/>
  <c r="J4242"/>
  <c r="BK4140"/>
  <c r="BK3929"/>
  <c r="BK3816"/>
  <c r="J3576"/>
  <c r="BK3308"/>
  <c r="BK3123"/>
  <c r="J2361"/>
  <c r="BK2232"/>
  <c r="BK1803"/>
  <c r="BK1549"/>
  <c i="3" r="J254"/>
  <c r="BK146"/>
  <c r="J251"/>
  <c r="BK240"/>
  <c r="J101"/>
  <c r="BK120"/>
  <c i="4" r="J323"/>
  <c r="BK279"/>
  <c r="BK253"/>
  <c r="J220"/>
  <c r="BK181"/>
  <c r="J142"/>
  <c r="BK356"/>
  <c r="BK322"/>
  <c r="J269"/>
  <c r="J194"/>
  <c r="BK167"/>
  <c r="BK148"/>
  <c r="J114"/>
  <c r="BK332"/>
  <c r="J315"/>
  <c r="BK312"/>
  <c r="BK303"/>
  <c r="BK290"/>
  <c r="BK283"/>
  <c r="BK273"/>
  <c r="BK265"/>
  <c r="BK257"/>
  <c r="BK251"/>
  <c r="BK239"/>
  <c r="J234"/>
  <c r="BK229"/>
  <c r="J212"/>
  <c r="J189"/>
  <c r="BK144"/>
  <c r="BK105"/>
  <c r="BK345"/>
  <c r="J325"/>
  <c r="BK277"/>
  <c r="J261"/>
  <c r="BK216"/>
  <c r="BK179"/>
  <c r="BK161"/>
  <c i="5" r="J125"/>
  <c r="J127"/>
  <c r="BK107"/>
  <c r="BK102"/>
  <c i="6" r="BK459"/>
  <c r="J427"/>
  <c r="J397"/>
  <c r="J359"/>
  <c r="J330"/>
  <c r="J290"/>
  <c r="J258"/>
  <c r="BK192"/>
  <c r="BK170"/>
  <c r="BK136"/>
  <c r="J455"/>
  <c r="J413"/>
  <c r="J373"/>
  <c r="BK331"/>
  <c r="J302"/>
  <c r="BK258"/>
  <c r="J464"/>
  <c r="J433"/>
  <c r="J386"/>
  <c r="J358"/>
  <c r="BK326"/>
  <c r="J285"/>
  <c r="BK265"/>
  <c r="J210"/>
  <c r="J189"/>
  <c r="J162"/>
  <c r="BK456"/>
  <c r="BK424"/>
  <c r="BK387"/>
  <c r="BK349"/>
  <c r="BK318"/>
  <c r="J283"/>
  <c r="J254"/>
  <c r="J233"/>
  <c r="BK213"/>
  <c r="BK162"/>
  <c r="J128"/>
  <c i="7" r="BK350"/>
  <c r="J307"/>
  <c r="J272"/>
  <c r="BK240"/>
  <c r="BK177"/>
  <c r="J128"/>
  <c r="J358"/>
  <c r="J308"/>
  <c r="J266"/>
  <c r="BK250"/>
  <c r="J234"/>
  <c r="J345"/>
  <c r="BK290"/>
  <c r="J239"/>
  <c r="BK126"/>
  <c r="BK337"/>
  <c r="BK311"/>
  <c r="J301"/>
  <c r="BK294"/>
  <c r="BK234"/>
  <c r="BK219"/>
  <c r="BK203"/>
  <c r="J143"/>
  <c r="BK131"/>
  <c i="8" r="J189"/>
  <c r="J168"/>
  <c r="J116"/>
  <c r="BK207"/>
  <c r="J181"/>
  <c r="J148"/>
  <c r="BK122"/>
  <c r="J209"/>
  <c r="BK173"/>
  <c r="BK147"/>
  <c r="J122"/>
  <c r="BK209"/>
  <c r="J185"/>
  <c r="BK134"/>
  <c r="J102"/>
  <c i="9" r="J150"/>
  <c r="J113"/>
  <c r="BK164"/>
  <c r="BK135"/>
  <c r="J164"/>
  <c r="J126"/>
  <c r="J101"/>
  <c r="J155"/>
  <c r="J131"/>
  <c r="J95"/>
  <c i="10" r="J107"/>
  <c r="BK96"/>
  <c r="BK106"/>
  <c i="11" r="BK270"/>
  <c r="BK250"/>
  <c r="BK291"/>
  <c r="J150"/>
  <c r="J270"/>
  <c r="BK150"/>
  <c i="12" r="J106"/>
  <c r="J95"/>
  <c r="BK107"/>
  <c i="2" r="BK4463"/>
  <c r="J4354"/>
  <c r="BK4317"/>
  <c r="BK4266"/>
  <c r="BK4214"/>
  <c r="J4104"/>
  <c r="BK3958"/>
  <c r="BK3823"/>
  <c r="J3469"/>
  <c r="BK2907"/>
  <c r="J2404"/>
  <c r="J2144"/>
  <c r="J1925"/>
  <c r="BK1783"/>
  <c r="J1398"/>
  <c r="BK4398"/>
  <c r="BK4357"/>
  <c r="J4344"/>
  <c r="BK4305"/>
  <c r="J4202"/>
  <c r="BK3975"/>
  <c r="J3679"/>
  <c r="J3499"/>
  <c r="BK3313"/>
  <c r="BK3220"/>
  <c r="BK2404"/>
  <c r="BK2186"/>
  <c r="BK1981"/>
  <c r="J1893"/>
  <c r="J1630"/>
  <c r="BK352"/>
  <c r="J4371"/>
  <c r="BK4335"/>
  <c r="J4230"/>
  <c r="BK4121"/>
  <c r="BK4024"/>
  <c r="J3852"/>
  <c r="J3817"/>
  <c r="BK3576"/>
  <c r="J3314"/>
  <c r="BK3081"/>
  <c r="BK2651"/>
  <c r="J1963"/>
  <c r="BK1777"/>
  <c r="J1581"/>
  <c r="BK585"/>
  <c r="J5034"/>
  <c r="BK4938"/>
  <c r="BK4832"/>
  <c r="BK4774"/>
  <c r="BK4618"/>
  <c r="BK4552"/>
  <c r="J4368"/>
  <c r="J4347"/>
  <c r="BK4244"/>
  <c r="J4175"/>
  <c r="BK3889"/>
  <c r="BK3677"/>
  <c r="J3404"/>
  <c r="J3299"/>
  <c r="J2725"/>
  <c r="BK2101"/>
  <c r="J1827"/>
  <c r="BK1566"/>
  <c i="3" r="J235"/>
  <c r="BK254"/>
  <c r="BK175"/>
  <c r="J146"/>
  <c r="J137"/>
  <c i="4" r="BK329"/>
  <c r="BK284"/>
  <c r="J227"/>
  <c r="J199"/>
  <c r="J168"/>
  <c r="J92"/>
  <c r="BK334"/>
  <c r="J288"/>
  <c r="BK249"/>
  <c r="J193"/>
  <c r="BK118"/>
  <c r="BK99"/>
  <c r="J333"/>
  <c r="J203"/>
  <c r="BK158"/>
  <c r="J113"/>
  <c r="J339"/>
  <c r="BK296"/>
  <c r="BK278"/>
  <c r="BK263"/>
  <c r="BK230"/>
  <c r="J183"/>
  <c r="J160"/>
  <c r="BK121"/>
  <c i="5" r="J101"/>
  <c r="J119"/>
  <c r="J124"/>
  <c r="J104"/>
  <c r="BK101"/>
  <c i="6" r="BK443"/>
  <c r="J404"/>
  <c r="BK363"/>
  <c r="J306"/>
  <c r="BK270"/>
  <c r="BK242"/>
  <c r="BK193"/>
  <c r="BK171"/>
  <c r="J140"/>
  <c r="BK462"/>
  <c r="BK422"/>
  <c r="BK389"/>
  <c r="BK350"/>
  <c r="BK311"/>
  <c r="J259"/>
  <c r="BK235"/>
  <c r="J203"/>
  <c r="J175"/>
  <c r="J133"/>
  <c r="BK467"/>
  <c r="BK431"/>
  <c r="J399"/>
  <c r="BK365"/>
  <c r="J336"/>
  <c r="BK281"/>
  <c r="BK255"/>
  <c r="J205"/>
  <c r="J184"/>
  <c r="BK163"/>
  <c r="BK107"/>
  <c r="BK444"/>
  <c r="BK400"/>
  <c r="BK352"/>
  <c r="BK319"/>
  <c r="J287"/>
  <c r="BK263"/>
  <c i="7" r="BK241"/>
  <c r="BK139"/>
  <c r="BK341"/>
  <c r="J139"/>
  <c i="8" r="BK203"/>
  <c r="BK178"/>
  <c r="BK143"/>
  <c r="BK114"/>
  <c r="BK206"/>
  <c r="J180"/>
  <c r="J144"/>
  <c r="J113"/>
  <c r="BK198"/>
  <c r="BK168"/>
  <c r="J149"/>
  <c r="BK119"/>
  <c r="J207"/>
  <c r="BK179"/>
  <c r="J127"/>
  <c r="J104"/>
  <c i="9" r="J151"/>
  <c r="J110"/>
  <c r="J162"/>
  <c r="J137"/>
  <c r="BK159"/>
  <c r="J123"/>
  <c r="J93"/>
  <c r="J146"/>
  <c r="BK134"/>
  <c r="BK99"/>
  <c i="10" r="BK91"/>
  <c r="J109"/>
  <c i="11" r="BK300"/>
  <c r="BK106"/>
  <c r="J172"/>
  <c r="J183"/>
  <c i="12" r="BK98"/>
  <c r="J109"/>
  <c i="2" r="J4549"/>
  <c r="BK4370"/>
  <c r="J4341"/>
  <c r="BK4271"/>
  <c r="J4222"/>
  <c r="J4117"/>
  <c r="J3964"/>
  <c r="BK3852"/>
  <c r="J3639"/>
  <c r="J3180"/>
  <c r="BK2743"/>
  <c r="BK2258"/>
  <c r="BK2076"/>
  <c r="J1914"/>
  <c r="BK1704"/>
  <c r="BK1504"/>
  <c r="BK4468"/>
  <c r="J4366"/>
  <c r="BK4328"/>
  <c r="BK4242"/>
  <c r="BK4073"/>
  <c r="BK3868"/>
  <c r="J3719"/>
  <c r="J3504"/>
  <c r="J3324"/>
  <c r="BK3237"/>
  <c r="J2415"/>
  <c r="BK2227"/>
  <c r="J2071"/>
  <c r="BK1867"/>
  <c r="BK1392"/>
  <c r="BK4405"/>
  <c r="BK4344"/>
  <c r="J4284"/>
  <c r="J4229"/>
  <c r="BK4150"/>
  <c r="J4036"/>
  <c r="J3879"/>
  <c r="BK3652"/>
  <c r="J3373"/>
  <c r="J3171"/>
  <c r="BK2765"/>
  <c r="J2114"/>
  <c r="J1803"/>
  <c r="BK1514"/>
  <c r="J1029"/>
  <c r="BK5034"/>
  <c r="J4900"/>
  <c r="BK4808"/>
  <c r="BK4723"/>
  <c r="J4393"/>
  <c r="J4367"/>
  <c r="J4337"/>
  <c r="J4263"/>
  <c r="J4233"/>
  <c r="BK4063"/>
  <c r="J3965"/>
  <c r="BK3679"/>
  <c r="J3449"/>
  <c r="BK3264"/>
  <c r="J2827"/>
  <c r="J2222"/>
  <c r="BK1850"/>
  <c r="BK1572"/>
  <c i="3" r="J247"/>
  <c r="J149"/>
  <c r="J211"/>
  <c r="J182"/>
  <c r="J229"/>
  <c i="4" r="BK333"/>
  <c r="J289"/>
  <c r="J228"/>
  <c r="J217"/>
  <c r="BK177"/>
  <c r="J116"/>
  <c r="J350"/>
  <c r="J314"/>
  <c r="J275"/>
  <c r="J232"/>
  <c r="J192"/>
  <c r="BK155"/>
  <c r="J98"/>
  <c r="J334"/>
  <c r="BK207"/>
  <c r="BK160"/>
  <c r="J126"/>
  <c r="J332"/>
  <c r="J299"/>
  <c r="J268"/>
  <c r="J238"/>
  <c r="BK195"/>
  <c r="J171"/>
  <c r="J112"/>
  <c i="5" r="J111"/>
  <c r="J117"/>
  <c r="J130"/>
  <c r="J106"/>
  <c r="BK117"/>
  <c i="6" r="J448"/>
  <c r="BK421"/>
  <c r="BK394"/>
  <c r="J338"/>
  <c r="J304"/>
  <c r="BK277"/>
  <c r="BK244"/>
  <c r="BK211"/>
  <c r="BK184"/>
  <c r="J149"/>
  <c r="J111"/>
  <c r="J451"/>
  <c r="BK410"/>
  <c r="J349"/>
  <c r="BK310"/>
  <c r="J273"/>
  <c r="J240"/>
  <c r="BK205"/>
  <c r="J171"/>
  <c r="J139"/>
  <c r="J109"/>
  <c r="BK434"/>
  <c r="J410"/>
  <c r="BK367"/>
  <c r="J314"/>
  <c r="BK250"/>
  <c r="BK202"/>
  <c r="J182"/>
  <c r="J142"/>
  <c r="J459"/>
  <c r="J435"/>
  <c r="BK399"/>
  <c r="J357"/>
  <c r="J320"/>
  <c r="J295"/>
  <c r="J262"/>
  <c r="BK240"/>
  <c r="J228"/>
  <c r="BK177"/>
  <c r="J141"/>
  <c r="J118"/>
  <c i="7" r="BK352"/>
  <c r="BK314"/>
  <c r="BK276"/>
  <c r="J247"/>
  <c r="J190"/>
  <c r="J130"/>
  <c r="BK360"/>
  <c r="J336"/>
  <c r="BK306"/>
  <c r="BK274"/>
  <c r="BK249"/>
  <c r="J231"/>
  <c r="J184"/>
  <c r="J126"/>
  <c r="BK335"/>
  <c r="BK308"/>
  <c r="J288"/>
  <c r="BK243"/>
  <c r="J167"/>
  <c r="BK348"/>
  <c i="8" r="J164"/>
  <c r="BK129"/>
  <c r="J96"/>
  <c r="BK182"/>
  <c r="J150"/>
  <c r="BK133"/>
  <c r="BK107"/>
  <c r="J195"/>
  <c r="BK166"/>
  <c r="BK148"/>
  <c r="BK125"/>
  <c r="J212"/>
  <c r="BK181"/>
  <c r="BK117"/>
  <c i="9" r="BK160"/>
  <c r="BK121"/>
  <c r="BK95"/>
  <c r="J148"/>
  <c r="J152"/>
  <c r="J124"/>
  <c r="BK171"/>
  <c r="J141"/>
  <c r="J105"/>
  <c i="10" r="BK103"/>
  <c r="J112"/>
  <c r="BK107"/>
  <c i="11" r="BK265"/>
  <c r="J300"/>
  <c r="BK143"/>
  <c r="J177"/>
  <c r="J260"/>
  <c i="12" r="BK89"/>
  <c i="2" r="BK4378"/>
  <c r="J4363"/>
  <c r="J4342"/>
  <c r="J4241"/>
  <c r="J4109"/>
  <c r="J3972"/>
  <c r="BK3824"/>
  <c r="BK3499"/>
  <c r="J3389"/>
  <c r="J2995"/>
  <c r="J2420"/>
  <c r="BK2164"/>
  <c r="J1959"/>
  <c r="BK1731"/>
  <c r="BK1476"/>
  <c r="J4426"/>
  <c r="J4372"/>
  <c r="J4340"/>
  <c r="BK4284"/>
  <c r="BK4221"/>
  <c r="BK4002"/>
  <c r="J3800"/>
  <c r="J3621"/>
  <c r="BK3449"/>
  <c r="J3264"/>
  <c r="J2400"/>
  <c r="BK2191"/>
  <c r="J2088"/>
  <c r="J1898"/>
  <c r="J1660"/>
  <c r="J1407"/>
  <c r="J4398"/>
  <c r="J4357"/>
  <c r="BK4314"/>
  <c r="BK4237"/>
  <c r="BK4175"/>
  <c r="BK4059"/>
  <c r="J3985"/>
  <c r="J3741"/>
  <c r="BK3389"/>
  <c r="J3310"/>
  <c r="J3038"/>
  <c r="BK2548"/>
  <c r="BK1950"/>
  <c r="BK1759"/>
  <c r="J1610"/>
  <c r="J357"/>
  <c r="J5154"/>
  <c r="J4946"/>
  <c r="J4895"/>
  <c r="BK4769"/>
  <c r="J4661"/>
  <c r="J4594"/>
  <c r="BK4386"/>
  <c r="BK4350"/>
  <c r="BK4299"/>
  <c r="BK4243"/>
  <c r="BK4183"/>
  <c r="BK3985"/>
  <c r="BK3819"/>
  <c r="BK3635"/>
  <c r="J3320"/>
  <c r="BK3189"/>
  <c r="J2409"/>
  <c r="J2060"/>
  <c r="BK1805"/>
  <c r="J1696"/>
  <c i="1" r="AS55"/>
  <c i="4" r="BK268"/>
  <c r="BK232"/>
  <c r="BK189"/>
  <c r="J146"/>
  <c r="J102"/>
  <c r="BK340"/>
  <c r="BK297"/>
  <c r="J274"/>
  <c r="BK213"/>
  <c r="J185"/>
  <c r="BK120"/>
  <c r="J343"/>
  <c r="BK162"/>
  <c r="BK106"/>
  <c r="J327"/>
  <c r="BK294"/>
  <c r="J265"/>
  <c r="BK234"/>
  <c r="BK185"/>
  <c r="J163"/>
  <c r="J132"/>
  <c i="5" r="J120"/>
  <c r="J107"/>
  <c r="BK125"/>
  <c r="J99"/>
  <c r="BK99"/>
  <c i="6" r="J445"/>
  <c r="BK413"/>
  <c r="BK388"/>
  <c r="J340"/>
  <c r="J308"/>
  <c r="BK283"/>
  <c r="BK238"/>
  <c r="BK208"/>
  <c r="J181"/>
  <c r="BK143"/>
  <c r="J114"/>
  <c r="J431"/>
  <c r="BK372"/>
  <c r="BK330"/>
  <c r="BK298"/>
  <c r="BK247"/>
  <c r="J221"/>
  <c r="BK186"/>
  <c r="BK156"/>
  <c r="BK120"/>
  <c r="J442"/>
  <c r="J417"/>
  <c r="BK371"/>
  <c r="J341"/>
  <c r="J298"/>
  <c r="BK259"/>
  <c r="BK222"/>
  <c r="J192"/>
  <c r="J164"/>
  <c r="BK119"/>
  <c r="J443"/>
  <c r="J402"/>
  <c r="BK369"/>
  <c r="J333"/>
  <c r="BK299"/>
  <c r="J235"/>
  <c r="J214"/>
  <c r="BK164"/>
  <c r="BK130"/>
  <c r="BK108"/>
  <c i="7" r="BK284"/>
  <c r="BK256"/>
  <c r="BK209"/>
  <c r="J131"/>
  <c r="BK362"/>
  <c r="J339"/>
  <c r="J294"/>
  <c r="BK252"/>
  <c r="J195"/>
  <c r="J133"/>
  <c r="BK346"/>
  <c r="J311"/>
  <c r="BK280"/>
  <c r="J242"/>
  <c r="BK147"/>
  <c i="8" r="J202"/>
  <c r="J165"/>
  <c r="BK111"/>
  <c r="J204"/>
  <c r="BK183"/>
  <c r="J161"/>
  <c r="BK142"/>
  <c r="J115"/>
  <c r="BK91"/>
  <c r="J182"/>
  <c r="BK165"/>
  <c r="J159"/>
  <c r="BK150"/>
  <c r="J135"/>
  <c r="J118"/>
  <c r="BK200"/>
  <c r="BK176"/>
  <c r="BK163"/>
  <c r="J121"/>
  <c r="J101"/>
  <c i="9" r="BK131"/>
  <c r="J112"/>
  <c r="J97"/>
  <c r="BK163"/>
  <c r="J134"/>
  <c r="J168"/>
  <c r="J143"/>
  <c r="BK111"/>
  <c r="J94"/>
  <c r="BK137"/>
  <c r="BK123"/>
  <c r="J102"/>
  <c i="10" r="BK109"/>
  <c r="J94"/>
  <c r="BK116"/>
  <c r="BK101"/>
  <c i="11" r="BK286"/>
  <c r="BK193"/>
  <c r="J245"/>
  <c r="J99"/>
  <c r="BK239"/>
  <c r="BK115"/>
  <c r="BK226"/>
  <c r="J115"/>
  <c i="12" r="BK111"/>
  <c r="BK101"/>
  <c r="J99"/>
  <c r="J89"/>
  <c r="J97"/>
  <c i="2" r="J4391"/>
  <c r="BK4364"/>
  <c r="J4335"/>
  <c r="BK4269"/>
  <c r="BK4223"/>
  <c r="BK4147"/>
  <c r="J4112"/>
  <c r="BK3965"/>
  <c r="BK3879"/>
  <c r="J3694"/>
  <c r="BK3344"/>
  <c r="BK3204"/>
  <c r="J2833"/>
  <c r="BK2383"/>
  <c r="J2159"/>
  <c r="J1987"/>
  <c r="BK1903"/>
  <c r="J1742"/>
  <c r="J1634"/>
  <c r="BK1415"/>
  <c r="J4454"/>
  <c r="J4358"/>
  <c r="J4343"/>
  <c r="BK4336"/>
  <c r="J4243"/>
  <c r="J4169"/>
  <c r="BK4054"/>
  <c r="BK3997"/>
  <c r="J3826"/>
  <c r="J3721"/>
  <c r="J3648"/>
  <c r="J3483"/>
  <c r="BK3433"/>
  <c r="J3311"/>
  <c r="BK3259"/>
  <c r="J3185"/>
  <c r="BK2732"/>
  <c r="J2413"/>
  <c r="BK2181"/>
  <c r="J1993"/>
  <c r="BK1914"/>
  <c r="J1704"/>
  <c r="J1531"/>
  <c r="BK1210"/>
  <c r="BK338"/>
  <c r="BK4391"/>
  <c r="BK4368"/>
  <c r="BK4330"/>
  <c r="BK4247"/>
  <c r="J4224"/>
  <c r="BK4112"/>
  <c r="J3975"/>
  <c r="BK3850"/>
  <c r="J3687"/>
  <c r="J3360"/>
  <c r="BK3254"/>
  <c r="J2907"/>
  <c r="J2154"/>
  <c r="J1867"/>
  <c r="BK1660"/>
  <c r="BK1407"/>
  <c r="J4918"/>
  <c r="J4893"/>
  <c r="BK4821"/>
  <c r="J4774"/>
  <c r="J4767"/>
  <c r="BK4615"/>
  <c r="J4370"/>
  <c r="BK4342"/>
  <c r="BK4246"/>
  <c r="J4223"/>
  <c r="J4126"/>
  <c r="BK3828"/>
  <c r="BK3747"/>
  <c r="BK3511"/>
  <c r="BK3360"/>
  <c r="J2874"/>
  <c r="J2323"/>
  <c r="BK1893"/>
  <c r="BK1630"/>
  <c i="3" r="BK258"/>
  <c r="J168"/>
  <c r="J258"/>
  <c r="BK149"/>
  <c r="BK199"/>
  <c r="J142"/>
  <c i="4" r="J342"/>
  <c r="BK305"/>
  <c r="J244"/>
  <c r="J216"/>
  <c r="J184"/>
  <c r="J148"/>
  <c r="J110"/>
  <c r="BK346"/>
  <c r="J310"/>
  <c r="BK282"/>
  <c r="BK243"/>
  <c r="J207"/>
  <c r="BK96"/>
  <c r="BK324"/>
  <c r="J313"/>
  <c r="J306"/>
  <c r="BK299"/>
  <c r="J287"/>
  <c r="J282"/>
  <c r="BK271"/>
  <c r="BK259"/>
  <c r="J255"/>
  <c r="J248"/>
  <c r="BK238"/>
  <c r="J235"/>
  <c r="BK227"/>
  <c r="BK208"/>
  <c r="J178"/>
  <c r="BK132"/>
  <c r="J340"/>
  <c r="J305"/>
  <c r="BK270"/>
  <c r="BK247"/>
  <c r="BK211"/>
  <c r="BK173"/>
  <c r="J155"/>
  <c r="J120"/>
  <c r="J97"/>
  <c i="5" r="BK130"/>
  <c r="J92"/>
  <c r="J115"/>
  <c r="BK124"/>
  <c r="BK94"/>
  <c i="6" r="J446"/>
  <c r="J407"/>
  <c r="J367"/>
  <c r="J337"/>
  <c r="BK297"/>
  <c r="BK264"/>
  <c r="BK225"/>
  <c r="BK201"/>
  <c r="J172"/>
  <c r="BK141"/>
  <c r="J107"/>
  <c r="BK450"/>
  <c r="J408"/>
  <c r="BK364"/>
  <c r="J318"/>
  <c r="BK287"/>
  <c r="BK243"/>
  <c r="J213"/>
  <c r="J190"/>
  <c r="J170"/>
  <c r="J127"/>
  <c r="BK112"/>
  <c r="BK448"/>
  <c r="BK427"/>
  <c r="BK411"/>
  <c r="J372"/>
  <c r="BK320"/>
  <c r="J278"/>
  <c r="BK241"/>
  <c r="BK200"/>
  <c r="BK178"/>
  <c r="J136"/>
  <c r="J467"/>
  <c r="J434"/>
  <c r="J392"/>
  <c r="J364"/>
  <c r="BK322"/>
  <c r="J291"/>
  <c r="BK273"/>
  <c r="J243"/>
  <c r="J216"/>
  <c r="BK172"/>
  <c r="J131"/>
  <c r="BK109"/>
  <c i="7" r="BK336"/>
  <c r="J280"/>
  <c r="J249"/>
  <c r="BK195"/>
  <c r="BK132"/>
  <c r="J362"/>
  <c r="J332"/>
  <c r="J286"/>
  <c r="BK255"/>
  <c r="BK239"/>
  <c r="BK205"/>
  <c r="J314"/>
  <c r="J250"/>
  <c r="BK143"/>
  <c r="BK315"/>
  <c r="J309"/>
  <c r="BK296"/>
  <c r="BK244"/>
  <c r="BK231"/>
  <c r="BK217"/>
  <c r="J199"/>
  <c r="BK123"/>
  <c i="8" r="BK185"/>
  <c r="J147"/>
  <c r="J108"/>
  <c r="J200"/>
  <c r="BK164"/>
  <c r="BK140"/>
  <c r="BK112"/>
  <c r="BK194"/>
  <c r="BK161"/>
  <c r="BK137"/>
  <c r="BK102"/>
  <c r="J192"/>
  <c r="BK162"/>
  <c r="BK108"/>
  <c i="9" r="BK157"/>
  <c r="BK119"/>
  <c r="BK98"/>
  <c r="J153"/>
  <c r="BK118"/>
  <c r="J147"/>
  <c r="J109"/>
  <c r="BK169"/>
  <c r="BK140"/>
  <c r="J108"/>
  <c i="10" r="BK113"/>
  <c r="BK92"/>
  <c r="BK112"/>
  <c i="11" r="BK312"/>
  <c r="BK120"/>
  <c r="BK214"/>
  <c r="BK260"/>
  <c r="BK315"/>
  <c r="BK188"/>
  <c i="12" r="BK112"/>
  <c r="BK93"/>
  <c r="BK91"/>
  <c r="BK95"/>
  <c i="2" r="J4375"/>
  <c r="J4349"/>
  <c r="J4234"/>
  <c r="J4140"/>
  <c r="J3992"/>
  <c r="BK3831"/>
  <c r="BK3483"/>
  <c r="J3257"/>
  <c r="J2856"/>
  <c r="J2349"/>
  <c r="BK2088"/>
  <c r="BK1908"/>
  <c r="J1689"/>
  <c r="BK1597"/>
  <c r="BK348"/>
  <c r="BK4375"/>
  <c r="BK4338"/>
  <c r="J4238"/>
  <c r="J4042"/>
  <c r="J3808"/>
  <c r="BK3531"/>
  <c r="BK3453"/>
  <c r="BK3299"/>
  <c r="J2548"/>
  <c r="BK2222"/>
  <c r="J2101"/>
  <c r="BK1929"/>
  <c r="BK1718"/>
  <c r="BK1463"/>
  <c r="BK4426"/>
  <c r="J4348"/>
  <c r="BK4302"/>
  <c r="BK4240"/>
  <c r="J4214"/>
  <c r="BK4109"/>
  <c r="J4002"/>
  <c r="J3827"/>
  <c r="J3625"/>
  <c r="BK3285"/>
  <c r="J2888"/>
  <c r="J2164"/>
  <c r="J1839"/>
  <c r="BK1666"/>
  <c r="J1415"/>
  <c r="J5230"/>
  <c r="J4990"/>
  <c r="BK4916"/>
  <c r="J4808"/>
  <c r="J4682"/>
  <c r="J4573"/>
  <c r="J4387"/>
  <c r="J4362"/>
  <c r="J4327"/>
  <c r="J4250"/>
  <c r="BK4192"/>
  <c r="BK4019"/>
  <c r="BK3733"/>
  <c r="BK3518"/>
  <c r="J3318"/>
  <c r="J2911"/>
  <c r="J2387"/>
  <c r="BK1916"/>
  <c r="J1674"/>
  <c r="BK364"/>
  <c i="3" r="J217"/>
  <c r="BK137"/>
  <c r="J222"/>
  <c r="J201"/>
  <c r="BK243"/>
  <c i="4" r="J338"/>
  <c r="J301"/>
  <c r="J258"/>
  <c r="J218"/>
  <c r="BK188"/>
  <c r="J108"/>
  <c r="BK321"/>
  <c r="BK292"/>
  <c r="J256"/>
  <c r="J209"/>
  <c r="BK187"/>
  <c r="J157"/>
  <c r="BK341"/>
  <c r="BK214"/>
  <c r="J179"/>
  <c r="BK128"/>
  <c r="J351"/>
  <c r="J312"/>
  <c r="J259"/>
  <c r="BK219"/>
  <c r="J188"/>
  <c r="BK168"/>
  <c r="J134"/>
  <c i="5" r="J118"/>
  <c r="BK113"/>
  <c r="BK129"/>
  <c r="BK109"/>
  <c r="BK120"/>
  <c r="J90"/>
  <c i="6" r="J420"/>
  <c r="BK390"/>
  <c r="J345"/>
  <c r="J325"/>
  <c r="BK278"/>
  <c r="J252"/>
  <c r="BK214"/>
  <c r="BK187"/>
  <c r="J165"/>
  <c r="BK124"/>
  <c r="J454"/>
  <c r="BK404"/>
  <c r="BK356"/>
  <c r="BK329"/>
  <c r="J292"/>
  <c r="J244"/>
  <c r="J222"/>
  <c r="BK182"/>
  <c r="J151"/>
  <c r="J124"/>
  <c r="J458"/>
  <c r="J425"/>
  <c r="BK391"/>
  <c r="BK359"/>
  <c r="BK325"/>
  <c r="J297"/>
  <c r="J264"/>
  <c r="J226"/>
  <c r="BK195"/>
  <c r="BK149"/>
  <c r="J465"/>
  <c r="J430"/>
  <c r="J391"/>
  <c r="J365"/>
  <c r="J327"/>
  <c r="BK292"/>
  <c r="J267"/>
  <c i="7" r="BK259"/>
  <c r="J161"/>
  <c r="J344"/>
  <c r="J177"/>
  <c r="BK128"/>
  <c i="8" r="J188"/>
  <c r="J151"/>
  <c r="BK124"/>
  <c r="J93"/>
  <c r="BK184"/>
  <c r="J152"/>
  <c r="J123"/>
  <c r="J208"/>
  <c r="J172"/>
  <c r="BK155"/>
  <c r="BK139"/>
  <c r="BK101"/>
  <c r="BK189"/>
  <c r="J166"/>
  <c r="J112"/>
  <c i="9" r="BK128"/>
  <c r="J100"/>
  <c r="J156"/>
  <c r="BK172"/>
  <c r="J140"/>
  <c r="BK106"/>
  <c r="BK142"/>
  <c r="J125"/>
  <c r="BK107"/>
  <c i="10" r="BK100"/>
  <c r="BK93"/>
  <c r="BK104"/>
  <c i="11" r="J282"/>
  <c r="BK224"/>
  <c r="J312"/>
  <c r="BK219"/>
  <c i="12" r="BK104"/>
  <c r="J103"/>
  <c i="2" r="J4394"/>
  <c r="J4355"/>
  <c r="J4322"/>
  <c r="J4244"/>
  <c r="BK4152"/>
  <c r="BK4029"/>
  <c r="J3934"/>
  <c r="BK3825"/>
  <c r="BK3481"/>
  <c r="J3309"/>
  <c r="BK2577"/>
  <c r="J2175"/>
  <c r="J1990"/>
  <c r="J1883"/>
  <c r="J1666"/>
  <c r="J343"/>
  <c r="BK4389"/>
  <c r="J4345"/>
  <c r="J4292"/>
  <c r="J4232"/>
  <c r="BK4036"/>
  <c r="J3803"/>
  <c r="BK3520"/>
  <c r="BK3451"/>
  <c r="J3307"/>
  <c r="J3081"/>
  <c r="BK2333"/>
  <c r="BK2175"/>
  <c r="BK1945"/>
  <c r="BK1827"/>
  <c r="J585"/>
  <c r="BK4362"/>
  <c r="BK4329"/>
  <c r="BK4239"/>
  <c r="J4192"/>
  <c r="BK4100"/>
  <c r="J4019"/>
  <c r="J3868"/>
  <c r="J3735"/>
  <c r="BK3504"/>
  <c r="J3274"/>
  <c r="BK2911"/>
  <c r="BK2159"/>
  <c r="J1822"/>
  <c r="BK1696"/>
  <c r="J1418"/>
  <c r="J5247"/>
  <c r="BK4952"/>
  <c r="BK4893"/>
  <c r="BK4784"/>
  <c r="BK4640"/>
  <c r="BK4461"/>
  <c r="BK4360"/>
  <c r="J4294"/>
  <c r="J4235"/>
  <c r="J4151"/>
  <c r="BK4013"/>
  <c r="BK3817"/>
  <c r="BK3625"/>
  <c r="J3317"/>
  <c r="BK2939"/>
  <c r="BK2337"/>
  <c r="BK1959"/>
  <c r="BK1766"/>
  <c r="J1514"/>
  <c i="3" r="BK233"/>
  <c r="BK130"/>
  <c r="BK182"/>
  <c r="BK235"/>
  <c r="J261"/>
  <c i="4" r="J356"/>
  <c r="BK314"/>
  <c r="BK276"/>
  <c r="BK262"/>
  <c r="BK221"/>
  <c r="J187"/>
  <c r="J138"/>
  <c r="BK355"/>
  <c r="BK320"/>
  <c r="J291"/>
  <c r="BK241"/>
  <c r="J197"/>
  <c r="J181"/>
  <c r="J115"/>
  <c r="BK342"/>
  <c r="BK218"/>
  <c r="BK176"/>
  <c r="J100"/>
  <c r="BK350"/>
  <c r="BK309"/>
  <c r="J279"/>
  <c r="BK255"/>
  <c r="BK212"/>
  <c r="J176"/>
  <c r="BK157"/>
  <c r="J118"/>
  <c i="5" r="J122"/>
  <c r="BK128"/>
  <c r="J133"/>
  <c r="BK110"/>
  <c r="BK104"/>
  <c i="6" r="J444"/>
  <c r="J414"/>
  <c r="J374"/>
  <c r="J356"/>
  <c r="BK323"/>
  <c r="J280"/>
  <c r="BK256"/>
  <c r="J223"/>
  <c r="BK190"/>
  <c r="J153"/>
  <c r="J120"/>
  <c r="BK437"/>
  <c r="J400"/>
  <c r="BK361"/>
  <c r="BK314"/>
  <c r="J284"/>
  <c r="J255"/>
  <c r="J225"/>
  <c r="BK189"/>
  <c r="BK158"/>
  <c r="BK123"/>
  <c r="J452"/>
  <c r="BK418"/>
  <c r="BK374"/>
  <c r="BK343"/>
  <c r="BK300"/>
  <c r="BK271"/>
  <c r="J227"/>
  <c r="J199"/>
  <c r="BK175"/>
  <c r="J108"/>
  <c r="BK442"/>
  <c r="BK403"/>
  <c r="J379"/>
  <c r="BK339"/>
  <c r="BK301"/>
  <c r="J275"/>
  <c r="J249"/>
  <c r="BK234"/>
  <c r="J215"/>
  <c r="J152"/>
  <c r="J123"/>
  <c i="7" r="BK343"/>
  <c r="J335"/>
  <c r="BK268"/>
  <c r="J236"/>
  <c r="BK199"/>
  <c r="J135"/>
  <c r="J363"/>
  <c r="BK340"/>
  <c r="BK303"/>
  <c r="J264"/>
  <c r="J244"/>
  <c r="J201"/>
  <c r="J142"/>
  <c r="J347"/>
  <c i="8" r="J194"/>
  <c r="J141"/>
  <c r="BK109"/>
  <c r="J91"/>
  <c r="J187"/>
  <c r="J154"/>
  <c r="J129"/>
  <c r="BK93"/>
  <c r="BK180"/>
  <c r="J156"/>
  <c r="J143"/>
  <c r="J117"/>
  <c r="J199"/>
  <c r="BK157"/>
  <c r="BK105"/>
  <c i="9" r="J145"/>
  <c r="J99"/>
  <c r="J154"/>
  <c r="J115"/>
  <c r="BK141"/>
  <c r="J107"/>
  <c r="J167"/>
  <c r="J136"/>
  <c r="J111"/>
  <c i="10" r="BK110"/>
  <c r="BK95"/>
  <c r="J115"/>
  <c r="J90"/>
  <c i="11" r="BK172"/>
  <c r="BK205"/>
  <c r="J248"/>
  <c r="BK316"/>
  <c r="BK183"/>
  <c i="12" r="BK103"/>
  <c r="BK97"/>
  <c i="2" r="J4405"/>
  <c r="BK4372"/>
  <c r="J4330"/>
  <c r="BK4292"/>
  <c r="BK4208"/>
  <c r="J4150"/>
  <c r="J3889"/>
  <c r="BK3719"/>
  <c r="J3321"/>
  <c r="BK2874"/>
  <c r="BK2400"/>
  <c r="BK2137"/>
  <c r="BK1935"/>
  <c r="J1817"/>
  <c r="BK1605"/>
  <c r="J352"/>
  <c r="BK4382"/>
  <c r="J4346"/>
  <c r="J4308"/>
  <c r="BK4231"/>
  <c r="J4024"/>
  <c r="BK3727"/>
  <c r="J3518"/>
  <c r="BK3320"/>
  <c r="J3204"/>
  <c r="J2543"/>
  <c r="J2109"/>
  <c r="BK1925"/>
  <c r="J1746"/>
  <c r="BK1450"/>
  <c r="J4461"/>
  <c r="J4353"/>
  <c r="J4297"/>
  <c r="J4231"/>
  <c r="J4157"/>
  <c r="BK4034"/>
  <c r="BK3874"/>
  <c r="BK3800"/>
  <c r="BK3648"/>
  <c r="BK3295"/>
  <c r="J2934"/>
  <c r="BK2122"/>
  <c r="J1860"/>
  <c r="BK1689"/>
  <c r="J1450"/>
  <c r="BK5230"/>
  <c r="J4952"/>
  <c r="BK4900"/>
  <c r="J4787"/>
  <c r="BK4661"/>
  <c r="BK4454"/>
  <c r="BK4363"/>
  <c r="BK4331"/>
  <c r="J4247"/>
  <c r="J4208"/>
  <c r="BK4042"/>
  <c r="J3825"/>
  <c r="J3659"/>
  <c r="J3391"/>
  <c r="BK3310"/>
  <c r="BK2521"/>
  <c r="J2128"/>
  <c r="BK1839"/>
  <c r="J1759"/>
  <c r="BK1531"/>
  <c i="3" r="J116"/>
  <c r="J227"/>
  <c r="J272"/>
  <c r="J175"/>
  <c r="J265"/>
  <c r="BK163"/>
  <c i="4" r="J349"/>
  <c r="BK319"/>
  <c r="BK291"/>
  <c r="BK261"/>
  <c r="J223"/>
  <c r="J182"/>
  <c r="BK150"/>
  <c r="J121"/>
  <c r="BK349"/>
  <c r="BK311"/>
  <c r="J260"/>
  <c r="J229"/>
  <c r="J191"/>
  <c r="J154"/>
  <c r="J95"/>
  <c r="BK146"/>
  <c r="J99"/>
  <c r="J335"/>
  <c r="BK280"/>
  <c r="BK260"/>
  <c r="BK223"/>
  <c r="J200"/>
  <c r="J170"/>
  <c r="BK123"/>
  <c r="BK100"/>
  <c i="5" r="BK131"/>
  <c r="J93"/>
  <c r="J121"/>
  <c r="BK127"/>
  <c i="6" r="BK453"/>
  <c r="J424"/>
  <c r="BK398"/>
  <c r="BK360"/>
  <c r="J329"/>
  <c r="BK295"/>
  <c r="J260"/>
  <c r="J194"/>
  <c r="BK157"/>
  <c r="J130"/>
  <c r="J453"/>
  <c r="J403"/>
  <c r="BK362"/>
  <c r="BK317"/>
  <c r="BK288"/>
  <c r="J257"/>
  <c r="BK228"/>
  <c r="J195"/>
  <c r="J163"/>
  <c r="BK126"/>
  <c r="BK455"/>
  <c r="BK420"/>
  <c r="J375"/>
  <c r="J346"/>
  <c r="J313"/>
  <c r="J268"/>
  <c r="J209"/>
  <c r="BK185"/>
  <c r="BK161"/>
  <c r="J469"/>
  <c r="BK436"/>
  <c r="J411"/>
  <c r="J388"/>
  <c r="BK348"/>
  <c r="J315"/>
  <c r="J289"/>
  <c r="BK229"/>
  <c r="BK153"/>
  <c r="J126"/>
  <c i="7" r="BK354"/>
  <c r="BK332"/>
  <c r="J274"/>
  <c r="BK227"/>
  <c r="J163"/>
  <c r="J119"/>
  <c r="BK345"/>
  <c r="BK307"/>
  <c r="BK270"/>
  <c r="BK242"/>
  <c r="J145"/>
  <c r="J343"/>
  <c r="BK286"/>
  <c r="BK257"/>
  <c r="BK130"/>
  <c i="8" r="J186"/>
  <c r="BK159"/>
  <c r="J126"/>
  <c r="BK100"/>
  <c r="BK192"/>
  <c r="BK174"/>
  <c r="BK149"/>
  <c r="J128"/>
  <c r="BK99"/>
  <c r="J196"/>
  <c r="J170"/>
  <c r="BK154"/>
  <c r="BK145"/>
  <c r="BK126"/>
  <c r="J98"/>
  <c r="BK210"/>
  <c r="BK187"/>
  <c r="BK156"/>
  <c r="BK113"/>
  <c i="9" r="BK155"/>
  <c r="BK124"/>
  <c r="BK101"/>
  <c r="J171"/>
  <c r="BK138"/>
  <c r="J121"/>
  <c r="BK162"/>
  <c r="J129"/>
  <c r="BK104"/>
  <c r="BK168"/>
  <c r="BK151"/>
  <c r="J133"/>
  <c r="BK113"/>
  <c i="10" r="BK115"/>
  <c r="BK98"/>
  <c r="BK105"/>
  <c r="J110"/>
  <c r="J93"/>
  <c i="11" r="J239"/>
  <c r="J286"/>
  <c r="BK167"/>
  <c r="J265"/>
  <c r="J167"/>
  <c r="BK278"/>
  <c r="BK162"/>
  <c i="12" r="J104"/>
  <c r="J92"/>
  <c r="J111"/>
  <c r="BK106"/>
  <c r="J93"/>
  <c i="2" r="J4386"/>
  <c r="BK4359"/>
  <c r="BK4343"/>
  <c r="J4319"/>
  <c r="J4248"/>
  <c r="BK4185"/>
  <c r="J4078"/>
  <c r="J3939"/>
  <c r="J3821"/>
  <c r="J3531"/>
  <c r="BK3317"/>
  <c r="BK3038"/>
  <c r="J2730"/>
  <c r="J2191"/>
  <c r="BK2095"/>
  <c r="J1916"/>
  <c r="BK1810"/>
  <c r="J1682"/>
  <c r="BK1482"/>
  <c r="J338"/>
  <c r="BK4371"/>
  <c r="BK4347"/>
  <c r="J4299"/>
  <c r="J4237"/>
  <c r="J4132"/>
  <c r="J4022"/>
  <c r="BK3934"/>
  <c r="BK3741"/>
  <c r="BK3687"/>
  <c r="J3533"/>
  <c r="J3511"/>
  <c r="BK3472"/>
  <c r="J3319"/>
  <c r="J3295"/>
  <c r="J3225"/>
  <c r="BK2922"/>
  <c r="BK2387"/>
  <c r="J2204"/>
  <c r="J2095"/>
  <c r="J1935"/>
  <c r="BK1721"/>
  <c r="J1597"/>
  <c r="J364"/>
  <c r="J4452"/>
  <c r="BK4374"/>
  <c r="BK4349"/>
  <c r="J4277"/>
  <c r="BK4232"/>
  <c r="J4147"/>
  <c r="J4004"/>
  <c r="J3816"/>
  <c r="J3520"/>
  <c r="BK3316"/>
  <c r="BK3180"/>
  <c r="BK2794"/>
  <c r="BK2109"/>
  <c r="BK1746"/>
  <c r="BK1615"/>
  <c i="1" r="AS65"/>
  <c i="2" r="J4725"/>
  <c r="BK4549"/>
  <c r="J4365"/>
  <c r="J4311"/>
  <c r="J4252"/>
  <c r="J4185"/>
  <c r="J4051"/>
  <c r="BK3820"/>
  <c r="BK3639"/>
  <c r="J3316"/>
  <c r="BK3171"/>
  <c r="BK2413"/>
  <c r="BK2081"/>
  <c r="J1731"/>
  <c r="BK361"/>
  <c i="3" r="BK211"/>
  <c r="BK101"/>
  <c r="BK181"/>
  <c r="BK229"/>
  <c r="BK227"/>
  <c i="4" r="BK330"/>
  <c r="J296"/>
  <c r="J266"/>
  <c r="BK231"/>
  <c r="BK191"/>
  <c r="BK159"/>
  <c r="BK122"/>
  <c r="BK351"/>
  <c r="BK318"/>
  <c r="BK289"/>
  <c r="BK233"/>
  <c r="BK199"/>
  <c r="J355"/>
  <c r="J330"/>
  <c r="BK308"/>
  <c r="BK301"/>
  <c r="J294"/>
  <c r="J284"/>
  <c r="J278"/>
  <c r="J264"/>
  <c r="BK256"/>
  <c r="J253"/>
  <c r="J240"/>
  <c r="J236"/>
  <c r="J230"/>
  <c r="J215"/>
  <c r="BK193"/>
  <c r="J159"/>
  <c r="BK97"/>
  <c r="BK331"/>
  <c r="BK295"/>
  <c r="J254"/>
  <c r="BK228"/>
  <c r="J201"/>
  <c r="BK136"/>
  <c r="BK113"/>
  <c i="5" r="J102"/>
  <c r="BK106"/>
  <c r="BK122"/>
  <c r="BK92"/>
  <c r="J100"/>
  <c i="6" r="BK452"/>
  <c r="BK417"/>
  <c r="J384"/>
  <c r="J353"/>
  <c r="J322"/>
  <c r="BK284"/>
  <c r="J239"/>
  <c r="BK212"/>
  <c r="J180"/>
  <c r="BK152"/>
  <c r="J116"/>
  <c r="BK423"/>
  <c r="BK381"/>
  <c r="J352"/>
  <c r="BK313"/>
  <c r="J281"/>
  <c r="J248"/>
  <c r="BK232"/>
  <c r="J200"/>
  <c r="J176"/>
  <c r="J143"/>
  <c r="BK402"/>
  <c r="J363"/>
  <c r="BK337"/>
  <c r="BK303"/>
  <c r="J270"/>
  <c r="J224"/>
  <c r="BK194"/>
  <c r="BK168"/>
  <c r="BK131"/>
  <c r="BK445"/>
  <c r="BK414"/>
  <c r="J383"/>
  <c r="BK344"/>
  <c r="BK304"/>
  <c r="BK276"/>
  <c r="BK248"/>
  <c r="J236"/>
  <c r="BK209"/>
  <c r="BK142"/>
  <c r="BK116"/>
  <c i="7" r="BK339"/>
  <c r="BK292"/>
  <c r="J253"/>
  <c r="BK201"/>
  <c r="BK145"/>
  <c r="BK115"/>
  <c r="J346"/>
  <c r="J299"/>
  <c r="BK260"/>
  <c r="J243"/>
  <c r="J115"/>
  <c r="BK272"/>
  <c r="BK207"/>
  <c r="J340"/>
  <c r="J313"/>
  <c r="J310"/>
  <c r="BK299"/>
  <c r="J292"/>
  <c r="BK236"/>
  <c r="BK213"/>
  <c r="BK167"/>
  <c i="8" r="BK204"/>
  <c r="J177"/>
  <c r="J142"/>
  <c r="J125"/>
  <c r="BK94"/>
  <c r="BK186"/>
  <c r="J153"/>
  <c r="BK130"/>
  <c r="BK96"/>
  <c r="J178"/>
  <c r="BK152"/>
  <c r="J130"/>
  <c r="J95"/>
  <c r="J198"/>
  <c r="BK171"/>
  <c r="BK116"/>
  <c i="9" r="BK132"/>
  <c r="J104"/>
  <c r="J159"/>
  <c r="J127"/>
  <c r="BK153"/>
  <c r="J122"/>
  <c r="J96"/>
  <c r="BK145"/>
  <c r="BK120"/>
  <c i="10" r="J117"/>
  <c r="BK97"/>
  <c r="BK118"/>
  <c r="J98"/>
  <c i="11" r="J214"/>
  <c r="J162"/>
  <c r="J226"/>
  <c r="BK102"/>
  <c r="J219"/>
  <c r="J106"/>
  <c i="12" r="BK102"/>
  <c r="BK100"/>
  <c r="J105"/>
  <c i="2" r="J4388"/>
  <c r="J4360"/>
  <c r="J4326"/>
  <c r="BK4245"/>
  <c r="BK4180"/>
  <c r="J4034"/>
  <c r="BK3884"/>
  <c r="BK3659"/>
  <c r="BK3314"/>
  <c r="J2794"/>
  <c r="BK2204"/>
  <c r="J2065"/>
  <c r="BK1888"/>
  <c r="J1737"/>
  <c r="J1549"/>
  <c r="J4495"/>
  <c r="BK4369"/>
  <c r="BK4325"/>
  <c r="J4246"/>
  <c r="BK4151"/>
  <c r="J3884"/>
  <c r="BK3643"/>
  <c r="BK3417"/>
  <c r="BK3274"/>
  <c r="J3128"/>
  <c r="J2383"/>
  <c r="J2137"/>
  <c r="BK1770"/>
  <c r="BK1589"/>
  <c r="BK324"/>
  <c r="J4361"/>
  <c r="BK4326"/>
  <c r="BK4250"/>
  <c r="BK4226"/>
  <c r="BK4078"/>
  <c r="J3958"/>
  <c r="BK3749"/>
  <c r="J3433"/>
  <c r="BK3309"/>
  <c r="J2939"/>
  <c r="BK2144"/>
  <c r="BK1920"/>
  <c r="J1721"/>
  <c r="J1482"/>
  <c r="J5244"/>
  <c r="J4987"/>
  <c r="J4902"/>
  <c r="J4784"/>
  <c r="BK4746"/>
  <c r="BK4573"/>
  <c r="J4468"/>
  <c r="BK4358"/>
  <c r="BK4297"/>
  <c r="BK4234"/>
  <c r="BK4129"/>
  <c r="J3823"/>
  <c r="J3652"/>
  <c r="BK3321"/>
  <c r="BK3128"/>
  <c r="BK2420"/>
  <c r="BK1963"/>
  <c r="J1800"/>
  <c r="J1394"/>
  <c i="3" r="BK251"/>
  <c r="BK155"/>
  <c r="J240"/>
  <c r="J268"/>
  <c r="BK105"/>
  <c r="J105"/>
  <c i="4" r="J321"/>
  <c r="J277"/>
  <c r="J243"/>
  <c r="BK215"/>
  <c r="BK171"/>
  <c r="BK95"/>
  <c r="J348"/>
  <c r="BK304"/>
  <c r="BK264"/>
  <c r="J226"/>
  <c r="BK183"/>
  <c r="BK152"/>
  <c r="J94"/>
  <c r="BK220"/>
  <c r="BK190"/>
  <c r="BK142"/>
  <c r="J96"/>
  <c r="J322"/>
  <c r="BK288"/>
  <c r="J267"/>
  <c r="J241"/>
  <c r="BK202"/>
  <c r="J172"/>
  <c r="J128"/>
  <c r="BK102"/>
  <c i="5" r="J129"/>
  <c r="BK91"/>
  <c r="J113"/>
  <c r="J112"/>
  <c i="6" r="J460"/>
  <c r="BK409"/>
  <c r="BK379"/>
  <c r="J339"/>
  <c r="J311"/>
  <c r="BK289"/>
  <c r="BK257"/>
  <c r="BK221"/>
  <c r="J183"/>
  <c r="BK155"/>
  <c r="BK118"/>
  <c r="BK446"/>
  <c r="J412"/>
  <c r="J369"/>
  <c r="BK315"/>
  <c r="BK286"/>
  <c r="BK254"/>
  <c r="J229"/>
  <c r="BK191"/>
  <c r="J157"/>
  <c r="BK111"/>
  <c r="J437"/>
  <c r="J405"/>
  <c r="BK373"/>
  <c r="J342"/>
  <c r="J301"/>
  <c r="J269"/>
  <c r="J201"/>
  <c r="BK180"/>
  <c r="BK140"/>
  <c r="BK454"/>
  <c r="J422"/>
  <c r="BK386"/>
  <c r="BK346"/>
  <c r="J303"/>
  <c r="J277"/>
  <c i="7" r="J270"/>
  <c r="BK190"/>
  <c r="BK98"/>
  <c r="BK169"/>
  <c r="J132"/>
  <c i="8" r="J190"/>
  <c r="BK169"/>
  <c r="BK131"/>
  <c r="J107"/>
  <c r="BK190"/>
  <c r="J157"/>
  <c r="J131"/>
  <c r="J94"/>
  <c r="BK191"/>
  <c r="BK160"/>
  <c r="BK144"/>
  <c r="BK110"/>
  <c r="BK201"/>
  <c r="J173"/>
  <c r="BK118"/>
  <c i="9" r="BK158"/>
  <c r="J120"/>
  <c r="BK96"/>
  <c r="BK149"/>
  <c r="J166"/>
  <c r="BK127"/>
  <c r="BK102"/>
  <c r="BK166"/>
  <c r="J138"/>
  <c i="10" r="J106"/>
  <c r="J96"/>
  <c r="J113"/>
  <c r="J91"/>
  <c i="11" r="BK198"/>
  <c r="J280"/>
  <c r="BK280"/>
  <c r="J143"/>
  <c i="12" r="BK94"/>
  <c r="J98"/>
  <c i="2" r="BK4387"/>
  <c r="BK4361"/>
  <c r="J4328"/>
  <c r="BK4265"/>
  <c r="J4183"/>
  <c r="J4100"/>
  <c r="BK3894"/>
  <c r="J3749"/>
  <c r="BK3322"/>
  <c r="BK2934"/>
  <c r="BK2409"/>
  <c r="BK2154"/>
  <c r="J1954"/>
  <c r="BK1822"/>
  <c r="BK1610"/>
  <c r="J361"/>
  <c r="J4373"/>
  <c r="J4339"/>
  <c r="BK4319"/>
  <c r="BK4222"/>
  <c r="BK4004"/>
  <c r="BK3735"/>
  <c r="J3619"/>
  <c r="BK3404"/>
  <c r="J3285"/>
  <c r="J2743"/>
  <c r="BK2199"/>
  <c r="BK1987"/>
  <c r="J1777"/>
  <c r="J348"/>
  <c r="BK4379"/>
  <c r="J4336"/>
  <c r="BK4248"/>
  <c r="J4225"/>
  <c r="BK4117"/>
  <c r="BK3964"/>
  <c r="J3828"/>
  <c r="J3635"/>
  <c r="J3322"/>
  <c r="J3248"/>
  <c r="J2577"/>
  <c r="J2055"/>
  <c r="J1796"/>
  <c r="J1653"/>
  <c r="J1400"/>
  <c r="BK5079"/>
  <c r="BK4946"/>
  <c r="J4870"/>
  <c r="BK4767"/>
  <c r="BK4495"/>
  <c r="BK4390"/>
  <c r="BK4353"/>
  <c r="BK4332"/>
  <c r="BK4241"/>
  <c r="BK4132"/>
  <c r="J3874"/>
  <c r="BK3808"/>
  <c r="J3502"/>
  <c r="BK3311"/>
  <c r="J2839"/>
  <c r="BK2394"/>
  <c r="BK1883"/>
  <c r="BK1653"/>
  <c r="J1210"/>
  <c i="3" r="BK201"/>
  <c r="J243"/>
  <c r="BK272"/>
  <c r="J109"/>
  <c r="BK189"/>
  <c i="4" r="J345"/>
  <c r="BK310"/>
  <c r="BK272"/>
  <c r="J224"/>
  <c r="BK194"/>
  <c r="BK163"/>
  <c r="BK94"/>
  <c r="J324"/>
  <c r="BK287"/>
  <c r="J263"/>
  <c r="J221"/>
  <c r="J186"/>
  <c r="BK140"/>
  <c r="BK92"/>
  <c r="BK226"/>
  <c r="BK197"/>
  <c r="BK107"/>
  <c r="BK326"/>
  <c r="J292"/>
  <c r="J262"/>
  <c r="J233"/>
  <c r="BK203"/>
  <c r="J165"/>
  <c r="BK130"/>
  <c i="5" r="J96"/>
  <c r="J110"/>
  <c r="J126"/>
  <c r="J91"/>
  <c r="J98"/>
  <c i="6" r="J432"/>
  <c r="BK401"/>
  <c r="J361"/>
  <c r="J331"/>
  <c r="BK293"/>
  <c r="BK268"/>
  <c r="BK237"/>
  <c r="BK197"/>
  <c r="BK167"/>
  <c r="J135"/>
  <c r="BK458"/>
  <c r="J421"/>
  <c r="BK376"/>
  <c r="BK334"/>
  <c r="J305"/>
  <c r="BK260"/>
  <c r="BK233"/>
  <c r="BK199"/>
  <c r="J167"/>
  <c r="J129"/>
  <c r="J463"/>
  <c r="BK426"/>
  <c r="J394"/>
  <c r="J360"/>
  <c r="J334"/>
  <c r="J286"/>
  <c r="J266"/>
  <c r="BK206"/>
  <c r="J187"/>
  <c r="BK160"/>
  <c r="BK127"/>
  <c r="J450"/>
  <c r="BK419"/>
  <c r="BK384"/>
  <c r="BK345"/>
  <c r="BK312"/>
  <c r="BK290"/>
  <c r="J271"/>
  <c r="J247"/>
  <c r="J230"/>
  <c r="J169"/>
  <c r="J134"/>
  <c r="J113"/>
  <c i="7" r="J341"/>
  <c r="BK305"/>
  <c r="J260"/>
  <c r="J213"/>
  <c r="J165"/>
  <c r="BK121"/>
  <c r="J352"/>
  <c r="BK310"/>
  <c r="J284"/>
  <c r="BK253"/>
  <c r="J237"/>
  <c r="J197"/>
  <c r="J129"/>
  <c r="BK344"/>
  <c r="J303"/>
  <c r="J278"/>
  <c r="BK237"/>
  <c r="BK133"/>
  <c i="8" r="BK170"/>
  <c r="BK158"/>
  <c r="J105"/>
  <c r="J193"/>
  <c r="J160"/>
  <c r="J139"/>
  <c r="J114"/>
  <c r="J201"/>
  <c r="J171"/>
  <c r="J138"/>
  <c r="BK104"/>
  <c r="J206"/>
  <c r="BK167"/>
  <c r="J109"/>
  <c i="9" r="BK154"/>
  <c r="J117"/>
  <c r="J169"/>
  <c r="BK122"/>
  <c r="J163"/>
  <c r="J128"/>
  <c r="J103"/>
  <c r="J157"/>
  <c r="BK117"/>
  <c r="BK93"/>
  <c i="10" r="BK99"/>
  <c r="J92"/>
  <c r="J103"/>
  <c i="11" r="J295"/>
  <c r="BK99"/>
  <c r="BK295"/>
  <c r="J198"/>
  <c r="J291"/>
  <c r="J131"/>
  <c i="12" r="J100"/>
  <c r="BK92"/>
  <c i="2" r="J4390"/>
  <c r="J4356"/>
  <c r="J4314"/>
  <c r="BK4263"/>
  <c r="BK4154"/>
  <c r="J4066"/>
  <c r="BK3914"/>
  <c r="J3819"/>
  <c r="J3474"/>
  <c r="J3189"/>
  <c r="J2732"/>
  <c r="J2333"/>
  <c r="BK1993"/>
  <c r="BK1855"/>
  <c r="BK1674"/>
  <c r="BK1400"/>
  <c r="BK4393"/>
  <c r="BK4356"/>
  <c r="J4329"/>
  <c r="J4240"/>
  <c r="J4063"/>
  <c r="J3850"/>
  <c r="J3654"/>
  <c r="BK3474"/>
  <c r="J3312"/>
  <c r="J3254"/>
  <c r="BK2748"/>
  <c r="J2232"/>
  <c r="BK1990"/>
  <c r="BK1796"/>
  <c r="BK1581"/>
  <c r="BK343"/>
  <c r="J4378"/>
  <c r="BK4339"/>
  <c r="J4264"/>
  <c r="J4221"/>
  <c r="J4153"/>
  <c r="J4016"/>
  <c r="J3831"/>
  <c r="J3665"/>
  <c r="J3344"/>
  <c r="BK3185"/>
  <c r="BK2730"/>
  <c r="BK2060"/>
  <c r="J1810"/>
  <c r="J1638"/>
  <c r="BK1398"/>
  <c r="J5079"/>
  <c r="BK4918"/>
  <c r="J4835"/>
  <c r="BK4725"/>
  <c r="J4618"/>
  <c r="J4463"/>
  <c r="BK4366"/>
  <c r="J4334"/>
  <c r="BK4264"/>
  <c r="J4239"/>
  <c r="BK4066"/>
  <c r="J3914"/>
  <c r="J3727"/>
  <c r="J3453"/>
  <c r="BK3315"/>
  <c r="BK2856"/>
  <c r="BK2349"/>
  <c r="J1929"/>
  <c r="BK1619"/>
  <c r="BK1029"/>
  <c i="3" r="BK261"/>
  <c r="J199"/>
  <c r="J233"/>
  <c r="J163"/>
  <c r="J213"/>
  <c r="BK116"/>
  <c i="4" r="BK327"/>
  <c r="BK302"/>
  <c r="J280"/>
  <c r="BK237"/>
  <c r="J202"/>
  <c r="BK178"/>
  <c r="J130"/>
  <c r="BK354"/>
  <c r="BK323"/>
  <c r="J290"/>
  <c r="J250"/>
  <c r="J195"/>
  <c r="J158"/>
  <c r="J105"/>
  <c r="BK335"/>
  <c r="J122"/>
  <c r="J341"/>
  <c r="J304"/>
  <c r="BK269"/>
  <c r="J246"/>
  <c r="J208"/>
  <c r="BK182"/>
  <c r="J156"/>
  <c r="BK116"/>
  <c i="5" r="BK108"/>
  <c r="BK126"/>
  <c r="J132"/>
  <c r="J108"/>
  <c r="J109"/>
  <c i="6" r="J461"/>
  <c r="BK433"/>
  <c r="BK405"/>
  <c r="J368"/>
  <c r="BK333"/>
  <c r="BK305"/>
  <c r="BK269"/>
  <c r="BK245"/>
  <c r="BK217"/>
  <c r="BK173"/>
  <c r="BK137"/>
  <c r="J466"/>
  <c r="J441"/>
  <c r="BK396"/>
  <c r="J355"/>
  <c r="J312"/>
  <c r="BK262"/>
  <c r="J234"/>
  <c r="J211"/>
  <c r="J177"/>
  <c r="J137"/>
  <c r="BK110"/>
  <c r="BK435"/>
  <c r="J409"/>
  <c r="J362"/>
  <c r="J332"/>
  <c r="J282"/>
  <c r="BK249"/>
  <c r="J197"/>
  <c r="BK174"/>
  <c r="BK134"/>
  <c r="BK451"/>
  <c r="J423"/>
  <c r="BK382"/>
  <c r="BK341"/>
  <c r="BK302"/>
  <c r="BK239"/>
  <c r="BK219"/>
  <c r="J174"/>
  <c r="J138"/>
  <c r="BK114"/>
  <c i="7" r="J342"/>
  <c r="BK309"/>
  <c r="J252"/>
  <c r="BK197"/>
  <c r="BK142"/>
  <c r="J98"/>
  <c r="J349"/>
  <c r="J304"/>
  <c r="J262"/>
  <c r="BK247"/>
  <c r="BK161"/>
  <c r="BK349"/>
  <c r="BK313"/>
  <c r="BK301"/>
  <c r="J268"/>
  <c r="BK172"/>
  <c r="BK347"/>
  <c i="8" r="BK175"/>
  <c r="J136"/>
  <c r="BK106"/>
  <c i="2" r="BK4337"/>
  <c r="J4228"/>
  <c r="J4159"/>
  <c r="J4029"/>
  <c r="BK3822"/>
  <c r="BK3621"/>
  <c r="J3313"/>
  <c r="BK2995"/>
  <c r="BK2725"/>
  <c r="BK1972"/>
  <c r="J1805"/>
  <c r="J1577"/>
  <c r="J807"/>
  <c r="BK4902"/>
  <c r="BK4835"/>
  <c r="J4779"/>
  <c r="BK4682"/>
  <c r="BK4452"/>
  <c r="J4359"/>
  <c r="BK4282"/>
  <c r="J4236"/>
  <c r="J4152"/>
  <c r="BK3992"/>
  <c r="J3824"/>
  <c r="BK3665"/>
  <c r="J3451"/>
  <c r="J3237"/>
  <c r="J2651"/>
  <c r="J2284"/>
  <c r="J1832"/>
  <c r="BK1737"/>
  <c r="J1392"/>
  <c i="3" r="BK238"/>
  <c r="J120"/>
  <c r="BK206"/>
  <c r="BK142"/>
  <c r="BK173"/>
  <c i="4" r="J346"/>
  <c r="BK313"/>
  <c r="BK274"/>
  <c r="BK236"/>
  <c r="BK209"/>
  <c r="J162"/>
  <c r="J124"/>
  <c r="BK98"/>
  <c r="BK325"/>
  <c r="J295"/>
  <c r="J257"/>
  <c r="BK224"/>
  <c r="J190"/>
  <c r="BK174"/>
  <c r="BK156"/>
  <c r="BK138"/>
  <c r="J107"/>
  <c r="J331"/>
  <c r="J318"/>
  <c r="BK307"/>
  <c r="J302"/>
  <c r="J297"/>
  <c r="BK285"/>
  <c r="J281"/>
  <c r="J270"/>
  <c r="BK258"/>
  <c r="BK254"/>
  <c r="BK244"/>
  <c r="J237"/>
  <c r="J231"/>
  <c r="BK222"/>
  <c r="J205"/>
  <c r="J173"/>
  <c r="BK114"/>
  <c r="J354"/>
  <c r="J308"/>
  <c r="BK281"/>
  <c r="BK266"/>
  <c r="BK235"/>
  <c r="BK192"/>
  <c r="J169"/>
  <c r="BK126"/>
  <c r="BK109"/>
  <c i="5" r="BK115"/>
  <c r="J114"/>
  <c r="J131"/>
  <c r="BK111"/>
  <c r="J116"/>
  <c i="6" r="BK464"/>
  <c r="J438"/>
  <c r="BK412"/>
  <c r="BK392"/>
  <c r="J343"/>
  <c r="J307"/>
  <c r="J274"/>
  <c r="J250"/>
  <c r="J219"/>
  <c r="J185"/>
  <c r="J156"/>
  <c r="BK121"/>
  <c r="BK461"/>
  <c r="J436"/>
  <c r="BK397"/>
  <c r="J348"/>
  <c r="BK308"/>
  <c r="BK267"/>
  <c r="BK236"/>
  <c r="BK226"/>
  <c r="J206"/>
  <c r="BK179"/>
  <c r="J160"/>
  <c r="J155"/>
  <c r="BK135"/>
  <c r="BK122"/>
  <c r="BK469"/>
  <c r="BK438"/>
  <c r="J419"/>
  <c r="J376"/>
  <c r="J350"/>
  <c r="J299"/>
  <c r="J251"/>
  <c r="BK204"/>
  <c r="BK183"/>
  <c r="J147"/>
  <c r="J112"/>
  <c r="BK441"/>
  <c r="J401"/>
  <c r="J377"/>
  <c r="BK336"/>
  <c r="J300"/>
  <c r="J265"/>
  <c r="J238"/>
  <c r="BK227"/>
  <c r="J158"/>
  <c r="J122"/>
  <c i="7" r="BK358"/>
  <c r="BK317"/>
  <c r="J259"/>
  <c r="J215"/>
  <c r="J159"/>
  <c r="BK363"/>
  <c r="J350"/>
  <c r="J305"/>
  <c r="BK278"/>
  <c r="J246"/>
  <c r="J227"/>
  <c r="BK165"/>
  <c r="BK342"/>
  <c r="BK266"/>
  <c r="J169"/>
  <c r="BK338"/>
  <c r="BK312"/>
  <c r="BK304"/>
  <c r="J295"/>
  <c r="J240"/>
  <c r="BK223"/>
  <c r="BK215"/>
  <c r="J172"/>
  <c r="BK135"/>
  <c i="8" r="BK197"/>
  <c r="J163"/>
  <c r="BK132"/>
  <c r="J103"/>
  <c r="J191"/>
  <c r="J158"/>
  <c r="J134"/>
  <c r="J120"/>
  <c r="BK199"/>
  <c r="J169"/>
  <c r="BK141"/>
  <c r="BK115"/>
  <c r="BK202"/>
  <c r="J174"/>
  <c r="BK123"/>
  <c i="9" r="BK167"/>
  <c r="BK126"/>
  <c r="BK94"/>
  <c r="BK146"/>
  <c r="J172"/>
  <c r="BK133"/>
  <c r="BK105"/>
  <c r="J165"/>
  <c r="J135"/>
  <c r="BK103"/>
  <c i="10" r="J101"/>
  <c r="J95"/>
  <c r="BK102"/>
  <c i="11" r="J250"/>
  <c r="J305"/>
  <c r="J315"/>
  <c r="J188"/>
  <c r="BK282"/>
  <c r="BK177"/>
  <c i="12" r="J108"/>
  <c r="BK109"/>
  <c r="J112"/>
  <c r="BK99"/>
  <c i="2" r="J4382"/>
  <c r="BK4367"/>
  <c r="J4338"/>
  <c r="BK4294"/>
  <c r="J4227"/>
  <c r="J4121"/>
  <c r="J3929"/>
  <c r="J3813"/>
  <c r="J3328"/>
  <c r="J3123"/>
  <c r="J2521"/>
  <c r="J2165"/>
  <c r="J1981"/>
  <c r="BK1832"/>
  <c r="BK1638"/>
  <c r="J1476"/>
  <c r="BK4392"/>
  <c r="J4351"/>
  <c r="J4331"/>
  <c r="J4282"/>
  <c r="BK4230"/>
  <c r="BK4011"/>
  <c r="J3733"/>
  <c r="J3513"/>
  <c r="BK3328"/>
  <c r="BK3257"/>
  <c r="J2808"/>
  <c r="BK2323"/>
  <c r="BK2055"/>
  <c r="J1903"/>
  <c r="BK1682"/>
  <c r="BK1394"/>
  <c r="J4385"/>
  <c r="BK4340"/>
  <c r="J4265"/>
  <c r="BK4236"/>
  <c r="BK4169"/>
  <c r="BK4051"/>
  <c r="J3894"/>
  <c r="BK3721"/>
  <c r="BK3319"/>
  <c r="J3218"/>
  <c r="J2748"/>
  <c r="J2076"/>
  <c r="BK1800"/>
  <c r="J1619"/>
  <c r="BK5247"/>
  <c r="BK5154"/>
  <c r="J4948"/>
  <c r="BK4870"/>
  <c r="BK4779"/>
  <c r="J4615"/>
  <c r="BK4522"/>
  <c r="J4364"/>
  <c r="J4333"/>
  <c r="J4271"/>
  <c r="BK4224"/>
  <c r="J4059"/>
  <c r="BK3818"/>
  <c r="BK3469"/>
  <c r="BK3312"/>
  <c r="BK2833"/>
  <c r="J2258"/>
  <c r="J1855"/>
  <c r="J1605"/>
  <c i="3" r="BK268"/>
  <c r="J206"/>
  <c r="BK265"/>
  <c r="J189"/>
  <c r="J181"/>
  <c r="BK222"/>
  <c i="4" r="BK348"/>
  <c r="J309"/>
  <c r="BK267"/>
  <c r="J222"/>
  <c r="J136"/>
  <c r="BK353"/>
  <c r="BK315"/>
  <c r="J276"/>
  <c r="J239"/>
  <c r="BK200"/>
  <c r="BK169"/>
  <c r="J109"/>
  <c r="BK337"/>
  <c r="J210"/>
  <c r="J167"/>
  <c r="J104"/>
  <c r="J329"/>
  <c r="J307"/>
  <c r="J271"/>
  <c r="J249"/>
  <c r="J213"/>
  <c r="J177"/>
  <c r="J152"/>
  <c r="BK115"/>
  <c i="5" r="BK133"/>
  <c r="BK100"/>
  <c r="BK118"/>
  <c r="BK90"/>
  <c r="BK96"/>
  <c i="6" r="BK430"/>
  <c r="J396"/>
  <c r="BK357"/>
  <c r="BK332"/>
  <c r="BK296"/>
  <c r="J263"/>
  <c r="BK230"/>
  <c r="J202"/>
  <c r="BK176"/>
  <c r="BK151"/>
  <c r="J110"/>
  <c r="BK432"/>
  <c r="BK375"/>
  <c r="BK338"/>
  <c r="BK306"/>
  <c r="J272"/>
  <c r="J241"/>
  <c r="J208"/>
  <c r="J168"/>
  <c r="BK138"/>
  <c r="J121"/>
  <c r="BK447"/>
  <c r="J415"/>
  <c r="J382"/>
  <c r="BK351"/>
  <c r="J319"/>
  <c r="BK272"/>
  <c r="BK215"/>
  <c r="J191"/>
  <c r="J173"/>
  <c r="BK128"/>
  <c r="J439"/>
  <c r="BK407"/>
  <c r="J381"/>
  <c r="BK340"/>
  <c r="J296"/>
  <c r="BK274"/>
  <c r="BK253"/>
  <c i="7" r="J217"/>
  <c r="J123"/>
  <c r="J209"/>
  <c r="BK163"/>
  <c r="J117"/>
  <c i="8" r="J184"/>
  <c r="BK138"/>
  <c r="BK95"/>
  <c r="J197"/>
  <c r="J162"/>
  <c r="J137"/>
  <c r="J110"/>
  <c r="BK177"/>
  <c r="BK151"/>
  <c r="BK127"/>
  <c r="BK212"/>
  <c r="BK196"/>
  <c r="BK135"/>
  <c r="BK98"/>
  <c i="9" r="J142"/>
  <c r="BK115"/>
  <c r="J170"/>
  <c r="J119"/>
  <c r="J149"/>
  <c r="BK110"/>
  <c r="BK97"/>
  <c r="BK156"/>
  <c r="J114"/>
  <c i="10" r="J111"/>
  <c r="BK94"/>
  <c r="BK117"/>
  <c r="J100"/>
  <c i="11" r="BK245"/>
  <c r="J307"/>
  <c r="BK131"/>
  <c r="J255"/>
  <c i="12" r="J91"/>
  <c r="BK113"/>
  <c r="J94"/>
  <c i="2" r="J4379"/>
  <c r="J4350"/>
  <c r="J4305"/>
  <c r="BK4228"/>
  <c r="J4136"/>
  <c r="J3997"/>
  <c r="J3820"/>
  <c r="BK3391"/>
  <c r="BK3225"/>
  <c r="BK2839"/>
  <c r="BK2361"/>
  <c r="BK2128"/>
  <c r="J1920"/>
  <c r="J1770"/>
  <c r="BK1418"/>
  <c r="BK4395"/>
  <c r="BK4352"/>
  <c r="J4332"/>
  <c r="BK4252"/>
  <c r="BK4159"/>
  <c r="BK3972"/>
  <c r="J3677"/>
  <c r="J3481"/>
  <c r="BK3318"/>
  <c r="BK3218"/>
  <c r="J2394"/>
  <c r="BK2114"/>
  <c r="J1908"/>
  <c r="J1437"/>
  <c r="BK116"/>
  <c r="BK4354"/>
  <c r="BK4308"/>
  <c r="BK4235"/>
  <c r="J4154"/>
  <c r="J4073"/>
  <c r="BK3939"/>
  <c r="J3818"/>
  <c r="BK3619"/>
  <c r="J3308"/>
  <c r="J2944"/>
  <c r="J2186"/>
  <c r="J1878"/>
  <c r="BK1742"/>
  <c r="J1463"/>
  <c r="J324"/>
  <c r="BK4990"/>
  <c r="J4938"/>
  <c r="J4832"/>
  <c r="J4746"/>
  <c r="J4552"/>
  <c r="BK4373"/>
  <c r="BK4346"/>
  <c r="J4317"/>
  <c r="J4245"/>
  <c r="BK4202"/>
  <c r="BK4022"/>
  <c r="J3822"/>
  <c r="BK3654"/>
  <c r="BK3324"/>
  <c r="J3220"/>
  <c r="BK2543"/>
  <c r="BK2065"/>
  <c r="BK1817"/>
  <c r="J1589"/>
  <c r="J116"/>
  <c i="3" r="BK213"/>
  <c r="BK109"/>
  <c r="J173"/>
  <c r="BK168"/>
  <c r="J125"/>
  <c i="4" r="J326"/>
  <c r="J283"/>
  <c r="J247"/>
  <c r="BK210"/>
  <c r="BK170"/>
  <c r="BK104"/>
  <c r="BK343"/>
  <c r="J303"/>
  <c r="J251"/>
  <c r="BK205"/>
  <c r="BK165"/>
  <c r="BK108"/>
  <c r="BK338"/>
  <c r="J211"/>
  <c r="BK186"/>
  <c r="BK154"/>
  <c r="J140"/>
  <c r="BK93"/>
  <c r="BK306"/>
  <c r="J272"/>
  <c r="BK248"/>
  <c r="BK217"/>
  <c r="BK184"/>
  <c r="J150"/>
  <c r="BK124"/>
  <c r="J106"/>
  <c i="5" r="BK132"/>
  <c r="J94"/>
  <c r="BK114"/>
  <c r="BK121"/>
  <c i="6" r="J456"/>
  <c r="BK408"/>
  <c r="J389"/>
  <c r="J344"/>
  <c r="J310"/>
  <c r="BK285"/>
  <c r="BK251"/>
  <c r="BK216"/>
  <c r="J179"/>
  <c r="BK139"/>
  <c r="BK463"/>
  <c r="J426"/>
  <c r="J387"/>
  <c r="J371"/>
  <c r="BK327"/>
  <c r="BK291"/>
  <c r="J245"/>
  <c r="J212"/>
  <c r="J178"/>
  <c r="BK154"/>
  <c r="BK113"/>
  <c r="BK439"/>
  <c r="BK383"/>
  <c r="BK353"/>
  <c r="J323"/>
  <c r="BK280"/>
  <c r="J256"/>
  <c r="BK223"/>
  <c r="J193"/>
  <c r="BK165"/>
  <c r="BK133"/>
  <c r="BK466"/>
  <c r="BK425"/>
  <c r="J390"/>
  <c r="BK368"/>
  <c r="J326"/>
  <c r="BK282"/>
  <c r="BK266"/>
  <c r="J237"/>
  <c r="J217"/>
  <c r="J161"/>
  <c r="BK129"/>
  <c i="7" r="J360"/>
  <c r="J338"/>
  <c r="BK288"/>
  <c r="J255"/>
  <c r="J207"/>
  <c r="J147"/>
  <c r="J113"/>
  <c r="J348"/>
  <c r="J290"/>
  <c r="J257"/>
  <c r="J241"/>
  <c r="J223"/>
  <c r="BK159"/>
  <c r="BK117"/>
  <c r="J312"/>
  <c r="J296"/>
  <c r="J282"/>
  <c r="BK264"/>
  <c r="J205"/>
  <c r="J121"/>
  <c i="8" r="J179"/>
  <c r="J145"/>
  <c r="BK120"/>
  <c r="BK205"/>
  <c r="J167"/>
  <c r="BK146"/>
  <c r="BK121"/>
  <c r="J210"/>
  <c r="J175"/>
  <c r="BK153"/>
  <c r="J133"/>
  <c r="J99"/>
  <c r="BK193"/>
  <c r="J124"/>
  <c r="J100"/>
  <c i="9" r="BK129"/>
  <c r="BK109"/>
  <c r="J160"/>
  <c r="BK136"/>
  <c r="BK170"/>
  <c r="BK112"/>
  <c r="J98"/>
  <c r="BK148"/>
  <c r="J132"/>
  <c i="10" r="J116"/>
  <c r="J104"/>
  <c r="BK111"/>
  <c r="J99"/>
  <c i="11" r="J224"/>
  <c r="BK248"/>
  <c r="J278"/>
  <c r="J120"/>
  <c r="BK209"/>
  <c i="12" r="J107"/>
  <c r="J102"/>
  <c r="J96"/>
  <c i="2" l="1" r="P4989"/>
  <c r="T4989"/>
  <c r="R115"/>
  <c r="R1391"/>
  <c r="P1703"/>
  <c r="R2226"/>
  <c r="P2419"/>
  <c r="R3263"/>
  <c r="T3471"/>
  <c r="T3327"/>
  <c r="T3501"/>
  <c r="P3802"/>
  <c r="BK3815"/>
  <c r="J3815"/>
  <c r="J77"/>
  <c r="BK3830"/>
  <c r="J3830"/>
  <c r="J78"/>
  <c r="BK3974"/>
  <c r="J3974"/>
  <c r="J79"/>
  <c r="R4053"/>
  <c r="R4156"/>
  <c r="P4182"/>
  <c r="R4268"/>
  <c r="R4397"/>
  <c r="P4551"/>
  <c r="P4617"/>
  <c r="P4786"/>
  <c r="T4834"/>
  <c r="P5229"/>
  <c i="3" r="BK100"/>
  <c r="J100"/>
  <c r="J65"/>
  <c r="R141"/>
  <c r="R148"/>
  <c r="P198"/>
  <c r="BK232"/>
  <c r="J232"/>
  <c r="J70"/>
  <c r="BK246"/>
  <c r="J246"/>
  <c r="J73"/>
  <c r="BK253"/>
  <c r="J253"/>
  <c r="J74"/>
  <c r="P260"/>
  <c r="P267"/>
  <c i="4" r="T91"/>
  <c r="P180"/>
  <c r="T225"/>
  <c r="R286"/>
  <c r="P317"/>
  <c i="5" r="P89"/>
  <c r="P95"/>
  <c r="R123"/>
  <c i="6" r="BK106"/>
  <c r="J106"/>
  <c r="J64"/>
  <c r="BK132"/>
  <c r="J132"/>
  <c r="J65"/>
  <c r="BK166"/>
  <c r="J166"/>
  <c r="J66"/>
  <c r="BK188"/>
  <c r="J188"/>
  <c r="J67"/>
  <c r="R207"/>
  <c r="R231"/>
  <c r="P246"/>
  <c r="R261"/>
  <c r="R279"/>
  <c r="P294"/>
  <c r="R309"/>
  <c r="T328"/>
  <c r="R347"/>
  <c r="R366"/>
  <c r="P395"/>
  <c r="R416"/>
  <c r="P428"/>
  <c r="P440"/>
  <c r="BK449"/>
  <c r="J449"/>
  <c r="J82"/>
  <c r="T457"/>
  <c i="7" r="P97"/>
  <c r="P125"/>
  <c r="R141"/>
  <c r="T171"/>
  <c r="BK233"/>
  <c r="J233"/>
  <c r="J69"/>
  <c r="R298"/>
  <c r="T334"/>
  <c r="R351"/>
  <c r="T361"/>
  <c i="8" r="R92"/>
  <c r="T97"/>
  <c i="9" r="R92"/>
  <c r="P116"/>
  <c r="P130"/>
  <c r="P139"/>
  <c r="T144"/>
  <c r="T161"/>
  <c i="10" r="P89"/>
  <c r="T108"/>
  <c r="P114"/>
  <c i="11" r="R98"/>
  <c r="R161"/>
  <c r="BK182"/>
  <c r="J182"/>
  <c r="J67"/>
  <c r="R244"/>
  <c r="T277"/>
  <c r="P294"/>
  <c r="BK314"/>
  <c r="J314"/>
  <c r="J74"/>
  <c i="12" r="BK88"/>
  <c i="2" r="P115"/>
  <c r="T1391"/>
  <c r="R1703"/>
  <c r="P2226"/>
  <c r="R2419"/>
  <c r="T3263"/>
  <c r="P3471"/>
  <c r="P3327"/>
  <c r="R3501"/>
  <c r="T3802"/>
  <c r="P3815"/>
  <c r="R3830"/>
  <c r="R3974"/>
  <c r="P4053"/>
  <c r="T4156"/>
  <c r="BK4182"/>
  <c r="J4182"/>
  <c r="J82"/>
  <c r="BK4268"/>
  <c r="J4268"/>
  <c r="J83"/>
  <c r="BK4397"/>
  <c r="J4397"/>
  <c r="J84"/>
  <c r="R4551"/>
  <c r="T4617"/>
  <c r="T4786"/>
  <c r="P4834"/>
  <c r="R5229"/>
  <c i="3" r="R100"/>
  <c r="P141"/>
  <c r="T148"/>
  <c r="T198"/>
  <c r="T232"/>
  <c r="T246"/>
  <c r="R253"/>
  <c r="R260"/>
  <c r="T267"/>
  <c i="4" r="P91"/>
  <c r="BK180"/>
  <c r="J180"/>
  <c r="J65"/>
  <c r="R225"/>
  <c r="T286"/>
  <c r="BK317"/>
  <c r="J317"/>
  <c r="J68"/>
  <c i="5" r="R89"/>
  <c r="R95"/>
  <c r="T123"/>
  <c i="6" r="T106"/>
  <c r="R132"/>
  <c r="R166"/>
  <c r="P188"/>
  <c r="T207"/>
  <c r="T231"/>
  <c r="R246"/>
  <c r="P261"/>
  <c r="BK279"/>
  <c r="J279"/>
  <c r="J72"/>
  <c r="BK294"/>
  <c r="J294"/>
  <c r="J73"/>
  <c r="T309"/>
  <c r="BK328"/>
  <c r="J328"/>
  <c r="J75"/>
  <c r="BK347"/>
  <c r="J347"/>
  <c r="J76"/>
  <c r="T366"/>
  <c r="R395"/>
  <c r="P416"/>
  <c r="T428"/>
  <c r="T440"/>
  <c r="R449"/>
  <c r="P457"/>
  <c i="7" r="BK97"/>
  <c r="BK125"/>
  <c r="J125"/>
  <c r="J66"/>
  <c r="BK141"/>
  <c r="J141"/>
  <c r="J67"/>
  <c r="P171"/>
  <c r="T233"/>
  <c r="T298"/>
  <c r="P334"/>
  <c r="T351"/>
  <c r="P361"/>
  <c i="8" r="P92"/>
  <c r="BK97"/>
  <c r="J97"/>
  <c r="J66"/>
  <c i="9" r="P92"/>
  <c r="R116"/>
  <c r="T130"/>
  <c r="BK144"/>
  <c r="J144"/>
  <c r="J68"/>
  <c r="P161"/>
  <c i="10" r="T89"/>
  <c r="R108"/>
  <c r="BK114"/>
  <c r="J114"/>
  <c r="J66"/>
  <c i="11" r="BK98"/>
  <c r="J98"/>
  <c r="J65"/>
  <c r="BK161"/>
  <c r="J161"/>
  <c r="J66"/>
  <c r="P182"/>
  <c r="BK244"/>
  <c r="J244"/>
  <c r="J69"/>
  <c r="BK277"/>
  <c r="J277"/>
  <c r="J70"/>
  <c r="BK294"/>
  <c r="J294"/>
  <c r="J73"/>
  <c r="P314"/>
  <c i="12" r="R88"/>
  <c i="2" r="BK115"/>
  <c r="J115"/>
  <c r="J65"/>
  <c r="BK1391"/>
  <c r="J1391"/>
  <c r="J66"/>
  <c r="BK1703"/>
  <c r="J1703"/>
  <c r="J67"/>
  <c r="BK2226"/>
  <c r="J2226"/>
  <c r="J68"/>
  <c r="BK2419"/>
  <c r="J2419"/>
  <c r="J69"/>
  <c r="BK3263"/>
  <c r="J3263"/>
  <c r="J70"/>
  <c r="BK3471"/>
  <c r="J3471"/>
  <c r="J74"/>
  <c r="BK3501"/>
  <c r="J3501"/>
  <c r="J75"/>
  <c r="R3802"/>
  <c r="T3815"/>
  <c r="T3830"/>
  <c r="T3974"/>
  <c r="BK4053"/>
  <c r="J4053"/>
  <c r="J80"/>
  <c r="BK4156"/>
  <c r="J4156"/>
  <c r="J81"/>
  <c r="R4182"/>
  <c r="P4268"/>
  <c r="P4397"/>
  <c r="BK4551"/>
  <c r="J4551"/>
  <c r="J85"/>
  <c r="BK4617"/>
  <c r="J4617"/>
  <c r="J86"/>
  <c r="BK4786"/>
  <c r="J4786"/>
  <c r="J87"/>
  <c r="BK4834"/>
  <c r="J4834"/>
  <c r="J88"/>
  <c r="T5229"/>
  <c i="3" r="T100"/>
  <c r="T99"/>
  <c r="T141"/>
  <c r="P148"/>
  <c r="BK198"/>
  <c r="J198"/>
  <c r="J69"/>
  <c r="R232"/>
  <c r="P246"/>
  <c r="P253"/>
  <c r="BK260"/>
  <c r="J260"/>
  <c r="J75"/>
  <c r="R267"/>
  <c i="4" r="BK91"/>
  <c r="J91"/>
  <c r="J64"/>
  <c r="T180"/>
  <c r="BK225"/>
  <c r="J225"/>
  <c r="J66"/>
  <c r="BK286"/>
  <c r="J286"/>
  <c r="J67"/>
  <c r="T317"/>
  <c i="5" r="BK89"/>
  <c r="J89"/>
  <c r="J64"/>
  <c r="BK95"/>
  <c r="J95"/>
  <c r="J65"/>
  <c r="BK123"/>
  <c r="J123"/>
  <c r="J66"/>
  <c i="6" r="R106"/>
  <c r="T132"/>
  <c r="T166"/>
  <c r="R188"/>
  <c r="P207"/>
  <c r="BK231"/>
  <c r="J231"/>
  <c r="J69"/>
  <c r="T246"/>
  <c r="T261"/>
  <c r="T279"/>
  <c r="T294"/>
  <c r="P309"/>
  <c r="P328"/>
  <c r="P347"/>
  <c r="BK366"/>
  <c r="J366"/>
  <c r="J77"/>
  <c r="BK395"/>
  <c r="J395"/>
  <c r="J78"/>
  <c r="BK416"/>
  <c r="J416"/>
  <c r="J79"/>
  <c r="BK428"/>
  <c r="J428"/>
  <c r="J80"/>
  <c r="BK440"/>
  <c r="J440"/>
  <c r="J81"/>
  <c r="T449"/>
  <c r="BK457"/>
  <c r="J457"/>
  <c r="J83"/>
  <c i="7" r="T97"/>
  <c r="R125"/>
  <c r="P141"/>
  <c r="R171"/>
  <c r="P233"/>
  <c r="BK298"/>
  <c r="J298"/>
  <c r="J70"/>
  <c r="BK334"/>
  <c r="J334"/>
  <c r="J71"/>
  <c r="BK351"/>
  <c r="J351"/>
  <c r="J72"/>
  <c r="BK361"/>
  <c r="J361"/>
  <c r="J73"/>
  <c i="8" r="BK92"/>
  <c r="J92"/>
  <c r="J65"/>
  <c r="R97"/>
  <c i="9" r="BK92"/>
  <c r="BK116"/>
  <c r="J116"/>
  <c r="J65"/>
  <c r="BK130"/>
  <c r="J130"/>
  <c r="J66"/>
  <c r="BK139"/>
  <c r="J139"/>
  <c r="J67"/>
  <c r="T139"/>
  <c r="R144"/>
  <c r="R161"/>
  <c i="10" r="BK89"/>
  <c r="J89"/>
  <c r="J64"/>
  <c r="BK108"/>
  <c r="J108"/>
  <c r="J65"/>
  <c r="R114"/>
  <c i="11" r="T98"/>
  <c r="P161"/>
  <c r="T182"/>
  <c r="P244"/>
  <c r="P277"/>
  <c r="R294"/>
  <c r="T314"/>
  <c i="12" r="P88"/>
  <c r="BK110"/>
  <c r="J110"/>
  <c r="J65"/>
  <c r="R110"/>
  <c i="2" r="T115"/>
  <c r="P1391"/>
  <c r="T1703"/>
  <c r="T2226"/>
  <c r="T2419"/>
  <c r="P3263"/>
  <c r="R3471"/>
  <c r="R3327"/>
  <c r="P3501"/>
  <c r="BK3802"/>
  <c r="J3802"/>
  <c r="J76"/>
  <c r="R3815"/>
  <c r="P3830"/>
  <c r="P3974"/>
  <c r="T4053"/>
  <c r="P4156"/>
  <c r="T4182"/>
  <c r="T4268"/>
  <c r="T4397"/>
  <c r="T4551"/>
  <c r="R4617"/>
  <c r="R4786"/>
  <c r="R4834"/>
  <c r="BK5229"/>
  <c r="J5229"/>
  <c r="J91"/>
  <c i="3" r="P100"/>
  <c r="BK141"/>
  <c r="J141"/>
  <c r="J66"/>
  <c r="BK148"/>
  <c r="J148"/>
  <c r="J67"/>
  <c r="R198"/>
  <c r="R99"/>
  <c r="R98"/>
  <c r="P232"/>
  <c r="R246"/>
  <c r="R245"/>
  <c r="T253"/>
  <c r="T260"/>
  <c r="BK267"/>
  <c r="J267"/>
  <c r="J76"/>
  <c i="4" r="R91"/>
  <c r="R180"/>
  <c r="P225"/>
  <c r="P286"/>
  <c r="R317"/>
  <c i="5" r="T89"/>
  <c r="T95"/>
  <c r="P123"/>
  <c i="6" r="P106"/>
  <c r="P132"/>
  <c r="P166"/>
  <c r="T188"/>
  <c r="BK207"/>
  <c r="J207"/>
  <c r="J68"/>
  <c r="P231"/>
  <c r="BK246"/>
  <c r="J246"/>
  <c r="J70"/>
  <c r="BK261"/>
  <c r="J261"/>
  <c r="J71"/>
  <c r="P279"/>
  <c r="R294"/>
  <c r="BK309"/>
  <c r="J309"/>
  <c r="J74"/>
  <c r="R328"/>
  <c r="T347"/>
  <c r="P366"/>
  <c r="T395"/>
  <c r="T416"/>
  <c r="R428"/>
  <c r="R440"/>
  <c r="P449"/>
  <c r="R457"/>
  <c i="7" r="R97"/>
  <c r="T125"/>
  <c r="T141"/>
  <c r="BK171"/>
  <c r="J171"/>
  <c r="J68"/>
  <c r="R233"/>
  <c r="P298"/>
  <c r="R334"/>
  <c r="P351"/>
  <c r="R361"/>
  <c i="8" r="T92"/>
  <c r="T89"/>
  <c r="P97"/>
  <c i="9" r="T92"/>
  <c r="T91"/>
  <c r="T116"/>
  <c r="R130"/>
  <c r="R139"/>
  <c r="P144"/>
  <c r="BK161"/>
  <c r="J161"/>
  <c r="J69"/>
  <c i="10" r="R89"/>
  <c r="R88"/>
  <c r="P108"/>
  <c r="T114"/>
  <c i="11" r="P98"/>
  <c r="P97"/>
  <c r="T161"/>
  <c r="R182"/>
  <c r="T244"/>
  <c r="R277"/>
  <c r="T294"/>
  <c r="T293"/>
  <c r="R314"/>
  <c i="12" r="T88"/>
  <c r="T87"/>
  <c r="P110"/>
  <c r="T110"/>
  <c i="3" r="BK242"/>
  <c r="J242"/>
  <c r="J71"/>
  <c i="11" r="BK238"/>
  <c r="J238"/>
  <c r="J68"/>
  <c i="2" r="BK3327"/>
  <c r="J3327"/>
  <c r="J73"/>
  <c r="BK5078"/>
  <c r="J5078"/>
  <c r="J90"/>
  <c i="8" r="BK211"/>
  <c r="J211"/>
  <c r="J67"/>
  <c i="11" r="BK290"/>
  <c r="J290"/>
  <c r="J71"/>
  <c i="2" r="BK3323"/>
  <c r="J3323"/>
  <c r="J71"/>
  <c r="BK4989"/>
  <c r="J4989"/>
  <c r="J89"/>
  <c i="3" r="BK188"/>
  <c r="J188"/>
  <c r="J68"/>
  <c i="8" r="BK90"/>
  <c r="J90"/>
  <c r="J64"/>
  <c i="12" r="F59"/>
  <c r="J81"/>
  <c r="J84"/>
  <c r="BE89"/>
  <c r="BE93"/>
  <c r="BE96"/>
  <c r="BE97"/>
  <c r="BE105"/>
  <c r="BE109"/>
  <c r="BE112"/>
  <c r="E75"/>
  <c r="F83"/>
  <c r="BE95"/>
  <c r="BE98"/>
  <c r="BE99"/>
  <c r="BE103"/>
  <c r="BE113"/>
  <c r="J83"/>
  <c r="BE91"/>
  <c r="BE92"/>
  <c r="BE94"/>
  <c r="BE100"/>
  <c r="BE101"/>
  <c r="BE102"/>
  <c r="BE104"/>
  <c r="BE106"/>
  <c r="BE107"/>
  <c r="BE108"/>
  <c r="BE111"/>
  <c i="11" r="E50"/>
  <c r="J56"/>
  <c r="J59"/>
  <c r="BE99"/>
  <c r="BE120"/>
  <c r="BE167"/>
  <c r="BE224"/>
  <c r="BE245"/>
  <c r="BE248"/>
  <c r="BE250"/>
  <c r="BE265"/>
  <c r="BE280"/>
  <c r="BE295"/>
  <c r="BE305"/>
  <c r="BE307"/>
  <c r="BE312"/>
  <c r="BE316"/>
  <c r="J58"/>
  <c r="F93"/>
  <c r="BE106"/>
  <c r="BE198"/>
  <c r="BE209"/>
  <c r="BE219"/>
  <c r="BE300"/>
  <c r="F58"/>
  <c r="BE102"/>
  <c r="BE115"/>
  <c r="BE172"/>
  <c r="BE177"/>
  <c r="BE188"/>
  <c r="BE193"/>
  <c r="BE214"/>
  <c r="BE226"/>
  <c r="BE239"/>
  <c r="BE255"/>
  <c r="BE260"/>
  <c r="BE270"/>
  <c r="BE282"/>
  <c r="BE286"/>
  <c r="BE291"/>
  <c r="BE131"/>
  <c r="BE143"/>
  <c r="BE150"/>
  <c r="BE162"/>
  <c r="BE183"/>
  <c r="BE205"/>
  <c r="BE278"/>
  <c r="BE315"/>
  <c i="9" r="J92"/>
  <c r="J64"/>
  <c i="10" r="J56"/>
  <c r="F59"/>
  <c r="BE92"/>
  <c r="BE93"/>
  <c r="BE95"/>
  <c r="BE99"/>
  <c r="BE101"/>
  <c r="BE102"/>
  <c r="BE103"/>
  <c r="BE104"/>
  <c r="BE105"/>
  <c r="BE106"/>
  <c r="BE107"/>
  <c r="BE110"/>
  <c r="BE111"/>
  <c r="BE115"/>
  <c r="BE116"/>
  <c r="E76"/>
  <c r="J84"/>
  <c r="BE91"/>
  <c r="BE94"/>
  <c r="BE117"/>
  <c r="F58"/>
  <c r="J59"/>
  <c r="BE90"/>
  <c r="BE100"/>
  <c r="BE96"/>
  <c r="BE97"/>
  <c r="BE98"/>
  <c r="BE109"/>
  <c r="BE112"/>
  <c r="BE113"/>
  <c r="BE118"/>
  <c i="9" r="E50"/>
  <c r="J58"/>
  <c r="F59"/>
  <c r="J85"/>
  <c r="BE93"/>
  <c r="BE97"/>
  <c r="BE98"/>
  <c r="BE101"/>
  <c r="BE103"/>
  <c r="BE106"/>
  <c r="BE110"/>
  <c r="BE112"/>
  <c r="BE118"/>
  <c r="BE121"/>
  <c r="BE125"/>
  <c r="BE127"/>
  <c r="BE128"/>
  <c r="BE146"/>
  <c r="BE149"/>
  <c r="BE159"/>
  <c r="BE160"/>
  <c r="BE163"/>
  <c r="F58"/>
  <c r="J59"/>
  <c r="BE99"/>
  <c r="BE102"/>
  <c r="BE104"/>
  <c r="BE107"/>
  <c r="BE109"/>
  <c r="BE117"/>
  <c r="BE119"/>
  <c r="BE129"/>
  <c r="BE134"/>
  <c r="BE135"/>
  <c r="BE136"/>
  <c r="BE138"/>
  <c r="BE140"/>
  <c r="BE148"/>
  <c r="BE150"/>
  <c r="BE151"/>
  <c r="BE152"/>
  <c r="BE153"/>
  <c r="BE154"/>
  <c r="BE155"/>
  <c r="BE158"/>
  <c r="BE164"/>
  <c r="BE166"/>
  <c r="BE168"/>
  <c r="BE170"/>
  <c r="BE171"/>
  <c r="BE172"/>
  <c r="BE115"/>
  <c r="BE123"/>
  <c r="BE124"/>
  <c r="BE126"/>
  <c r="BE131"/>
  <c r="BE132"/>
  <c r="BE137"/>
  <c r="BE141"/>
  <c r="BE142"/>
  <c r="BE147"/>
  <c r="BE156"/>
  <c r="BE157"/>
  <c r="BE165"/>
  <c r="BE167"/>
  <c r="BE94"/>
  <c r="BE95"/>
  <c r="BE96"/>
  <c r="BE100"/>
  <c r="BE105"/>
  <c r="BE108"/>
  <c r="BE111"/>
  <c r="BE113"/>
  <c r="BE114"/>
  <c r="BE120"/>
  <c r="BE122"/>
  <c r="BE133"/>
  <c r="BE143"/>
  <c r="BE145"/>
  <c r="BE162"/>
  <c r="BE169"/>
  <c i="7" r="J97"/>
  <c r="J65"/>
  <c i="8" r="BE96"/>
  <c r="BE109"/>
  <c r="BE114"/>
  <c r="BE119"/>
  <c r="BE129"/>
  <c r="BE130"/>
  <c r="BE132"/>
  <c r="BE159"/>
  <c r="BE160"/>
  <c r="BE164"/>
  <c r="BE168"/>
  <c r="BE169"/>
  <c r="BE182"/>
  <c r="BE184"/>
  <c r="BE190"/>
  <c r="BE196"/>
  <c r="BE197"/>
  <c r="BE203"/>
  <c r="BE207"/>
  <c r="BE208"/>
  <c r="BE210"/>
  <c r="BE212"/>
  <c r="F58"/>
  <c r="J59"/>
  <c r="BE91"/>
  <c r="BE94"/>
  <c r="BE99"/>
  <c r="BE105"/>
  <c r="BE106"/>
  <c r="BE107"/>
  <c r="BE111"/>
  <c r="BE112"/>
  <c r="BE113"/>
  <c r="BE120"/>
  <c r="BE123"/>
  <c r="BE128"/>
  <c r="BE131"/>
  <c r="BE135"/>
  <c r="BE136"/>
  <c r="BE140"/>
  <c r="BE141"/>
  <c r="BE144"/>
  <c r="BE146"/>
  <c r="BE147"/>
  <c r="BE148"/>
  <c r="BE151"/>
  <c r="BE153"/>
  <c r="BE157"/>
  <c r="BE162"/>
  <c r="BE174"/>
  <c r="BE178"/>
  <c r="BE183"/>
  <c r="BE185"/>
  <c r="BE186"/>
  <c r="BE187"/>
  <c r="BE189"/>
  <c r="BE192"/>
  <c r="BE204"/>
  <c r="BE206"/>
  <c r="E50"/>
  <c r="J56"/>
  <c r="F59"/>
  <c r="BE95"/>
  <c r="BE98"/>
  <c r="BE100"/>
  <c r="BE102"/>
  <c r="BE104"/>
  <c r="BE108"/>
  <c r="BE116"/>
  <c r="BE118"/>
  <c r="BE124"/>
  <c r="BE125"/>
  <c r="BE143"/>
  <c r="BE145"/>
  <c r="BE150"/>
  <c r="BE154"/>
  <c r="BE155"/>
  <c r="BE158"/>
  <c r="BE163"/>
  <c r="BE165"/>
  <c r="BE167"/>
  <c r="BE170"/>
  <c r="BE171"/>
  <c r="BE172"/>
  <c r="BE175"/>
  <c r="BE176"/>
  <c r="BE177"/>
  <c r="BE179"/>
  <c r="BE180"/>
  <c r="BE181"/>
  <c r="BE188"/>
  <c r="BE193"/>
  <c r="BE194"/>
  <c r="BE198"/>
  <c r="BE200"/>
  <c r="BE201"/>
  <c r="BE202"/>
  <c r="BE205"/>
  <c r="J58"/>
  <c r="BE93"/>
  <c r="BE101"/>
  <c r="BE103"/>
  <c r="BE110"/>
  <c r="BE115"/>
  <c r="BE117"/>
  <c r="BE121"/>
  <c r="BE122"/>
  <c r="BE126"/>
  <c r="BE127"/>
  <c r="BE133"/>
  <c r="BE134"/>
  <c r="BE137"/>
  <c r="BE138"/>
  <c r="BE139"/>
  <c r="BE142"/>
  <c r="BE149"/>
  <c r="BE152"/>
  <c r="BE156"/>
  <c r="BE161"/>
  <c r="BE166"/>
  <c r="BE173"/>
  <c r="BE191"/>
  <c r="BE195"/>
  <c r="BE199"/>
  <c r="BE209"/>
  <c i="7" r="J58"/>
  <c r="J92"/>
  <c r="BE113"/>
  <c r="BE119"/>
  <c r="BE129"/>
  <c r="BE142"/>
  <c r="BE147"/>
  <c r="BE161"/>
  <c r="BE184"/>
  <c r="BE195"/>
  <c r="BE205"/>
  <c r="BE237"/>
  <c r="BE241"/>
  <c r="BE243"/>
  <c r="BE246"/>
  <c r="BE294"/>
  <c r="BE301"/>
  <c r="BE305"/>
  <c r="BE306"/>
  <c r="BE307"/>
  <c r="BE308"/>
  <c r="BE309"/>
  <c r="BE332"/>
  <c r="BE335"/>
  <c r="BE345"/>
  <c r="BE349"/>
  <c r="J56"/>
  <c r="F92"/>
  <c r="BE115"/>
  <c r="BE117"/>
  <c r="BE128"/>
  <c r="BE131"/>
  <c r="BE135"/>
  <c r="BE145"/>
  <c r="BE159"/>
  <c r="BE163"/>
  <c r="BE177"/>
  <c r="BE197"/>
  <c r="BE199"/>
  <c r="BE201"/>
  <c r="BE209"/>
  <c r="BE213"/>
  <c r="BE223"/>
  <c r="BE227"/>
  <c r="BE234"/>
  <c r="BE239"/>
  <c r="BE244"/>
  <c r="BE260"/>
  <c r="BE262"/>
  <c r="BE264"/>
  <c r="BE268"/>
  <c r="BE270"/>
  <c r="BE274"/>
  <c r="BE276"/>
  <c r="BE278"/>
  <c r="BE286"/>
  <c r="BE295"/>
  <c r="BE304"/>
  <c r="BE314"/>
  <c r="BE315"/>
  <c r="BE317"/>
  <c r="BE336"/>
  <c r="BE338"/>
  <c r="BE339"/>
  <c r="BE340"/>
  <c r="BE350"/>
  <c r="BE352"/>
  <c r="BE98"/>
  <c r="BE121"/>
  <c r="BE126"/>
  <c r="BE130"/>
  <c r="BE133"/>
  <c r="BE167"/>
  <c r="BE169"/>
  <c r="BE172"/>
  <c r="BE207"/>
  <c r="BE215"/>
  <c r="BE249"/>
  <c r="BE250"/>
  <c r="BE253"/>
  <c r="BE255"/>
  <c r="BE259"/>
  <c r="BE272"/>
  <c r="BE280"/>
  <c r="BE284"/>
  <c r="BE288"/>
  <c r="BE292"/>
  <c r="BE312"/>
  <c r="BE313"/>
  <c r="BE337"/>
  <c r="BE341"/>
  <c r="BE342"/>
  <c r="BE343"/>
  <c r="BE354"/>
  <c r="BE358"/>
  <c r="BE360"/>
  <c r="BE362"/>
  <c r="BE363"/>
  <c r="E50"/>
  <c r="F58"/>
  <c r="BE123"/>
  <c r="BE132"/>
  <c r="BE139"/>
  <c r="BE143"/>
  <c r="BE165"/>
  <c r="BE190"/>
  <c r="BE203"/>
  <c r="BE217"/>
  <c r="BE219"/>
  <c r="BE231"/>
  <c r="BE236"/>
  <c r="BE240"/>
  <c r="BE242"/>
  <c r="BE247"/>
  <c r="BE252"/>
  <c r="BE256"/>
  <c r="BE257"/>
  <c r="BE266"/>
  <c r="BE282"/>
  <c r="BE290"/>
  <c r="BE296"/>
  <c r="BE299"/>
  <c r="BE303"/>
  <c r="BE310"/>
  <c r="BE311"/>
  <c r="BE344"/>
  <c r="BE346"/>
  <c r="BE347"/>
  <c r="BE348"/>
  <c i="6" r="E50"/>
  <c r="J56"/>
  <c r="J59"/>
  <c r="BE111"/>
  <c r="BE119"/>
  <c r="BE120"/>
  <c r="BE124"/>
  <c r="BE133"/>
  <c r="BE137"/>
  <c r="BE139"/>
  <c r="BE143"/>
  <c r="BE149"/>
  <c r="BE154"/>
  <c r="BE156"/>
  <c r="BE157"/>
  <c r="BE165"/>
  <c r="BE167"/>
  <c r="BE170"/>
  <c r="BE175"/>
  <c r="BE211"/>
  <c r="BE221"/>
  <c r="BE225"/>
  <c r="BE241"/>
  <c r="BE242"/>
  <c r="BE244"/>
  <c r="BE251"/>
  <c r="BE256"/>
  <c r="BE259"/>
  <c r="BE269"/>
  <c r="BE278"/>
  <c r="BE280"/>
  <c r="BE285"/>
  <c r="BE297"/>
  <c r="BE305"/>
  <c r="BE308"/>
  <c r="BE310"/>
  <c r="BE313"/>
  <c r="BE323"/>
  <c r="BE329"/>
  <c r="BE331"/>
  <c r="BE337"/>
  <c r="BE342"/>
  <c r="BE353"/>
  <c r="BE355"/>
  <c r="BE360"/>
  <c r="BE362"/>
  <c r="BE372"/>
  <c r="BE373"/>
  <c r="BE375"/>
  <c r="BE389"/>
  <c r="BE393"/>
  <c r="BE396"/>
  <c r="BE404"/>
  <c r="BE408"/>
  <c r="BE409"/>
  <c r="BE411"/>
  <c r="BE412"/>
  <c r="BE415"/>
  <c r="BE417"/>
  <c r="BE420"/>
  <c r="BE426"/>
  <c r="BE432"/>
  <c r="BE437"/>
  <c r="BE446"/>
  <c r="BE447"/>
  <c r="BE452"/>
  <c r="BE455"/>
  <c r="BE460"/>
  <c r="BE463"/>
  <c r="BE467"/>
  <c r="J58"/>
  <c r="F102"/>
  <c r="BE109"/>
  <c r="BE110"/>
  <c r="BE113"/>
  <c r="BE116"/>
  <c r="BE121"/>
  <c r="BE123"/>
  <c r="BE129"/>
  <c r="BE138"/>
  <c r="BE141"/>
  <c r="BE151"/>
  <c r="BE153"/>
  <c r="BE155"/>
  <c r="BE169"/>
  <c r="BE171"/>
  <c r="BE176"/>
  <c r="BE179"/>
  <c r="BE180"/>
  <c r="BE181"/>
  <c r="BE189"/>
  <c r="BE190"/>
  <c r="BE193"/>
  <c r="BE210"/>
  <c r="BE212"/>
  <c r="BE213"/>
  <c r="BE216"/>
  <c r="BE217"/>
  <c r="BE219"/>
  <c r="BE224"/>
  <c r="BE228"/>
  <c r="BE229"/>
  <c r="BE230"/>
  <c r="BE233"/>
  <c r="BE234"/>
  <c r="BE236"/>
  <c r="BE237"/>
  <c r="BE239"/>
  <c r="BE243"/>
  <c r="BE245"/>
  <c r="BE247"/>
  <c r="BE253"/>
  <c r="BE257"/>
  <c r="BE258"/>
  <c r="BE260"/>
  <c r="BE262"/>
  <c r="BE267"/>
  <c r="BE273"/>
  <c r="BE276"/>
  <c r="BE283"/>
  <c r="BE287"/>
  <c r="BE288"/>
  <c r="BE290"/>
  <c r="BE295"/>
  <c r="BE301"/>
  <c r="BE304"/>
  <c r="BE306"/>
  <c r="BE307"/>
  <c r="BE311"/>
  <c r="BE317"/>
  <c r="BE327"/>
  <c r="BE330"/>
  <c r="BE333"/>
  <c r="BE338"/>
  <c r="BE344"/>
  <c r="BE348"/>
  <c r="BE352"/>
  <c r="BE356"/>
  <c r="BE361"/>
  <c r="BE363"/>
  <c r="BE368"/>
  <c r="BE377"/>
  <c r="BE379"/>
  <c r="BE387"/>
  <c r="BE388"/>
  <c r="BE397"/>
  <c r="BE400"/>
  <c r="BE403"/>
  <c r="BE407"/>
  <c r="BE413"/>
  <c r="BE421"/>
  <c r="BE423"/>
  <c r="BE429"/>
  <c r="BE443"/>
  <c r="BE445"/>
  <c r="BE453"/>
  <c r="BE458"/>
  <c r="BE459"/>
  <c r="BE461"/>
  <c r="BE466"/>
  <c r="BE469"/>
  <c r="F58"/>
  <c r="BE107"/>
  <c r="BE114"/>
  <c r="BE118"/>
  <c r="BE130"/>
  <c r="BE134"/>
  <c r="BE135"/>
  <c r="BE136"/>
  <c r="BE140"/>
  <c r="BE142"/>
  <c r="BE147"/>
  <c r="BE152"/>
  <c r="BE161"/>
  <c r="BE164"/>
  <c r="BE172"/>
  <c r="BE173"/>
  <c r="BE187"/>
  <c r="BE194"/>
  <c r="BE195"/>
  <c r="BE197"/>
  <c r="BE201"/>
  <c r="BE202"/>
  <c r="BE204"/>
  <c r="BE209"/>
  <c r="BE214"/>
  <c r="BE215"/>
  <c r="BE223"/>
  <c r="BE238"/>
  <c r="BE249"/>
  <c r="BE250"/>
  <c r="BE252"/>
  <c r="BE263"/>
  <c r="BE264"/>
  <c r="BE268"/>
  <c r="BE270"/>
  <c r="BE274"/>
  <c r="BE277"/>
  <c r="BE282"/>
  <c r="BE284"/>
  <c r="BE289"/>
  <c r="BE293"/>
  <c r="BE296"/>
  <c r="BE299"/>
  <c r="BE303"/>
  <c r="BE319"/>
  <c r="BE321"/>
  <c r="BE322"/>
  <c r="BE332"/>
  <c r="BE336"/>
  <c r="BE339"/>
  <c r="BE340"/>
  <c r="BE343"/>
  <c r="BE345"/>
  <c r="BE351"/>
  <c r="BE358"/>
  <c r="BE359"/>
  <c r="BE365"/>
  <c r="BE367"/>
  <c r="BE374"/>
  <c r="BE382"/>
  <c r="BE383"/>
  <c r="BE384"/>
  <c r="BE390"/>
  <c r="BE391"/>
  <c r="BE392"/>
  <c r="BE394"/>
  <c r="BE398"/>
  <c r="BE401"/>
  <c r="BE405"/>
  <c r="BE414"/>
  <c r="BE419"/>
  <c r="BE424"/>
  <c r="BE427"/>
  <c r="BE430"/>
  <c r="BE433"/>
  <c r="BE438"/>
  <c r="BE442"/>
  <c r="BE444"/>
  <c r="BE448"/>
  <c r="BE451"/>
  <c r="BE456"/>
  <c r="BE464"/>
  <c r="BE108"/>
  <c r="BE112"/>
  <c r="BE122"/>
  <c r="BE126"/>
  <c r="BE127"/>
  <c r="BE128"/>
  <c r="BE131"/>
  <c r="BE145"/>
  <c r="BE158"/>
  <c r="BE160"/>
  <c r="BE162"/>
  <c r="BE163"/>
  <c r="BE168"/>
  <c r="BE174"/>
  <c r="BE177"/>
  <c r="BE178"/>
  <c r="BE182"/>
  <c r="BE183"/>
  <c r="BE184"/>
  <c r="BE185"/>
  <c r="BE186"/>
  <c r="BE191"/>
  <c r="BE192"/>
  <c r="BE199"/>
  <c r="BE200"/>
  <c r="BE203"/>
  <c r="BE205"/>
  <c r="BE206"/>
  <c r="BE208"/>
  <c r="BE222"/>
  <c r="BE226"/>
  <c r="BE227"/>
  <c r="BE232"/>
  <c r="BE235"/>
  <c r="BE240"/>
  <c r="BE248"/>
  <c r="BE254"/>
  <c r="BE255"/>
  <c r="BE265"/>
  <c r="BE266"/>
  <c r="BE271"/>
  <c r="BE272"/>
  <c r="BE275"/>
  <c r="BE281"/>
  <c r="BE286"/>
  <c r="BE291"/>
  <c r="BE292"/>
  <c r="BE298"/>
  <c r="BE300"/>
  <c r="BE302"/>
  <c r="BE312"/>
  <c r="BE314"/>
  <c r="BE315"/>
  <c r="BE318"/>
  <c r="BE320"/>
  <c r="BE325"/>
  <c r="BE326"/>
  <c r="BE334"/>
  <c r="BE341"/>
  <c r="BE346"/>
  <c r="BE349"/>
  <c r="BE350"/>
  <c r="BE357"/>
  <c r="BE364"/>
  <c r="BE369"/>
  <c r="BE371"/>
  <c r="BE376"/>
  <c r="BE381"/>
  <c r="BE386"/>
  <c r="BE399"/>
  <c r="BE402"/>
  <c r="BE410"/>
  <c r="BE418"/>
  <c r="BE422"/>
  <c r="BE425"/>
  <c r="BE431"/>
  <c r="BE434"/>
  <c r="BE435"/>
  <c r="BE436"/>
  <c r="BE439"/>
  <c r="BE441"/>
  <c r="BE450"/>
  <c r="BE454"/>
  <c r="BE462"/>
  <c r="BE465"/>
  <c i="5" r="E50"/>
  <c r="F58"/>
  <c r="BE91"/>
  <c r="BE98"/>
  <c r="BE113"/>
  <c r="BE115"/>
  <c r="BE125"/>
  <c r="BE128"/>
  <c r="BE129"/>
  <c r="BE130"/>
  <c r="BE132"/>
  <c r="J58"/>
  <c r="J85"/>
  <c r="BE94"/>
  <c r="BE100"/>
  <c r="BE101"/>
  <c r="BE119"/>
  <c r="BE133"/>
  <c r="F59"/>
  <c r="BE90"/>
  <c r="BE96"/>
  <c r="BE102"/>
  <c r="BE107"/>
  <c r="BE108"/>
  <c r="BE110"/>
  <c r="BE111"/>
  <c r="BE114"/>
  <c r="BE117"/>
  <c r="BE120"/>
  <c r="BE121"/>
  <c r="J56"/>
  <c r="BE92"/>
  <c r="BE93"/>
  <c r="BE99"/>
  <c r="BE104"/>
  <c r="BE106"/>
  <c r="BE109"/>
  <c r="BE112"/>
  <c r="BE116"/>
  <c r="BE118"/>
  <c r="BE122"/>
  <c r="BE124"/>
  <c r="BE126"/>
  <c r="BE127"/>
  <c r="BE131"/>
  <c i="4" r="J56"/>
  <c r="J59"/>
  <c r="F87"/>
  <c r="BE93"/>
  <c r="BE95"/>
  <c r="BE104"/>
  <c r="BE105"/>
  <c r="BE108"/>
  <c r="BE138"/>
  <c r="BE140"/>
  <c r="BE146"/>
  <c r="BE154"/>
  <c r="BE158"/>
  <c r="BE186"/>
  <c r="BE189"/>
  <c r="BE190"/>
  <c r="BE193"/>
  <c r="BE197"/>
  <c r="BE205"/>
  <c r="BE209"/>
  <c r="BE218"/>
  <c r="BE220"/>
  <c r="BE221"/>
  <c r="BE224"/>
  <c r="BE226"/>
  <c r="BE231"/>
  <c r="BE236"/>
  <c r="BE239"/>
  <c r="BE243"/>
  <c r="BE251"/>
  <c r="BE256"/>
  <c r="BE257"/>
  <c r="BE274"/>
  <c r="BE282"/>
  <c r="BE284"/>
  <c r="BE289"/>
  <c r="BE299"/>
  <c r="BE302"/>
  <c r="BE310"/>
  <c r="BE311"/>
  <c r="BE313"/>
  <c r="BE314"/>
  <c r="BE315"/>
  <c r="BE318"/>
  <c r="BE320"/>
  <c r="BE323"/>
  <c r="BE324"/>
  <c r="BE333"/>
  <c r="BE337"/>
  <c r="BE342"/>
  <c r="BE343"/>
  <c r="BE346"/>
  <c r="BE348"/>
  <c r="BE355"/>
  <c r="BE356"/>
  <c r="F86"/>
  <c r="BE94"/>
  <c r="BE98"/>
  <c r="BE109"/>
  <c r="BE115"/>
  <c r="BE116"/>
  <c r="BE118"/>
  <c r="BE123"/>
  <c r="BE130"/>
  <c r="BE152"/>
  <c r="BE156"/>
  <c r="BE157"/>
  <c r="BE163"/>
  <c r="BE165"/>
  <c r="BE167"/>
  <c r="BE168"/>
  <c r="BE171"/>
  <c r="BE173"/>
  <c r="BE181"/>
  <c r="BE182"/>
  <c r="BE183"/>
  <c r="BE187"/>
  <c r="BE191"/>
  <c r="BE194"/>
  <c r="BE199"/>
  <c r="BE201"/>
  <c r="BE216"/>
  <c r="BE223"/>
  <c r="BE228"/>
  <c r="BE232"/>
  <c r="BE241"/>
  <c r="BE246"/>
  <c r="BE250"/>
  <c r="BE260"/>
  <c r="BE262"/>
  <c r="BE266"/>
  <c r="BE268"/>
  <c r="BE269"/>
  <c r="BE275"/>
  <c r="BE276"/>
  <c r="BE279"/>
  <c r="BE288"/>
  <c r="BE291"/>
  <c r="BE295"/>
  <c r="BE296"/>
  <c r="BE304"/>
  <c r="BE309"/>
  <c r="BE319"/>
  <c r="BE321"/>
  <c r="BE322"/>
  <c r="BE325"/>
  <c r="BE327"/>
  <c r="BE345"/>
  <c r="BE349"/>
  <c r="BE353"/>
  <c r="E50"/>
  <c r="J58"/>
  <c r="BE92"/>
  <c r="BE100"/>
  <c r="BE102"/>
  <c r="BE112"/>
  <c r="BE121"/>
  <c r="BE122"/>
  <c r="BE124"/>
  <c r="BE126"/>
  <c r="BE128"/>
  <c r="BE132"/>
  <c r="BE136"/>
  <c r="BE142"/>
  <c r="BE144"/>
  <c r="BE150"/>
  <c r="BE161"/>
  <c r="BE162"/>
  <c r="BE170"/>
  <c r="BE176"/>
  <c r="BE177"/>
  <c r="BE178"/>
  <c r="BE184"/>
  <c r="BE188"/>
  <c r="BE202"/>
  <c r="BE208"/>
  <c r="BE210"/>
  <c r="BE212"/>
  <c r="BE214"/>
  <c r="BE215"/>
  <c r="BE217"/>
  <c r="BE219"/>
  <c r="BE222"/>
  <c r="BE227"/>
  <c r="BE230"/>
  <c r="BE234"/>
  <c r="BE237"/>
  <c r="BE238"/>
  <c r="BE244"/>
  <c r="BE247"/>
  <c r="BE253"/>
  <c r="BE255"/>
  <c r="BE258"/>
  <c r="BE261"/>
  <c r="BE265"/>
  <c r="BE267"/>
  <c r="BE271"/>
  <c r="BE272"/>
  <c r="BE277"/>
  <c r="BE280"/>
  <c r="BE283"/>
  <c r="BE294"/>
  <c r="BE301"/>
  <c r="BE305"/>
  <c r="BE308"/>
  <c r="BE312"/>
  <c r="BE326"/>
  <c r="BE329"/>
  <c r="BE330"/>
  <c r="BE332"/>
  <c r="BE335"/>
  <c r="BE338"/>
  <c r="BE341"/>
  <c i="3" r="BK99"/>
  <c r="J99"/>
  <c r="J64"/>
  <c i="4" r="BE96"/>
  <c r="BE97"/>
  <c r="BE99"/>
  <c r="BE106"/>
  <c r="BE107"/>
  <c r="BE110"/>
  <c r="BE113"/>
  <c r="BE114"/>
  <c r="BE120"/>
  <c r="BE134"/>
  <c r="BE148"/>
  <c r="BE155"/>
  <c r="BE159"/>
  <c r="BE160"/>
  <c r="BE169"/>
  <c r="BE172"/>
  <c r="BE174"/>
  <c r="BE179"/>
  <c r="BE185"/>
  <c r="BE192"/>
  <c r="BE195"/>
  <c r="BE200"/>
  <c r="BE203"/>
  <c r="BE207"/>
  <c r="BE211"/>
  <c r="BE213"/>
  <c r="BE229"/>
  <c r="BE233"/>
  <c r="BE235"/>
  <c r="BE240"/>
  <c r="BE248"/>
  <c r="BE249"/>
  <c r="BE254"/>
  <c r="BE259"/>
  <c r="BE263"/>
  <c r="BE264"/>
  <c r="BE270"/>
  <c r="BE273"/>
  <c r="BE278"/>
  <c r="BE281"/>
  <c r="BE285"/>
  <c r="BE287"/>
  <c r="BE290"/>
  <c r="BE292"/>
  <c r="BE297"/>
  <c r="BE303"/>
  <c r="BE306"/>
  <c r="BE307"/>
  <c r="BE331"/>
  <c r="BE334"/>
  <c r="BE339"/>
  <c r="BE340"/>
  <c r="BE350"/>
  <c r="BE351"/>
  <c r="BE354"/>
  <c i="2" r="BK114"/>
  <c r="J114"/>
  <c r="J64"/>
  <c i="3" r="F59"/>
  <c r="J92"/>
  <c r="BE146"/>
  <c r="BE149"/>
  <c r="BE175"/>
  <c r="BE181"/>
  <c r="BE199"/>
  <c r="BE247"/>
  <c r="BE258"/>
  <c r="BE268"/>
  <c r="J58"/>
  <c r="F94"/>
  <c r="BE120"/>
  <c r="BE125"/>
  <c r="BE201"/>
  <c r="BE206"/>
  <c r="BE211"/>
  <c r="BE222"/>
  <c r="BE243"/>
  <c r="BE251"/>
  <c r="BE254"/>
  <c r="BE261"/>
  <c r="BE265"/>
  <c r="BE272"/>
  <c r="E50"/>
  <c r="BE101"/>
  <c r="BE105"/>
  <c r="BE109"/>
  <c r="BE116"/>
  <c r="BE130"/>
  <c r="BE137"/>
  <c r="BE142"/>
  <c r="BE213"/>
  <c r="BE229"/>
  <c r="BE233"/>
  <c r="BE235"/>
  <c r="BE238"/>
  <c r="J59"/>
  <c r="BE155"/>
  <c r="BE163"/>
  <c r="BE168"/>
  <c r="BE173"/>
  <c r="BE182"/>
  <c r="BE189"/>
  <c r="BE217"/>
  <c r="BE227"/>
  <c r="BE240"/>
  <c i="2" r="J56"/>
  <c r="J59"/>
  <c r="J109"/>
  <c r="BE324"/>
  <c r="BE343"/>
  <c r="BE352"/>
  <c r="BE585"/>
  <c r="BE1400"/>
  <c r="BE1415"/>
  <c r="BE1450"/>
  <c r="BE1476"/>
  <c r="BE1482"/>
  <c r="BE1610"/>
  <c r="BE1615"/>
  <c r="BE1634"/>
  <c r="BE1660"/>
  <c r="BE1682"/>
  <c r="BE1704"/>
  <c r="BE1721"/>
  <c r="BE1742"/>
  <c r="BE1770"/>
  <c r="BE1783"/>
  <c r="BE1822"/>
  <c r="BE1867"/>
  <c r="BE1888"/>
  <c r="BE1898"/>
  <c r="BE1908"/>
  <c r="BE1920"/>
  <c r="BE1935"/>
  <c r="BE1950"/>
  <c r="BE1972"/>
  <c r="BE1987"/>
  <c r="BE1993"/>
  <c r="BE2071"/>
  <c r="BE2088"/>
  <c r="BE2109"/>
  <c r="BE2122"/>
  <c r="BE2137"/>
  <c r="BE2159"/>
  <c r="BE2175"/>
  <c r="BE2186"/>
  <c r="BE2199"/>
  <c r="BE2227"/>
  <c r="BE2284"/>
  <c r="BE2323"/>
  <c r="BE2333"/>
  <c r="BE2400"/>
  <c r="BE2404"/>
  <c r="BE2415"/>
  <c r="BE2548"/>
  <c r="BE2730"/>
  <c r="BE2743"/>
  <c r="BE2794"/>
  <c r="BE2888"/>
  <c r="BE2922"/>
  <c r="BE2944"/>
  <c r="BE3038"/>
  <c r="BE3180"/>
  <c r="BE3204"/>
  <c r="BE3254"/>
  <c r="BE3259"/>
  <c r="BE3274"/>
  <c r="BE3285"/>
  <c r="BE3303"/>
  <c r="BE3309"/>
  <c r="BE3313"/>
  <c r="BE3322"/>
  <c r="BE3373"/>
  <c r="BE3417"/>
  <c r="BE3474"/>
  <c r="BE3483"/>
  <c r="BE3502"/>
  <c r="BE3513"/>
  <c r="BE3520"/>
  <c r="BE3619"/>
  <c r="BE3643"/>
  <c r="BE3687"/>
  <c r="BE3719"/>
  <c r="BE3735"/>
  <c r="BE3749"/>
  <c r="BE3821"/>
  <c r="BE3826"/>
  <c r="BE3831"/>
  <c r="BE3850"/>
  <c r="BE3852"/>
  <c r="BE3879"/>
  <c r="BE3894"/>
  <c r="BE3934"/>
  <c r="BE3958"/>
  <c r="BE3959"/>
  <c r="BE3972"/>
  <c r="BE3997"/>
  <c r="BE4004"/>
  <c r="BE4034"/>
  <c r="BE4073"/>
  <c r="BE4100"/>
  <c r="BE4109"/>
  <c r="BE4117"/>
  <c r="BE4147"/>
  <c r="BE4153"/>
  <c r="BE4154"/>
  <c r="BE4159"/>
  <c r="BE4180"/>
  <c r="BE4214"/>
  <c r="BE4221"/>
  <c r="BE4225"/>
  <c r="BE4227"/>
  <c r="BE4229"/>
  <c r="BE4231"/>
  <c r="BE4237"/>
  <c r="BE4240"/>
  <c r="BE4248"/>
  <c r="BE4265"/>
  <c r="BE4305"/>
  <c r="BE4319"/>
  <c r="BE4325"/>
  <c r="BE4328"/>
  <c r="BE4330"/>
  <c r="BE4335"/>
  <c r="BE4340"/>
  <c r="BE4343"/>
  <c r="BE4351"/>
  <c r="BE4354"/>
  <c r="BE4356"/>
  <c r="BE4369"/>
  <c r="BE4371"/>
  <c r="BE4374"/>
  <c r="BE4375"/>
  <c r="BE4379"/>
  <c r="BE4382"/>
  <c r="BE4391"/>
  <c r="BE4394"/>
  <c r="BE4405"/>
  <c r="BE4552"/>
  <c r="BE4573"/>
  <c r="BE4594"/>
  <c r="BE4615"/>
  <c r="BE4618"/>
  <c r="BE4640"/>
  <c r="BE4661"/>
  <c r="BE4682"/>
  <c r="BE4723"/>
  <c r="BE4725"/>
  <c r="BE4746"/>
  <c r="BE4767"/>
  <c r="BE4769"/>
  <c r="BE4774"/>
  <c r="BE4779"/>
  <c r="BE4784"/>
  <c r="BE4787"/>
  <c r="BE4808"/>
  <c r="BE4821"/>
  <c r="BE4832"/>
  <c r="BE4835"/>
  <c r="BE4870"/>
  <c r="BE4893"/>
  <c r="BE4895"/>
  <c r="BE4900"/>
  <c r="BE4902"/>
  <c r="BE4916"/>
  <c r="BE4918"/>
  <c r="BE4938"/>
  <c r="BE4946"/>
  <c r="BE4948"/>
  <c r="BE4952"/>
  <c r="BE4987"/>
  <c r="BE4990"/>
  <c r="BE5034"/>
  <c r="BE5079"/>
  <c r="BE5154"/>
  <c r="BE5230"/>
  <c r="BE5244"/>
  <c r="BE5247"/>
  <c r="BE338"/>
  <c r="BE348"/>
  <c r="BE361"/>
  <c r="BE1394"/>
  <c r="BE1463"/>
  <c r="BE1531"/>
  <c r="BE1566"/>
  <c r="BE1589"/>
  <c r="BE1597"/>
  <c r="BE1630"/>
  <c r="BE1674"/>
  <c r="BE1731"/>
  <c r="BE1766"/>
  <c r="BE1827"/>
  <c r="BE1850"/>
  <c r="BE1893"/>
  <c r="BE1903"/>
  <c r="BE1914"/>
  <c r="BE1925"/>
  <c r="BE1954"/>
  <c r="BE1981"/>
  <c r="BE1990"/>
  <c r="BE2065"/>
  <c r="BE2081"/>
  <c r="BE2095"/>
  <c r="BE2128"/>
  <c r="BE2165"/>
  <c r="BE2191"/>
  <c r="BE2204"/>
  <c r="BE2543"/>
  <c r="BE2732"/>
  <c r="BE2827"/>
  <c r="BE2839"/>
  <c r="BE2856"/>
  <c r="BE3123"/>
  <c r="BE3189"/>
  <c r="BE3220"/>
  <c r="BE3225"/>
  <c r="BE3257"/>
  <c r="BE3311"/>
  <c r="BE3317"/>
  <c r="BE3320"/>
  <c r="BE3324"/>
  <c r="BE3328"/>
  <c r="BE3391"/>
  <c r="BE3449"/>
  <c r="BE3453"/>
  <c r="BE3472"/>
  <c r="BE3481"/>
  <c r="BE3499"/>
  <c r="BE3511"/>
  <c r="BE3531"/>
  <c r="BE3639"/>
  <c r="BE3654"/>
  <c r="BE3677"/>
  <c r="BE3694"/>
  <c r="BE3727"/>
  <c r="BE3803"/>
  <c r="BE3808"/>
  <c r="BE3819"/>
  <c r="BE3823"/>
  <c r="BE3825"/>
  <c r="BE3884"/>
  <c r="BE3899"/>
  <c r="BE3929"/>
  <c r="BE3965"/>
  <c r="BE3992"/>
  <c r="BE4011"/>
  <c r="BE4063"/>
  <c r="BE4126"/>
  <c r="BE4129"/>
  <c r="BE4136"/>
  <c r="BE4151"/>
  <c r="BE4185"/>
  <c r="BE4202"/>
  <c r="BE4222"/>
  <c r="BE4241"/>
  <c r="BE4243"/>
  <c r="BE4245"/>
  <c r="BE4252"/>
  <c r="BE4266"/>
  <c r="BE4269"/>
  <c r="BE4282"/>
  <c r="BE4292"/>
  <c r="BE4299"/>
  <c r="BE4317"/>
  <c r="BE4322"/>
  <c r="BE4327"/>
  <c r="BE4332"/>
  <c r="BE4338"/>
  <c r="BE4342"/>
  <c r="BE4346"/>
  <c r="BE4350"/>
  <c r="BE4352"/>
  <c r="BE4355"/>
  <c r="BE4358"/>
  <c r="BE4360"/>
  <c r="BE4364"/>
  <c r="BE4366"/>
  <c r="BE4370"/>
  <c r="BE4372"/>
  <c r="BE4386"/>
  <c r="BE4387"/>
  <c r="BE4388"/>
  <c r="BE4389"/>
  <c r="BE4393"/>
  <c r="BE4395"/>
  <c r="BE4454"/>
  <c r="BE4463"/>
  <c r="BE4495"/>
  <c r="BE4522"/>
  <c r="BE4549"/>
  <c r="F58"/>
  <c r="E101"/>
  <c r="BE357"/>
  <c r="BE1029"/>
  <c r="BE1398"/>
  <c r="BE1418"/>
  <c r="BE1504"/>
  <c r="BE1549"/>
  <c r="BE1572"/>
  <c r="BE1605"/>
  <c r="BE1638"/>
  <c r="BE1666"/>
  <c r="BE1689"/>
  <c r="BE1727"/>
  <c r="BE1737"/>
  <c r="BE1759"/>
  <c r="BE1800"/>
  <c r="BE1805"/>
  <c r="BE1810"/>
  <c r="BE1817"/>
  <c r="BE1832"/>
  <c r="BE1855"/>
  <c r="BE1878"/>
  <c r="BE1883"/>
  <c r="BE1916"/>
  <c r="BE1959"/>
  <c r="BE2060"/>
  <c r="BE2076"/>
  <c r="BE2144"/>
  <c r="BE2154"/>
  <c r="BE2164"/>
  <c r="BE2258"/>
  <c r="BE2310"/>
  <c r="BE2337"/>
  <c r="BE2349"/>
  <c r="BE2361"/>
  <c r="BE2383"/>
  <c r="BE2394"/>
  <c r="BE2409"/>
  <c r="BE2413"/>
  <c r="BE2420"/>
  <c r="BE2521"/>
  <c r="BE2577"/>
  <c r="BE2725"/>
  <c r="BE2765"/>
  <c r="BE2833"/>
  <c r="BE2874"/>
  <c r="BE2907"/>
  <c r="BE2934"/>
  <c r="BE2995"/>
  <c r="BE3171"/>
  <c r="BE3248"/>
  <c r="BE3308"/>
  <c r="BE3314"/>
  <c r="BE3316"/>
  <c r="BE3321"/>
  <c r="BE3344"/>
  <c r="BE3389"/>
  <c r="BE3469"/>
  <c r="BE3576"/>
  <c r="BE3659"/>
  <c r="BE3813"/>
  <c r="BE3816"/>
  <c r="BE3818"/>
  <c r="BE3820"/>
  <c r="BE3822"/>
  <c r="BE3824"/>
  <c r="BE3827"/>
  <c r="BE3874"/>
  <c r="BE3889"/>
  <c r="BE3914"/>
  <c r="BE3939"/>
  <c r="BE3964"/>
  <c r="BE3985"/>
  <c r="BE4013"/>
  <c r="BE4019"/>
  <c r="BE4029"/>
  <c r="BE4051"/>
  <c r="BE4066"/>
  <c r="BE4078"/>
  <c r="BE4104"/>
  <c r="BE4112"/>
  <c r="BE4121"/>
  <c r="BE4140"/>
  <c r="BE4150"/>
  <c r="BE4152"/>
  <c r="BE4175"/>
  <c r="BE4183"/>
  <c r="BE4208"/>
  <c r="BE4223"/>
  <c r="BE4226"/>
  <c r="BE4228"/>
  <c r="BE4233"/>
  <c r="BE4234"/>
  <c r="BE4235"/>
  <c r="BE4244"/>
  <c r="BE4247"/>
  <c r="BE4263"/>
  <c r="BE4264"/>
  <c r="BE4271"/>
  <c r="BE4294"/>
  <c r="BE4302"/>
  <c r="BE4311"/>
  <c r="BE4314"/>
  <c r="BE4326"/>
  <c r="BE4334"/>
  <c r="BE4341"/>
  <c r="BE4348"/>
  <c r="BE4349"/>
  <c r="BE4353"/>
  <c r="BE4359"/>
  <c r="BE4361"/>
  <c r="BE4362"/>
  <c r="BE4363"/>
  <c r="BE4367"/>
  <c r="BE4378"/>
  <c r="BE4385"/>
  <c r="BE4390"/>
  <c r="BE4452"/>
  <c r="BE4461"/>
  <c r="F59"/>
  <c r="BE116"/>
  <c r="BE364"/>
  <c r="BE807"/>
  <c r="BE1210"/>
  <c r="BE1392"/>
  <c r="BE1407"/>
  <c r="BE1437"/>
  <c r="BE1514"/>
  <c r="BE1577"/>
  <c r="BE1581"/>
  <c r="BE1619"/>
  <c r="BE1653"/>
  <c r="BE1696"/>
  <c r="BE1718"/>
  <c r="BE1746"/>
  <c r="BE1777"/>
  <c r="BE1796"/>
  <c r="BE1803"/>
  <c r="BE1839"/>
  <c r="BE1860"/>
  <c r="BE1929"/>
  <c r="BE1945"/>
  <c r="BE1963"/>
  <c r="BE2055"/>
  <c r="BE2101"/>
  <c r="BE2114"/>
  <c r="BE2181"/>
  <c r="BE2222"/>
  <c r="BE2232"/>
  <c r="BE2387"/>
  <c r="BE2651"/>
  <c r="BE2748"/>
  <c r="BE2808"/>
  <c r="BE2911"/>
  <c r="BE2939"/>
  <c r="BE3081"/>
  <c r="BE3128"/>
  <c r="BE3185"/>
  <c r="BE3218"/>
  <c r="BE3237"/>
  <c r="BE3264"/>
  <c r="BE3295"/>
  <c r="BE3299"/>
  <c r="BE3307"/>
  <c r="BE3310"/>
  <c r="BE3312"/>
  <c r="BE3315"/>
  <c r="BE3318"/>
  <c r="BE3319"/>
  <c r="BE3360"/>
  <c r="BE3404"/>
  <c r="BE3433"/>
  <c r="BE3451"/>
  <c r="BE3504"/>
  <c r="BE3518"/>
  <c r="BE3533"/>
  <c r="BE3621"/>
  <c r="BE3625"/>
  <c r="BE3635"/>
  <c r="BE3648"/>
  <c r="BE3652"/>
  <c r="BE3665"/>
  <c r="BE3679"/>
  <c r="BE3721"/>
  <c r="BE3733"/>
  <c r="BE3741"/>
  <c r="BE3747"/>
  <c r="BE3800"/>
  <c r="BE3817"/>
  <c r="BE3828"/>
  <c r="BE3868"/>
  <c r="BE3975"/>
  <c r="BE4002"/>
  <c r="BE4016"/>
  <c r="BE4022"/>
  <c r="BE4024"/>
  <c r="BE4036"/>
  <c r="BE4042"/>
  <c r="BE4054"/>
  <c r="BE4059"/>
  <c r="BE4132"/>
  <c r="BE4157"/>
  <c r="BE4169"/>
  <c r="BE4192"/>
  <c r="BE4224"/>
  <c r="BE4230"/>
  <c r="BE4232"/>
  <c r="BE4236"/>
  <c r="BE4238"/>
  <c r="BE4239"/>
  <c r="BE4242"/>
  <c r="BE4246"/>
  <c r="BE4249"/>
  <c r="BE4250"/>
  <c r="BE4277"/>
  <c r="BE4284"/>
  <c r="BE4297"/>
  <c r="BE4308"/>
  <c r="BE4329"/>
  <c r="BE4331"/>
  <c r="BE4333"/>
  <c r="BE4336"/>
  <c r="BE4337"/>
  <c r="BE4339"/>
  <c r="BE4344"/>
  <c r="BE4345"/>
  <c r="BE4347"/>
  <c r="BE4357"/>
  <c r="BE4365"/>
  <c r="BE4368"/>
  <c r="BE4373"/>
  <c r="BE4392"/>
  <c r="BE4398"/>
  <c r="BE4426"/>
  <c r="BE4468"/>
  <c i="3" r="J36"/>
  <c i="1" r="AW57"/>
  <c i="5" r="F38"/>
  <c i="1" r="BC59"/>
  <c i="5" r="F37"/>
  <c i="1" r="BB59"/>
  <c i="6" r="J36"/>
  <c i="1" r="AW60"/>
  <c i="10" r="F36"/>
  <c i="1" r="BA64"/>
  <c i="10" r="F37"/>
  <c i="1" r="BB64"/>
  <c i="12" r="F37"/>
  <c i="1" r="BB67"/>
  <c r="AS54"/>
  <c i="2" r="F38"/>
  <c i="1" r="BC56"/>
  <c i="8" r="F36"/>
  <c i="1" r="BA62"/>
  <c i="8" r="F38"/>
  <c i="1" r="BC62"/>
  <c i="11" r="J36"/>
  <c i="1" r="AW66"/>
  <c i="9" r="J36"/>
  <c i="1" r="AW63"/>
  <c i="9" r="F37"/>
  <c i="1" r="BB63"/>
  <c i="12" r="F38"/>
  <c i="1" r="BC67"/>
  <c i="2" r="J36"/>
  <c i="1" r="AW56"/>
  <c i="5" r="F36"/>
  <c i="1" r="BA59"/>
  <c i="5" r="J36"/>
  <c i="1" r="AW59"/>
  <c i="5" r="F39"/>
  <c i="1" r="BD59"/>
  <c i="6" r="F36"/>
  <c i="1" r="BA60"/>
  <c i="7" r="F36"/>
  <c i="1" r="BA61"/>
  <c i="7" r="F39"/>
  <c i="1" r="BD61"/>
  <c i="9" r="F38"/>
  <c i="1" r="BC63"/>
  <c i="10" r="J36"/>
  <c i="1" r="AW64"/>
  <c i="12" r="F36"/>
  <c i="1" r="BA67"/>
  <c i="2" r="F37"/>
  <c i="1" r="BB56"/>
  <c i="4" r="J36"/>
  <c i="1" r="AW58"/>
  <c i="7" r="F38"/>
  <c i="1" r="BC61"/>
  <c i="8" r="F39"/>
  <c i="1" r="BD62"/>
  <c i="11" r="F39"/>
  <c i="1" r="BD66"/>
  <c i="3" r="F36"/>
  <c i="1" r="BA57"/>
  <c i="4" r="F39"/>
  <c i="1" r="BD58"/>
  <c i="6" r="F39"/>
  <c i="1" r="BD60"/>
  <c i="7" r="F37"/>
  <c i="1" r="BB61"/>
  <c i="9" r="F39"/>
  <c i="1" r="BD63"/>
  <c i="11" r="F38"/>
  <c i="1" r="BC66"/>
  <c i="3" r="F37"/>
  <c i="1" r="BB57"/>
  <c i="3" r="F39"/>
  <c i="1" r="BD57"/>
  <c i="4" r="F38"/>
  <c i="1" r="BC58"/>
  <c i="6" r="F38"/>
  <c i="1" r="BC60"/>
  <c i="10" r="F39"/>
  <c i="1" r="BD64"/>
  <c i="11" r="F37"/>
  <c i="1" r="BB66"/>
  <c i="4" r="F36"/>
  <c i="1" r="BA58"/>
  <c i="7" r="J36"/>
  <c i="1" r="AW61"/>
  <c i="8" r="J36"/>
  <c i="1" r="AW62"/>
  <c i="11" r="F36"/>
  <c i="1" r="BA66"/>
  <c i="3" r="F38"/>
  <c i="1" r="BC57"/>
  <c i="4" r="F37"/>
  <c i="1" r="BB58"/>
  <c i="6" r="F37"/>
  <c i="1" r="BB60"/>
  <c i="8" r="F37"/>
  <c i="1" r="BB62"/>
  <c i="9" r="F36"/>
  <c i="1" r="BA63"/>
  <c i="10" r="F38"/>
  <c i="1" r="BC64"/>
  <c i="12" r="J36"/>
  <c i="1" r="AW67"/>
  <c i="12" r="F39"/>
  <c i="1" r="BD67"/>
  <c i="2" r="F36"/>
  <c i="1" r="BA56"/>
  <c i="2" r="F39"/>
  <c i="1" r="BD56"/>
  <c i="2" l="1" r="P3326"/>
  <c r="R3326"/>
  <c i="8" r="P89"/>
  <c i="1" r="AU62"/>
  <c i="8" r="R89"/>
  <c i="2" r="T3326"/>
  <c i="3" r="P99"/>
  <c i="7" r="BK96"/>
  <c r="J96"/>
  <c r="J64"/>
  <c i="3" r="T245"/>
  <c i="11" r="P293"/>
  <c i="10" r="P88"/>
  <c i="1" r="AU64"/>
  <c i="9" r="R91"/>
  <c i="7" r="P96"/>
  <c r="P95"/>
  <c i="1" r="AU61"/>
  <c i="11" r="P96"/>
  <c i="1" r="AU66"/>
  <c i="4" r="R90"/>
  <c i="11" r="T97"/>
  <c r="T96"/>
  <c i="12" r="R87"/>
  <c i="5" r="R88"/>
  <c r="P88"/>
  <c i="1" r="AU59"/>
  <c i="2" r="R114"/>
  <c r="R113"/>
  <c i="6" r="P105"/>
  <c i="1" r="AU60"/>
  <c i="2" r="T114"/>
  <c r="T113"/>
  <c i="11" r="R293"/>
  <c i="3" r="T98"/>
  <c i="6" r="T105"/>
  <c i="2" r="P114"/>
  <c r="P113"/>
  <c i="1" r="AU56"/>
  <c i="11" r="R97"/>
  <c r="R96"/>
  <c i="4" r="T90"/>
  <c i="7" r="R96"/>
  <c r="R95"/>
  <c i="5" r="T88"/>
  <c i="12" r="P87"/>
  <c i="1" r="AU67"/>
  <c i="9" r="BK91"/>
  <c r="J91"/>
  <c r="J63"/>
  <c i="7" r="T96"/>
  <c r="T95"/>
  <c i="6" r="R105"/>
  <c i="3" r="P245"/>
  <c i="10" r="T88"/>
  <c i="9" r="P91"/>
  <c i="1" r="AU63"/>
  <c i="4" r="P90"/>
  <c i="1" r="AU58"/>
  <c i="12" r="BK87"/>
  <c r="J87"/>
  <c r="J63"/>
  <c i="5" r="BK88"/>
  <c r="J88"/>
  <c r="J63"/>
  <c i="12" r="J88"/>
  <c r="J64"/>
  <c i="4" r="BK90"/>
  <c r="J90"/>
  <c r="J63"/>
  <c i="6" r="BK105"/>
  <c r="J105"/>
  <c r="J63"/>
  <c i="10" r="BK88"/>
  <c r="J88"/>
  <c r="J63"/>
  <c i="11" r="BK97"/>
  <c r="J97"/>
  <c r="J64"/>
  <c r="BK293"/>
  <c r="J293"/>
  <c r="J72"/>
  <c i="2" r="BK3326"/>
  <c r="J3326"/>
  <c r="J72"/>
  <c i="3" r="BK245"/>
  <c r="J245"/>
  <c r="J72"/>
  <c i="8" r="BK89"/>
  <c r="J89"/>
  <c i="3" r="BK98"/>
  <c r="J98"/>
  <c r="J63"/>
  <c i="2" r="BK113"/>
  <c r="J113"/>
  <c r="J63"/>
  <c i="6" r="F35"/>
  <c i="1" r="AZ60"/>
  <c i="4" r="J35"/>
  <c i="1" r="AV58"/>
  <c r="AT58"/>
  <c i="7" r="F35"/>
  <c i="1" r="AZ61"/>
  <c i="11" r="J35"/>
  <c i="1" r="AV66"/>
  <c r="AT66"/>
  <c i="2" r="J35"/>
  <c i="1" r="AV56"/>
  <c r="AT56"/>
  <c i="5" r="F35"/>
  <c i="1" r="AZ59"/>
  <c i="7" r="J35"/>
  <c i="1" r="AV61"/>
  <c r="AT61"/>
  <c i="10" r="F35"/>
  <c i="1" r="AZ64"/>
  <c r="BB65"/>
  <c r="AX65"/>
  <c i="12" r="J35"/>
  <c i="1" r="AV67"/>
  <c r="AT67"/>
  <c i="5" r="J35"/>
  <c i="1" r="AV59"/>
  <c r="AT59"/>
  <c i="8" r="J35"/>
  <c i="1" r="AV62"/>
  <c r="AT62"/>
  <c r="BC55"/>
  <c r="BC65"/>
  <c r="AY65"/>
  <c i="8" r="J32"/>
  <c i="1" r="AG62"/>
  <c i="4" r="F35"/>
  <c i="1" r="AZ58"/>
  <c r="BA55"/>
  <c r="BB55"/>
  <c r="AX55"/>
  <c i="11" r="F35"/>
  <c i="1" r="AZ66"/>
  <c r="BD55"/>
  <c r="BD65"/>
  <c i="2" r="F35"/>
  <c i="1" r="AZ56"/>
  <c i="3" r="J35"/>
  <c i="1" r="AV57"/>
  <c r="AT57"/>
  <c i="8" r="F35"/>
  <c i="1" r="AZ62"/>
  <c i="9" r="F35"/>
  <c i="1" r="AZ63"/>
  <c i="3" r="F35"/>
  <c i="1" r="AZ57"/>
  <c i="6" r="J35"/>
  <c i="1" r="AV60"/>
  <c r="AT60"/>
  <c i="9" r="J35"/>
  <c i="1" r="AV63"/>
  <c r="AT63"/>
  <c i="10" r="J35"/>
  <c i="1" r="AV64"/>
  <c r="AT64"/>
  <c r="BA65"/>
  <c r="AW65"/>
  <c i="12" r="F35"/>
  <c i="1" r="AZ67"/>
  <c i="3" l="1" r="P98"/>
  <c i="1" r="AU57"/>
  <c i="8" r="J63"/>
  <c i="11" r="BK96"/>
  <c r="J96"/>
  <c i="7" r="BK95"/>
  <c r="J95"/>
  <c i="8" r="J41"/>
  <c i="1" r="AN62"/>
  <c i="7" r="J32"/>
  <c i="1" r="AG61"/>
  <c i="2" r="J32"/>
  <c i="1" r="AG56"/>
  <c r="AU65"/>
  <c i="5" r="J32"/>
  <c i="1" r="AG59"/>
  <c i="9" r="J32"/>
  <c i="1" r="AG63"/>
  <c r="AY55"/>
  <c r="BD54"/>
  <c r="W33"/>
  <c i="6" r="J32"/>
  <c i="1" r="AG60"/>
  <c r="AZ55"/>
  <c i="11" r="J32"/>
  <c i="1" r="AG66"/>
  <c i="4" r="J32"/>
  <c i="1" r="AG58"/>
  <c r="BA54"/>
  <c r="AW54"/>
  <c r="AK30"/>
  <c r="AU55"/>
  <c r="AZ65"/>
  <c r="AV65"/>
  <c r="AT65"/>
  <c r="BC54"/>
  <c r="W32"/>
  <c i="12" r="J32"/>
  <c i="1" r="AG67"/>
  <c i="10" r="J32"/>
  <c i="1" r="AG64"/>
  <c i="3" r="J32"/>
  <c i="1" r="AG57"/>
  <c r="AN57"/>
  <c r="AW55"/>
  <c r="BB54"/>
  <c r="AX54"/>
  <c i="4" l="1" r="J41"/>
  <c i="10" r="J41"/>
  <c i="12" r="J41"/>
  <c i="6" r="J41"/>
  <c i="11" r="J41"/>
  <c i="7" r="J41"/>
  <c i="9" r="J41"/>
  <c i="5" r="J41"/>
  <c i="11" r="J63"/>
  <c i="7" r="J63"/>
  <c i="3" r="J41"/>
  <c i="2" r="J41"/>
  <c i="1" r="AN56"/>
  <c r="AN61"/>
  <c r="AN67"/>
  <c r="AN58"/>
  <c r="AN59"/>
  <c r="AN60"/>
  <c r="AN63"/>
  <c r="AN64"/>
  <c r="AN66"/>
  <c r="AG55"/>
  <c r="AV55"/>
  <c r="AT55"/>
  <c r="AN55"/>
  <c r="AZ54"/>
  <c r="W29"/>
  <c r="AY54"/>
  <c r="W30"/>
  <c r="AU54"/>
  <c r="AG65"/>
  <c r="W31"/>
  <c l="1" r="AN65"/>
  <c r="AG54"/>
  <c r="AK26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<sst xmlns="http://schemas.openxmlformats.org/spreadsheetml/2006/main">
  <si>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</si>
  <si>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</si>
  <si>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</si>
  <si>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</si>
  <si>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</si>
  <si>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</si>
  <si>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</si>
  <si>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</si>
  <si>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</si>
  <si>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</si>
  <si>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</si>
  <si>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</si>
  <si>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</si>
  <si>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</si>
  <si>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</si>
  <si>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</si>
  <si>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</si>
  <si>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</si>
  <si>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</si>
  <si>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</si>
  <si>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</si>
  <si>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</si>
  <si>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</si>
  <si>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</si>
  <si>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</si>
  <si>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</si>
  <si>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</si>
  <si>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</si>
  <si>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</si>
  <si>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</si>
  <si>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</si>
  <si>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</si>
  <si>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</si>
  <si>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</si>
  <si>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</si>
  <si>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</si>
  <si>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</si>
  <si>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</si>
  <si>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</si>
  <si>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</si>
  <si>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</si>
  <si>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</si>
  <si>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</si>
  <si>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</si>
  <si>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</si>
  <si>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</si>
  <si>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</si>
  <si>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</si>
  <si>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</si>
  <si>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</si>
  <si>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</si>
  <si>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</si>
  <si>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</si>
  <si>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</si>
  <si>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</si>
  <si>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</si>
  <si>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</si>
  <si>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</si>
  <si>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</si>
  <si>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</si>
  <si>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</si>
  <si>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</si>
  <si>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</si>
  <si>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</si>
  <si>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</si>
  <si>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</si>
  <si>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</si>
  <si>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</si>
  <si>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</si>
  <si>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</si>
  <si>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</si>
  <si>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</si>
  <si>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</si>
  <si>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</si>
  <si>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</si>
  <si>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</si>
  <si>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</si>
  <si>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</si>
  <si>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</si>
  <si>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</si>
  <si>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</si>
  <si>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</si>
  <si>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</si>
  <si>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</si>
  <si>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</si>
  <si>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</si>
  <si>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</si>
  <si>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</si>
  <si>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</si>
  <si>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</si>
  <si>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</si>
  <si>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</si>
  <si>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</si>
  <si>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</si>
  <si>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</si>
  <si>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</si>
  <si>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</si>
  <si>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</si>
  <si>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</si>
  <si>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</si>
  <si>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</si>
  <si>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</si>
  <si>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</si>
  <si>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</si>
  <si>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</si>
  <si>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</si>
  <si>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</si>
  <si>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</si>
  <si>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</si>
  <si>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</si>
  <si>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</si>
  <si>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</si>
  <si>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</si>
  <si>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</si>
  <si>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</si>
  <si>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</si>
  <si>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</si>
  <si>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</si>
  <si>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</si>
  <si>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</si>
  <si>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</si>
  <si>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</si>
  <si>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</si>
  <si>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</si>
  <si>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</si>
  <si>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</si>
  <si>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</si>
  <si>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</si>
  <si>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</si>
  <si>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</si>
  <si>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</si>
  <si>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</si>
  <si>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</si>
  <si>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</si>
  <si>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</si>
  <si>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</si>
  <si>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</si>
  <si>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</si>
  <si>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</si>
  <si>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</si>
  <si>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</si>
  <si>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</si>
  <si>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</si>
  <si>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</si>
  <si>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</si>
  <si>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</si>
  <si>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</si>
  <si>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</si>
  <si>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</si>
  <si>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</si>
  <si>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</si>
  <si>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</si>
  <si>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</si>
  <si>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</si>
  <si>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</si>
  <si>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</si>
  <si>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</si>
  <si>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</si>
  <si>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</si>
  <si>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</si>
  <si>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</si>
  <si>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</si>
  <si>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</si>
  <si>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</si>
  <si>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</si>
  <si>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</si>
  <si>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</si>
  <si>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</si>
  <si>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</si>
  <si>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</si>
  <si>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</si>
  <si>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</si>
  <si>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</si>
  <si>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</si>
  <si>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</si>
  <si>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</si>
  <si>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</si>
  <si>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</si>
  <si>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</si>
  <si>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</si>
  <si>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</si>
  <si>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</si>
  <si>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</si>
  <si>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</si>
  <si>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</si>
  <si>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</si>
  <si>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</si>
  <si>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</si>
  <si>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</si>
  <si>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</si>
  <si>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</si>
  <si>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</si>
  <si>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</si>
  <si>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</si>
  <si>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</si>
  <si>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</si>
  <si>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</si>
  <si>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</si>
  <si>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</si>
  <si>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</si>
  <si>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</si>
  <si>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</si>
  <si>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</si>
  <si>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</si>
  <si>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</si>
  <si>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</si>
  <si>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</si>
  <si>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</si>
  <si>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</si>
  <si>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</si>
  <si>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</si>
  <si>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</si>
  <si>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</si>
  <si>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</si>
  <si>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</si>
  <si>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</si>
  <si>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</si>
  <si>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</si>
  <si>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</si>
  <si>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</si>
  <si>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</si>
  <si>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</si>
  <si>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</si>
  <si>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</si>
  <si>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</si>
  <si>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</si>
  <si>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</si>
  <si>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</si>
  <si>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</si>
  <si>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</si>
  <si>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</si>
  <si>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</si>
  <si>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</si>
  <si>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</si>
  <si>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</si>
  <si>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</si>
  <si>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</si>
  <si>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</si>
  <si>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</si>
  <si>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</si>
  <si>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</si>
  <si>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</si>
  <si>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</si>
  <si>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</si>
  <si>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</si>
  <si>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</si>
  <si>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</si>
  <si>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</si>
  <si>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</si>
  <si>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</si>
  <si>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</si>
  <si>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</si>
  <si>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</si>
  <si>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</si>
  <si>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</si>
  <si>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</si>
  <si>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</si>
  <si>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</si>
  <si>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</si>
  <si>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</si>
  <si>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</si>
  <si>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</si>
  <si>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</si>
  <si>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</si>
  <si>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</si>
  <si>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</si>
  <si>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</si>
  <si>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</si>
  <si>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</si>
  <si>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</si>
  <si>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</si>
  <si>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</si>
  <si>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</si>
  <si>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</si>
  <si>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</si>
  <si>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</si>
  <si>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</si>
  <si>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</si>
  <si>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</si>
  <si>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</si>
  <si>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</si>
  <si>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</si>
  <si>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</si>
  <si>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</si>
  <si>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</si>
  <si>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</si>
  <si>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</si>
  <si>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</si>
  <si>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</si>
  <si>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</si>
  <si>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</si>
  <si>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</si>
  <si>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</si>
  <si>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</si>
  <si>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</si>
  <si>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</si>
  <si>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</si>
  <si>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</si>
  <si>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</si>
  <si>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</si>
  <si>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</si>
  <si>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</si>
  <si>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</si>
  <si>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</si>
  <si>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</si>
  <si>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</si>
  <si>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</si>
  <si>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</si>
  <si>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</si>
  <si>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</si>
  <si>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</si>
  <si>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</si>
  <si>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</si>
  <si>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</si>
  <si>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</si>
  <si>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</si>
  <si>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</si>
  <si>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</si>
  <si>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</si>
  <si>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</si>
  <si>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</si>
  <si>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</si>
  <si>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</si>
  <si>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</si>
  <si>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</si>
  <si>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</si>
  <si>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</si>
  <si>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</si>
  <si>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</si>
  <si>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</si>
  <si>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</si>
  <si>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</si>
  <si>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</si>
  <si>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</si>
  <si>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</si>
  <si>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</si>
  <si>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</si>
  <si>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</si>
  <si>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</si>
  <si>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</si>
  <si>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</si>
  <si>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</si>
  <si>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</si>
  <si>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</si>
  <si>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</si>
  <si>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</si>
  <si>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</si>
  <si>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</si>
  <si>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</si>
  <si>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</si>
  <si>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</si>
  <si>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</si>
  <si>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</si>
  <si>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</si>
  <si>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</si>
  <si>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</si>
  <si>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</si>
  <si>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</si>
  <si>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</si>
  <si>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</si>
  <si>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</si>
  <si>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</si>
  <si>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</si>
  <si>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</si>
  <si>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</si>
  <si>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</si>
  <si>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</si>
  <si>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</si>
  <si>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</si>
  <si>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</si>
  <si>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</si>
  <si>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</si>
  <si>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</si>
  <si>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</si>
  <si>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</si>
  <si>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</si>
  <si>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</si>
  <si>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</si>
  <si>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</si>
  <si>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</si>
  <si>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</si>
  <si>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</si>
  <si>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</si>
  <si>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</si>
  <si>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</si>
  <si>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</si>
  <si>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</si>
  <si>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</si>
  <si>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</si>
  <si>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</si>
  <si>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</si>
  <si>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</si>
  <si>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</si>
  <si>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</si>
  <si>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</si>
  <si>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</si>
  <si>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</si>
  <si>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</si>
  <si>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</si>
  <si>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</si>
  <si>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</si>
  <si>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</si>
  <si>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</si>
  <si>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</si>
  <si>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</si>
  <si>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</si>
  <si>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</si>
  <si>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</si>
  <si>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</si>
  <si>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</si>
  <si>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</si>
  <si>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</si>
  <si>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</si>
  <si>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</si>
  <si>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</si>
  <si>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</si>
  <si>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</si>
  <si>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</si>
  <si>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</si>
  <si>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</si>
  <si>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</si>
  <si>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</si>
  <si>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</si>
  <si>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</si>
  <si>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</si>
  <si>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</si>
  <si>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</si>
  <si>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</si>
  <si>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</si>
  <si>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</si>
  <si>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</si>
  <si>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</si>
  <si>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</si>
  <si>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</si>
  <si>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</si>
  <si>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</si>
  <si>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</si>
  <si>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</si>
  <si>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</si>
  <si>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</si>
  <si>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</si>
  <si>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</si>
  <si>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</si>
  <si>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</si>
  <si>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</si>
  <si>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</si>
  <si>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</si>
  <si>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</si>
  <si>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</si>
  <si>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</si>
  <si>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</si>
  <si>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</si>
  <si>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</si>
  <si>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</si>
  <si>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</si>
  <si>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</si>
  <si>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</si>
  <si>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</si>
  <si>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</si>
  <si>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</si>
  <si>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</si>
  <si>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</si>
  <si>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</si>
  <si>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</si>
  <si>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</si>
  <si>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</si>
  <si>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</si>
  <si>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</si>
  <si>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</si>
  <si>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</si>
  <si>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</si>
  <si>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</si>
  <si>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</si>
  <si>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</si>
  <si>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</si>
  <si>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</si>
  <si>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</si>
  <si>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</si>
  <si>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</si>
  <si>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</si>
  <si>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</si>
  <si>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</si>
  <si>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</si>
  <si>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</si>
  <si>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</si>
  <si>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</si>
  <si>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</si>
  <si>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</si>
  <si>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</si>
  <si>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</si>
  <si>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</si>
  <si>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</si>
  <si>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</si>
  <si>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</si>
  <si>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</si>
  <si>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</si>
  <si>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</si>
  <si>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</si>
  <si>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</si>
  <si>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</si>
  <si>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</si>
  <si>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</si>
  <si>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</si>
  <si>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</si>
  <si>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</si>
  <si>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</si>
  <si>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</si>
  <si>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</si>
  <si>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</si>
  <si>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</si>
  <si>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</si>
  <si>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</si>
  <si>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</si>
  <si>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</si>
  <si>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</si>
  <si>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</si>
  <si>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</si>
  <si>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</si>
  <si>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</si>
  <si>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</si>
  <si>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</si>
  <si>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</si>
  <si>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</si>
  <si>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</si>
  <si>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</si>
  <si>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</si>
  <si>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</si>
  <si>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</si>
  <si>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</si>
  <si>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</si>
  <si>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</si>
  <si>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</si>
  <si>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</si>
  <si>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</si>
  <si>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</si>
  <si>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</si>
  <si>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</si>
  <si>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</si>
  <si>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</si>
  <si>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</si>
  <si>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</si>
  <si>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</si>
  <si>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</si>
  <si>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</si>
  <si>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</si>
  <si>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</si>
  <si>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</si>
  <si>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</si>
  <si>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</si>
  <si>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</si>
  <si>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</si>
  <si>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</si>
  <si>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</si>
  <si>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</si>
  <si>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</si>
  <si>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</si>
  <si>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</si>
  <si>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</si>
  <si>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</si>
  <si>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</si>
  <si>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</si>
  <si>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</si>
  <si>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</si>
  <si>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</si>
  <si>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</si>
  <si>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</si>
  <si>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</si>
  <si>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</si>
  <si>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</si>
  <si>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</si>
  <si>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</si>
  <si>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</si>
  <si>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</si>
  <si>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</si>
  <si>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</si>
  <si>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</si>
  <si>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</si>
  <si>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</si>
  <si>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</si>
  <si>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</si>
  <si>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</si>
  <si>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</si>
  <si>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</si>
  <si>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</si>
  <si>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</si>
  <si>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</si>
  <si>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</si>
  <si>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</si>
  <si>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</si>
  <si>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</si>
  <si>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</si>
  <si>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</si>
  <si>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</si>
  <si>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</si>
  <si>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</si>
  <si>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</si>
  <si>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</si>
  <si>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</si>
  <si>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</si>
  <si>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</si>
  <si>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</si>
  <si>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</si>
  <si>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</si>
  <si>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</si>
  <si>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</si>
  <si>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</si>
  <si>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</si>
  <si>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</si>
  <si>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</si>
  <si>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</si>
  <si>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</si>
  <si>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</si>
  <si>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</si>
  <si>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</si>
  <si>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</si>
  <si>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</si>
  <si>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</si>
  <si>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</si>
  <si>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</si>
  <si>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</si>
  <si>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</si>
  <si>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</si>
  <si>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</si>
  <si>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</si>
  <si>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</si>
  <si>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</si>
  <si>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</si>
  <si>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</si>
  <si>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</si>
  <si>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</si>
  <si>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</si>
  <si>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</si>
  <si>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</si>
  <si>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</si>
  <si>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</si>
  <si>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</si>
  <si>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</si>
  <si>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</si>
  <si>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</si>
  <si>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</si>
  <si>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</si>
  <si>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</si>
  <si>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</si>
  <si>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</si>
  <si>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</si>
  <si>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</si>
  <si>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</si>
  <si>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</si>
  <si>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</si>
  <si>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</si>
  <si>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</si>
  <si>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</si>
  <si>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</si>
  <si>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</si>
  <si>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</si>
  <si>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</si>
  <si>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</si>
  <si>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</si>
  <si>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</si>
  <si>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</si>
  <si>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</si>
  <si>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</si>
  <si>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</si>
  <si>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</si>
  <si>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</si>
  <si>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</si>
  <si>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</si>
  <si>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</si>
  <si>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</si>
  <si>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</si>
  <si>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</si>
  <si>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</si>
  <si>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</si>
  <si>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</si>
  <si>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</si>
  <si>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</si>
  <si>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</si>
  <si>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</si>
  <si>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</si>
  <si>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</si>
  <si>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</si>
  <si>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</si>
  <si>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</si>
  <si>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</si>
  <si>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</si>
  <si>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</si>
  <si>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</si>
  <si>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</si>
  <si>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</si>
  <si>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</si>
  <si>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</si>
  <si>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</si>
  <si>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</si>
  <si>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</si>
  <si>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</si>
  <si>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</si>
  <si>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</si>
  <si>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</si>
  <si>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</si>
  <si>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</si>
  <si>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</si>
  <si>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</si>
  <si>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</si>
  <si>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</si>
  <si>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</si>
  <si>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</si>
  <si>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</si>
  <si>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</si>
  <si>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</si>
  <si>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</si>
  <si>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</si>
  <si>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</si>
  <si>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</si>
  <si>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</si>
  <si>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</si>
  <si>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</si>
  <si>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</si>
  <si>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</si>
  <si>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</si>
  <si>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</si>
  <si>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</si>
  <si>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</si>
  <si>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</si>
  <si>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</si>
  <si>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</si>
  <si>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</si>
  <si>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</si>
  <si>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</si>
  <si>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</si>
  <si>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</si>
  <si>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</si>
  <si>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</si>
  <si>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</si>
  <si>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</si>
  <si>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</si>
  <si>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</si>
  <si>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</si>
  <si>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</si>
  <si>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</si>
  <si>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</si>
  <si>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</si>
  <si>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</si>
  <si>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</si>
  <si>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</si>
  <si>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</si>
  <si>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</si>
  <si>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</si>
  <si>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</si>
  <si>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</si>
  <si>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</si>
  <si>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</si>
  <si>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</si>
  <si>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</si>
  <si>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</si>
  <si>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</si>
  <si>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</si>
  <si>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</si>
  <si>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</si>
  <si>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</si>
  <si>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</si>
  <si>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</si>
  <si>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</si>
  <si>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</si>
  <si>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</si>
  <si>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</si>
  <si>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</si>
  <si>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</si>
  <si>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</si>
  <si>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</si>
  <si>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</si>
  <si>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</si>
  <si>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</si>
  <si>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</si>
  <si>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</si>
  <si>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</si>
  <si>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</si>
  <si>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</si>
  <si>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</si>
  <si>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</si>
  <si>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</si>
  <si>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</si>
  <si>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</si>
  <si>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</si>
  <si>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</si>
  <si>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</si>
  <si>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</si>
  <si>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</si>
  <si>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</si>
  <si>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</si>
  <si>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</si>
  <si>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</si>
  <si>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</si>
  <si>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</si>
  <si>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</si>
  <si>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</si>
  <si>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</si>
  <si>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</si>
  <si>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</si>
  <si>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</si>
  <si>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</si>
  <si>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</si>
  <si>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</si>
  <si>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</si>
  <si>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</si>
  <si>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</si>
  <si>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</si>
  <si>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</si>
  <si>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</si>
  <si>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</si>
  <si>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</si>
  <si>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</si>
  <si>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</si>
  <si>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</si>
  <si>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</si>
  <si>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</si>
  <si>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</si>
  <si>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</si>
  <si>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</si>
  <si>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</si>
  <si>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</si>
  <si>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</si>
  <si>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</si>
  <si>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</si>
  <si>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</si>
  <si>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</si>
  <si>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</si>
  <si>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</si>
  <si>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</si>
  <si>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</si>
  <si>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</si>
  <si>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</si>
  <si>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</si>
  <si>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</si>
  <si>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</si>
  <si>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</si>
  <si>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</si>
  <si>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</si>
  <si>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</si>
  <si>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</si>
  <si>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</si>
  <si>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</si>
  <si>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</si>
  <si>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</si>
  <si>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</si>
  <si>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</si>
  <si>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</si>
  <si>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</si>
  <si>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</si>
  <si>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</si>
  <si>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</si>
  <si>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</si>
  <si>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</si>
  <si>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</si>
  <si>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</si>
  <si>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</si>
  <si>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</si>
  <si>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</si>
  <si>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</si>
  <si>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</si>
  <si>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</si>
  <si>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</si>
  <si>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</si>
  <si>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</si>
  <si>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</si>
  <si>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</si>
  <si>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</si>
  <si>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</si>
  <si>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</si>
  <si>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</si>
  <si>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</si>
  <si>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</si>
  <si>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</si>
  <si>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</si>
  <si>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</si>
  <si>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</si>
  <si>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</si>
  <si>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</si>
  <si>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</si>
  <si>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</si>
  <si>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</si>
  <si>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</si>
  <si>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</si>
  <si>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</si>
  <si>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</si>
  <si>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</si>
  <si>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</si>
  <si>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</si>
  <si>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</si>
  <si>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</si>
  <si>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</si>
  <si>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</si>
  <si>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</si>
  <si>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</si>
  <si>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</si>
  <si>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</si>
  <si>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</si>
  <si>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</si>
  <si>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</si>
  <si>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</si>
  <si>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</si>
  <si>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</si>
  <si>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</si>
  <si>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</si>
  <si>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</si>
  <si>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</si>
  <si>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</si>
  <si>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</si>
  <si>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</si>
  <si>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</si>
  <si>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</si>
  <si>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</si>
  <si>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</si>
  <si>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</si>
  <si>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</si>
  <si>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</si>
  <si>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</si>
  <si>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</si>
  <si>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</si>
  <si>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</si>
  <si>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</si>
  <si>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</si>
  <si>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</si>
  <si>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</si>
  <si>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</si>
  <si>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</si>
  <si>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</si>
  <si>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</si>
  <si>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</si>
  <si>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</si>
  <si>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</si>
  <si>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</si>
  <si>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</si>
  <si>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</si>
  <si>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</si>
  <si>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</si>
  <si>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</si>
  <si>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</si>
  <si>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</si>
  <si>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</si>
  <si>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</si>
  <si>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</si>
  <si>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</si>
  <si>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</si>
  <si>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</si>
  <si>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</si>
  <si>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</si>
  <si>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</si>
  <si>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</si>
  <si>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</si>
  <si>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</si>
  <si>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</si>
  <si>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</si>
  <si>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</si>
  <si>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</si>
  <si>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</si>
  <si>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</si>
  <si>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</si>
  <si>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</si>
  <si>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</si>
  <si>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</si>
  <si>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</si>
  <si>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</si>
  <si>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</si>
  <si>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</si>
  <si>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</si>
  <si>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</si>
  <si>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</si>
  <si>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</si>
  <si>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</si>
  <si>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</si>
  <si>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</si>
  <si>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</si>
  <si>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</si>
  <si>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</si>
  <si>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</si>
  <si>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</si>
  <si>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</si>
  <si>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</si>
  <si>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</si>
  <si>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</si>
  <si>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</si>
  <si>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</si>
  <si>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</si>
  <si>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</si>
  <si>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</si>
  <si>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</si>
  <si>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</si>
  <si>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</si>
  <si>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</si>
  <si>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</si>
  <si>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</si>
  <si>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</si>
  <si>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</si>
  <si>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</si>
  <si>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</si>
  <si>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</si>
  <si>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</si>
  <si>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</si>
  <si>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</si>
  <si>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</si>
  <si>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</si>
  <si>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</si>
  <si>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</si>
  <si>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</si>
  <si>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</si>
  <si>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</si>
  <si>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</si>
  <si>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</si>
  <si>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</si>
  <si>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</si>
  <si>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</si>
  <si>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</si>
  <si>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</si>
  <si>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</si>
  <si>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</si>
  <si>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</si>
  <si>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</si>
  <si>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</si>
  <si>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</si>
  <si>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</si>
  <si>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</si>
  <si>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</si>
  <si>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</si>
  <si>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</si>
  <si>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</si>
  <si>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</si>
  <si>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</si>
  <si>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</si>
  <si>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</si>
  <si>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</si>
  <si>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</si>
  <si>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</si>
  <si>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</si>
  <si>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</si>
  <si>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</si>
  <si>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</si>
  <si>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</si>
  <si>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</si>
  <si>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</si>
  <si>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</si>
  <si>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</si>
  <si>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</si>
  <si>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</si>
  <si>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</si>
  <si>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</si>
  <si>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</si>
  <si>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</si>
  <si>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</si>
  <si>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</si>
  <si>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</si>
  <si>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</si>
  <si>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</si>
  <si>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</si>
  <si>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</si>
  <si>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</si>
  <si>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</si>
  <si>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</si>
  <si>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</si>
  <si>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</si>
  <si>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</si>
  <si>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</si>
  <si>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</si>
  <si>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</si>
  <si>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</si>
  <si>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</si>
  <si>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</si>
  <si>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</si>
  <si>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</si>
  <si>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</si>
  <si>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</si>
  <si>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</si>
  <si>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</si>
  <si>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</si>
  <si>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</si>
  <si>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</si>
  <si>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</si>
  <si>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</si>
  <si>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</si>
  <si>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</si>
  <si>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</si>
  <si>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</si>
  <si>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</si>
  <si>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</si>
  <si>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</si>
  <si>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</si>
  <si>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</si>
  <si>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</si>
  <si>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</si>
  <si>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</si>
  <si>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</si>
  <si>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</si>
  <si>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</si>
  <si>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</si>
  <si>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</si>
  <si>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</si>
  <si>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</si>
  <si>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</si>
  <si>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</si>
  <si>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</si>
  <si>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</si>
  <si>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</si>
  <si>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</si>
  <si>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</si>
  <si>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</si>
  <si>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</si>
  <si>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</si>
  <si>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</si>
  <si>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</si>
  <si>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</si>
  <si>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</si>
  <si>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</si>
  <si>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</si>
  <si>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</si>
  <si>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</si>
  <si>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</si>
  <si>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</si>
  <si>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</si>
  <si>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</si>
  <si>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</si>
  <si>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</si>
  <si>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</si>
  <si>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</si>
  <si>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</si>
  <si>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</si>
  <si>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</si>
  <si>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</si>
  <si>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</si>
  <si>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</si>
  <si>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</si>
  <si>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</si>
  <si>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</si>
  <si>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</si>
  <si>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</si>
  <si>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</si>
  <si>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</si>
  <si>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</si>
  <si>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</si>
  <si>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</si>
  <si>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</si>
  <si>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</si>
  <si>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</si>
  <si>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</si>
  <si>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</si>
  <si>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</si>
  <si>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</si>
  <si>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</si>
  <si>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</si>
  <si>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</si>
  <si>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</si>
  <si>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</si>
  <si>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</si>
  <si>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</si>
  <si>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</si>
  <si>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</si>
  <si>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</si>
  <si>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</si>
  <si>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</si>
  <si>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</si>
  <si>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</si>
  <si>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</si>
  <si>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</si>
  <si>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</si>
  <si>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</si>
  <si>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</si>
  <si>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</si>
  <si>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</si>
  <si>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</si>
  <si>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</si>
  <si>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</si>
  <si>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</si>
  <si>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</si>
  <si>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</si>
  <si>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</si>
  <si>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</si>
  <si>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</si>
  <si>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</si>
  <si>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</si>
  <si>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</si>
  <si>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</si>
  <si>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</si>
  <si>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</si>
  <si>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</si>
  <si>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</si>
  <si>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</si>
  <si>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</si>
  <si>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</si>
  <si>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</si>
  <si>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</si>
  <si>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</si>
  <si>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</si>
  <si>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</si>
  <si>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</si>
  <si>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</si>
  <si>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</si>
  <si>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</si>
  <si>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</si>
  <si>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</si>
  <si>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</si>
  <si>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</si>
  <si>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</si>
  <si>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</si>
  <si>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</si>
  <si>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</si>
  <si>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</si>
  <si>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</si>
  <si>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</si>
  <si>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</si>
  <si>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</si>
  <si>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</si>
  <si>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</si>
  <si>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</si>
  <si>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</si>
  <si>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</si>
  <si>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</si>
  <si>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</si>
  <si>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</si>
  <si>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</si>
  <si>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</si>
  <si>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</si>
  <si>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</si>
  <si>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</si>
  <si>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</si>
  <si>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</si>
  <si>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</si>
  <si>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</si>
  <si>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</si>
  <si>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</si>
  <si>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</si>
  <si>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</si>
  <si>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</si>
  <si>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</si>
  <si>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</si>
  <si>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0,16*0,275*2*22*8,5/1000</t>
  </si>
  <si>
    <t>0,05*0,05*8*22*62,8/1000</t>
  </si>
  <si>
    <t>28,282*1,05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</si>
  <si>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</si>
  <si>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</si>
  <si>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</si>
  <si>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</si>
  <si>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</si>
  <si>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</si>
  <si>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</si>
  <si>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</si>
  <si>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</si>
  <si>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</si>
  <si>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</si>
  <si>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</si>
  <si>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</si>
  <si>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</si>
  <si>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</si>
  <si>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0,171*1,15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</si>
  <si>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</si>
  <si>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</si>
  <si>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</si>
  <si>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</si>
  <si>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</si>
  <si>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</si>
  <si>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</si>
  <si>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</si>
  <si>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</si>
  <si>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</si>
  <si>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</si>
  <si>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</si>
  <si>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</si>
  <si>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</si>
  <si>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</si>
  <si>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</si>
  <si>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</si>
  <si>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</si>
  <si>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</si>
  <si>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</si>
  <si>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</si>
  <si>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</si>
  <si>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</si>
  <si>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</si>
  <si>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</si>
  <si>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</si>
  <si>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</si>
  <si>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</si>
  <si>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</si>
  <si>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</si>
  <si>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</si>
  <si>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</si>
  <si>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</si>
  <si>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</si>
  <si>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</si>
  <si>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</si>
  <si>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</si>
  <si>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</si>
  <si>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</si>
  <si>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</si>
  <si>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</si>
  <si>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</si>
  <si>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</si>
  <si>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</si>
  <si>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</si>
  <si>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</si>
  <si>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</si>
  <si>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</si>
  <si>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</si>
  <si>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</si>
  <si>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</si>
  <si>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</si>
  <si>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</si>
  <si>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</si>
  <si>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</si>
  <si>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</si>
  <si>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</si>
  <si>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</si>
  <si>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</si>
  <si>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</si>
  <si>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</si>
  <si>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</si>
  <si>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</si>
  <si>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</si>
  <si>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</si>
  <si>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</si>
  <si>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</si>
  <si>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</si>
  <si>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</si>
  <si>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</si>
  <si>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</si>
  <si>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</si>
  <si>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</si>
  <si>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</si>
  <si>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</si>
  <si>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</si>
  <si>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</si>
  <si>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</si>
  <si>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</si>
  <si>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</si>
  <si>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</si>
  <si>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</si>
  <si>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</si>
  <si>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</si>
  <si>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</si>
  <si>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</si>
  <si>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</si>
  <si>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</si>
  <si>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</si>
  <si>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</si>
  <si>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</si>
  <si>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</si>
  <si>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</si>
  <si>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</si>
  <si>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</si>
  <si>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</si>
  <si>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</si>
  <si>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</si>
  <si>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</si>
  <si>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</si>
  <si>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</si>
  <si>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</si>
  <si>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</si>
  <si>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</si>
  <si>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</si>
  <si>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</si>
  <si>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</si>
  <si>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</si>
  <si>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</si>
  <si>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</si>
  <si>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</si>
  <si>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</si>
  <si>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</si>
  <si>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</si>
  <si>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</si>
  <si>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</si>
  <si>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</si>
  <si>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</si>
  <si>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</si>
  <si>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</si>
  <si>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</si>
  <si>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</si>
  <si>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</si>
  <si>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</si>
  <si>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</si>
  <si>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</si>
  <si>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</si>
  <si>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</si>
  <si>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</si>
  <si>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</si>
  <si>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</si>
  <si>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</si>
  <si>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</si>
  <si>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</si>
  <si>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</si>
  <si>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</si>
  <si>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</si>
  <si>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</si>
  <si>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</si>
  <si>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</si>
  <si>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</si>
  <si>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</si>
  <si>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</si>
  <si>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</si>
  <si>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</si>
  <si>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</si>
  <si>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</si>
  <si>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</si>
  <si>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</si>
  <si>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</si>
  <si>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</si>
  <si>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</si>
  <si>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</si>
  <si>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</si>
  <si>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</si>
  <si>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</si>
  <si>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</si>
  <si>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</si>
  <si>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</si>
  <si>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</si>
  <si>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</si>
  <si>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</si>
  <si>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</si>
  <si>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</si>
  <si>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</si>
  <si>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</si>
  <si>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</si>
  <si>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</si>
  <si>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</si>
  <si>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</si>
  <si>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</si>
  <si>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</si>
  <si>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</si>
  <si>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</si>
  <si>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</si>
  <si>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</si>
  <si>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</si>
  <si>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</si>
  <si>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</si>
  <si>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</si>
  <si>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</si>
  <si>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</si>
  <si>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</si>
  <si>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</si>
  <si>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</si>
  <si>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</si>
  <si>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</si>
  <si>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</si>
  <si>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</si>
  <si>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</si>
  <si>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</si>
  <si>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</si>
  <si>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</si>
  <si>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</si>
  <si>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</si>
  <si>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</si>
  <si>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</si>
  <si>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</si>
  <si>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</si>
  <si>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</si>
  <si>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</si>
  <si>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</si>
  <si>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</si>
  <si>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</si>
  <si>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</si>
  <si>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</si>
  <si>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</si>
  <si>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</si>
  <si>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</si>
  <si>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</si>
  <si>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</si>
  <si>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</si>
  <si>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</si>
  <si>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</si>
  <si>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</si>
  <si>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</si>
  <si>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</si>
  <si>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</si>
  <si>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</si>
  <si>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</si>
  <si>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</si>
  <si>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</si>
  <si>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</si>
  <si>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</si>
  <si>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</si>
  <si>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</si>
  <si>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</si>
  <si>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</si>
  <si>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</si>
  <si>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</si>
  <si>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</si>
  <si>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</si>
  <si>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</si>
  <si>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</si>
  <si>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</si>
  <si>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</si>
  <si>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</si>
  <si>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</si>
  <si>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</si>
  <si>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</si>
  <si>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</si>
  <si>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</si>
  <si>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</si>
  <si>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</si>
  <si>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</si>
  <si>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</si>
  <si>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</si>
  <si>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</si>
  <si>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</si>
  <si>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</si>
  <si>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</si>
  <si>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</si>
  <si>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</si>
  <si>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</si>
  <si>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</si>
  <si>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</si>
  <si>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</si>
  <si>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</si>
  <si>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</si>
  <si>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</si>
  <si>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</si>
  <si>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</si>
  <si>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</si>
  <si>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</si>
  <si>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</si>
  <si>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</si>
  <si>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</si>
  <si>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</si>
  <si>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</si>
  <si>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</si>
  <si>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</si>
  <si>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</si>
  <si>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</si>
  <si>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</si>
  <si>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</si>
  <si>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</si>
  <si>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</si>
  <si>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</si>
  <si>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</si>
  <si>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</si>
  <si>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</si>
  <si>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</si>
  <si>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</t>
  </si>
  <si>
    <t>22,666*1,05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</si>
  <si>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</si>
  <si>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</si>
  <si>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</si>
  <si>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</si>
  <si>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</si>
  <si>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</si>
  <si>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</si>
  <si>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</si>
  <si>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</si>
  <si>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</si>
  <si>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</si>
  <si>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</si>
  <si>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</si>
  <si>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</si>
  <si>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</si>
  <si>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</si>
  <si>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</si>
  <si>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</si>
  <si>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</si>
  <si>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</si>
  <si>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</si>
  <si>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</si>
  <si>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</si>
  <si>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</si>
  <si>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6,517*1,15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</si>
  <si>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</si>
  <si>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</si>
  <si>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</si>
  <si>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</si>
  <si>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</si>
  <si>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</si>
  <si>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</si>
  <si>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</si>
  <si>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</si>
  <si>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</si>
  <si>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</si>
  <si>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</si>
  <si>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</si>
  <si>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</si>
  <si>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</si>
  <si>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</si>
  <si>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</si>
  <si>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</si>
  <si>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</si>
  <si>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</si>
  <si>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</si>
  <si>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</si>
  <si>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</si>
  <si>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</si>
  <si>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</si>
  <si>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</si>
  <si>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</si>
  <si>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</si>
  <si>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</si>
  <si>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</si>
  <si>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</si>
  <si>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</si>
  <si>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</si>
  <si>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</si>
  <si>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</si>
  <si>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</si>
  <si>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</si>
  <si>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</si>
  <si>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</si>
  <si>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</si>
  <si>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</si>
  <si>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</si>
  <si>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</si>
  <si>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</si>
  <si>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</si>
  <si>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</si>
  <si>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</si>
  <si>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</si>
  <si>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</si>
  <si>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</si>
  <si>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</si>
  <si>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</si>
  <si>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</si>
  <si>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</si>
  <si>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</si>
  <si>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</si>
  <si>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</si>
  <si>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</si>
  <si>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</si>
  <si>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</si>
  <si>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</si>
  <si>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</si>
  <si>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</si>
  <si>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</si>
  <si>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</si>
  <si>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</si>
  <si>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</si>
  <si>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</si>
  <si>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</si>
  <si>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</si>
  <si>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</si>
  <si>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</si>
  <si>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</si>
  <si>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</si>
  <si>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</si>
  <si>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</si>
  <si>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</si>
  <si>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</si>
  <si>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</si>
  <si>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</si>
  <si>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</si>
  <si>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</si>
  <si>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</si>
  <si>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</si>
  <si>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</si>
  <si>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</si>
  <si>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</si>
  <si>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</si>
  <si>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</si>
  <si>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</si>
  <si>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</si>
  <si>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</si>
  <si>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</si>
  <si>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</si>
  <si>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</si>
  <si>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</si>
  <si>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</si>
  <si>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</si>
  <si>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</si>
  <si>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</si>
  <si>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</si>
  <si>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</si>
  <si>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</si>
  <si>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</si>
  <si>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</si>
  <si>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</si>
  <si>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</si>
  <si>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</si>
  <si>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</si>
  <si>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</si>
  <si>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</si>
  <si>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</si>
  <si>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</si>
  <si>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</si>
  <si>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</si>
  <si>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</si>
  <si>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</si>
  <si>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</si>
  <si>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</si>
  <si>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</si>
  <si>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</si>
  <si>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</si>
  <si>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</si>
  <si>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</si>
  <si>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</si>
  <si>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</si>
  <si>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</si>
  <si>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</si>
  <si>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</si>
  <si>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</si>
  <si>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</si>
  <si>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</si>
  <si>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</si>
  <si>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</si>
  <si>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</si>
  <si>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</si>
  <si>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</si>
  <si>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</si>
  <si>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</si>
  <si>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</si>
  <si>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</si>
  <si>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</si>
  <si>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</si>
  <si>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</si>
  <si>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</si>
  <si>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</si>
  <si>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</si>
  <si>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</si>
  <si>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</si>
  <si>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</si>
  <si>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</si>
  <si>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</si>
  <si>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</si>
  <si>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</si>
  <si>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</si>
  <si>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</si>
  <si>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</si>
  <si>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</si>
  <si>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</si>
  <si>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</si>
  <si>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</si>
  <si>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</si>
  <si>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</si>
  <si>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</si>
  <si>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</si>
  <si>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</si>
  <si>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</si>
  <si>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</si>
  <si>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</si>
  <si>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</si>
  <si>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</si>
  <si>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</si>
  <si>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</si>
  <si>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</si>
  <si>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</si>
  <si>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</si>
  <si>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</si>
  <si>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</si>
  <si>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</si>
  <si>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</si>
  <si>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</si>
  <si>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</si>
  <si>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</si>
  <si>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</si>
  <si>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</si>
  <si>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</si>
  <si>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</si>
  <si>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</si>
  <si>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</si>
  <si>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</si>
  <si>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</si>
  <si>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</si>
  <si>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</si>
  <si>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</si>
  <si>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</si>
  <si>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</si>
  <si>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</si>
  <si>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</si>
  <si>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</si>
  <si>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</si>
  <si>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</si>
  <si>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</si>
  <si>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</si>
  <si>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</si>
  <si>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</si>
  <si>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</si>
  <si>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</si>
  <si>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</si>
  <si>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</si>
  <si>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</si>
  <si>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</si>
  <si>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</si>
  <si>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</si>
  <si>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</si>
  <si>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</si>
  <si>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</si>
  <si>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</si>
  <si>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</si>
  <si>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</si>
  <si>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</si>
  <si>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</si>
  <si>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</si>
  <si>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</si>
  <si>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</si>
  <si>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</si>
  <si>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</si>
  <si>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</si>
  <si>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</si>
  <si>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</si>
  <si>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</si>
  <si>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</si>
  <si>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</si>
  <si>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</si>
  <si>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</si>
  <si>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</si>
  <si>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</si>
  <si>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</si>
  <si>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</si>
  <si>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</si>
  <si>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</si>
  <si>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</si>
  <si>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</si>
  <si>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</si>
  <si>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</si>
  <si>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</si>
  <si>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</si>
  <si>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</si>
  <si>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</si>
  <si>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</si>
  <si>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</si>
  <si>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</si>
  <si>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</si>
  <si>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</si>
  <si>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</si>
  <si>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</si>
  <si>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</si>
  <si>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</si>
  <si>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</si>
  <si>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</si>
  <si>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</si>
  <si>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</si>
  <si>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</si>
  <si>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</si>
  <si>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</si>
  <si>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</si>
  <si>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</si>
  <si>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</si>
  <si>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</si>
  <si>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</si>
  <si>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</si>
  <si>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</si>
  <si>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</si>
  <si>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</si>
  <si>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</si>
  <si>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</si>
  <si>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</si>
  <si>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</si>
  <si>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</si>
  <si>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</si>
  <si>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</si>
  <si>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</si>
  <si>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</si>
  <si>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</si>
  <si>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</si>
  <si>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</si>
  <si>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</si>
  <si>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</si>
  <si>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</si>
  <si>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</si>
  <si>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</si>
  <si>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</si>
  <si>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</si>
  <si>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</si>
  <si>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</si>
  <si>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</si>
  <si>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</si>
  <si>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</si>
  <si>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</si>
  <si>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</si>
  <si>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</si>
  <si>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</si>
  <si>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</si>
  <si>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</si>
  <si>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</si>
  <si>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</si>
  <si>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</si>
  <si>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</si>
  <si>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</si>
  <si>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</si>
  <si>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</si>
  <si>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</si>
  <si>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</si>
  <si>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</si>
  <si>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</si>
  <si>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</si>
  <si>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</si>
  <si>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</si>
  <si>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</si>
  <si>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</si>
  <si>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</si>
  <si>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</si>
  <si>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</si>
  <si>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</si>
  <si>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</si>
  <si>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</si>
  <si>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</si>
  <si>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</si>
  <si>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</si>
  <si>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</si>
  <si>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</si>
  <si>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</si>
  <si>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</si>
  <si>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</si>
  <si>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</si>
  <si>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</si>
  <si>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</si>
  <si>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</si>
  <si>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</si>
  <si>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</si>
  <si>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</si>
  <si>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</si>
  <si>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</si>
  <si>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</si>
  <si>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</si>
  <si>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</si>
  <si>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</si>
  <si>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</si>
  <si>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</si>
  <si>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</si>
  <si>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</si>
  <si>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</si>
  <si>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</si>
  <si>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</si>
  <si>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</si>
  <si>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</si>
  <si>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</si>
  <si>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</si>
  <si>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</si>
  <si>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</si>
  <si>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</si>
  <si>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</si>
  <si>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</si>
  <si>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</si>
  <si>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</si>
  <si>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</si>
  <si>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</si>
  <si>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</si>
  <si>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</si>
  <si>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</si>
  <si>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</si>
  <si>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</si>
  <si>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</si>
  <si>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</si>
  <si>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</si>
  <si>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</si>
  <si>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</si>
  <si>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</si>
  <si>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</si>
  <si>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</si>
  <si>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</si>
  <si>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</si>
  <si>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</si>
  <si>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</si>
  <si>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</si>
  <si>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</si>
  <si>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</si>
  <si>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</si>
  <si>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</si>
  <si>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</si>
  <si>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</si>
  <si>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</si>
  <si>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</si>
  <si>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</si>
  <si>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</si>
  <si>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</si>
  <si>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</si>
  <si>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</si>
  <si>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</si>
  <si>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</si>
  <si>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</si>
  <si>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</si>
  <si>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</si>
  <si>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</si>
  <si>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</si>
  <si>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</si>
  <si>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</si>
  <si>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</si>
  <si>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</si>
  <si>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</si>
  <si>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</si>
  <si>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</si>
  <si>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</si>
  <si>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</si>
  <si>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</si>
  <si>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</si>
  <si>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</si>
  <si>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</si>
  <si>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</si>
  <si>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</si>
  <si>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</si>
  <si>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</si>
  <si>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</si>
  <si>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</si>
  <si>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</si>
  <si>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</si>
  <si>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</si>
  <si>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</si>
  <si>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</si>
  <si>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</si>
  <si>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</si>
  <si>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</si>
  <si>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</si>
  <si>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</si>
  <si>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</si>
  <si>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</si>
  <si>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</si>
  <si>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</si>
  <si>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</si>
  <si>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</si>
  <si>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</si>
  <si>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</si>
  <si>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</si>
  <si>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</si>
  <si>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</si>
  <si>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</si>
  <si>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</si>
  <si>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</si>
  <si>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</si>
  <si>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</si>
  <si>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</si>
  <si>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</si>
  <si>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</si>
  <si>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</si>
  <si>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</si>
  <si>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</si>
  <si>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</si>
  <si>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</si>
  <si>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</si>
  <si>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</si>
  <si>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</si>
  <si>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</si>
  <si>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</si>
  <si>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</si>
  <si>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</si>
  <si>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</si>
  <si>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</si>
  <si>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</si>
  <si>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</si>
  <si>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</si>
  <si>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</si>
  <si>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</si>
  <si>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</si>
  <si>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</si>
  <si>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</si>
  <si>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</si>
  <si>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</si>
  <si>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</si>
  <si>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</si>
  <si>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</si>
  <si>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</si>
  <si>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</si>
  <si>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</si>
  <si>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</si>
  <si>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</si>
  <si>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</si>
  <si>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</si>
  <si>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</si>
  <si>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</si>
  <si>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</si>
  <si>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</si>
  <si>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</si>
  <si>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</si>
  <si>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</si>
  <si>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</si>
  <si>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</si>
  <si>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</si>
  <si>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</si>
  <si>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</si>
  <si>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</si>
  <si>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</si>
  <si>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</si>
  <si>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</si>
  <si>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</si>
  <si>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</si>
  <si>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</si>
  <si>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</si>
  <si>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</si>
  <si>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</si>
  <si>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</si>
  <si>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</si>
  <si>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</si>
  <si>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</si>
  <si>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</si>
  <si>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</si>
  <si>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</si>
  <si>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</si>
  <si>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</si>
  <si>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</si>
  <si>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</si>
  <si>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</si>
  <si>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</si>
  <si>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</si>
  <si>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</si>
  <si>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</si>
  <si>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</si>
  <si>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</si>
  <si>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</si>
  <si>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</si>
  <si>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</si>
  <si>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</si>
  <si>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</si>
  <si>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</si>
  <si>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</si>
  <si>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</si>
  <si>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</si>
  <si>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</si>
  <si>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</si>
  <si>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</si>
  <si>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</si>
  <si>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</si>
  <si>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</si>
  <si>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</si>
  <si>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</si>
  <si>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</si>
  <si>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</si>
  <si>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</si>
  <si>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</si>
  <si>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</si>
  <si>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</si>
  <si>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</si>
  <si>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</si>
  <si>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</si>
  <si>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</si>
  <si>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</si>
  <si>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</si>
  <si>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</si>
  <si>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</si>
  <si>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</si>
  <si>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</si>
  <si>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</si>
  <si>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</si>
  <si>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</si>
  <si>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</si>
  <si>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</si>
  <si>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</si>
  <si>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</si>
  <si>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</si>
  <si>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</si>
  <si>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</si>
  <si>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</si>
  <si>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</si>
  <si>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</si>
  <si>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</si>
  <si>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</si>
  <si>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</si>
  <si>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</si>
  <si>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</si>
  <si>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</si>
  <si>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</si>
  <si>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</si>
  <si>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</si>
  <si>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</si>
  <si>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</si>
  <si>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</si>
  <si>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</si>
  <si>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</si>
  <si>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</si>
  <si>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</si>
  <si>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</si>
  <si>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</si>
  <si>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</si>
  <si>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</si>
  <si>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</si>
  <si>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</si>
  <si>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</si>
  <si>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</si>
  <si>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</si>
  <si>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</si>
  <si>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</si>
  <si>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</si>
  <si>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</si>
  <si>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</si>
  <si>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</si>
  <si>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</si>
  <si>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</si>
  <si>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</si>
  <si>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</si>
  <si>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</si>
  <si>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</si>
  <si>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</si>
  <si>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</si>
  <si>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</si>
  <si>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</si>
  <si>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</si>
  <si>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</si>
  <si>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</si>
  <si>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</si>
  <si>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</si>
  <si>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</si>
  <si>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</si>
  <si>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</si>
  <si>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</si>
  <si>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</si>
  <si>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</si>
  <si>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</si>
  <si>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</si>
  <si>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</si>
  <si>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</si>
  <si>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</si>
  <si>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</si>
  <si>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</si>
  <si>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</si>
  <si>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</si>
  <si>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</si>
  <si>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</si>
  <si>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</si>
  <si>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</si>
  <si>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</si>
  <si>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</si>
  <si>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</si>
  <si>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</si>
  <si>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</si>
  <si>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</si>
  <si>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</si>
  <si>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</si>
  <si>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</si>
  <si>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</si>
  <si>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</si>
  <si>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</si>
  <si>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</si>
  <si>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</si>
  <si>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</si>
  <si>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</si>
  <si>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</si>
  <si>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</si>
  <si>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</si>
  <si>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</si>
  <si>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</si>
  <si>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</si>
  <si>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</si>
  <si>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</si>
  <si>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</si>
  <si>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</si>
  <si>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</si>
  <si>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</si>
  <si>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</si>
  <si>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</si>
  <si>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</si>
  <si>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</si>
  <si>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</si>
  <si>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</si>
  <si>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</si>
  <si>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</si>
  <si>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</si>
  <si>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</si>
  <si>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</si>
  <si>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</si>
  <si>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</si>
  <si>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</si>
  <si>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</si>
  <si>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</si>
  <si>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</si>
  <si>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</si>
  <si>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</si>
  <si>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</si>
  <si>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</si>
  <si>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</si>
  <si>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</si>
  <si>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</si>
  <si>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</si>
  <si>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</si>
  <si>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</si>
  <si>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</si>
  <si>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</si>
  <si>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</si>
  <si>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</si>
  <si>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</si>
  <si>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</si>
  <si>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</si>
  <si>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</si>
  <si>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</si>
  <si>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</si>
  <si>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</si>
  <si>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</si>
  <si>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</si>
  <si>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</si>
  <si>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</si>
  <si>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</si>
  <si>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</si>
  <si>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</si>
  <si>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</si>
  <si>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</si>
  <si>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</si>
  <si>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</si>
  <si>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</si>
  <si>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</si>
  <si>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</si>
  <si>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</si>
  <si>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</si>
  <si>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</si>
  <si>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</si>
  <si>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</si>
  <si>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</si>
  <si>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</si>
  <si>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</si>
  <si>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</si>
  <si>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</si>
  <si>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</si>
  <si>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</si>
  <si>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</si>
  <si>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</si>
  <si>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</si>
  <si>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</si>
  <si>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</si>
  <si>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</si>
  <si>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</si>
  <si>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</si>
  <si>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</si>
  <si>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</si>
  <si>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</si>
  <si>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</si>
  <si>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</si>
  <si>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</si>
  <si>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</si>
  <si>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</si>
  <si>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</si>
  <si>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</si>
  <si>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</si>
  <si>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</si>
  <si>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</si>
  <si>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</si>
  <si>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</si>
  <si>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</si>
  <si>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</si>
  <si>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</si>
  <si>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</si>
  <si>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</si>
  <si>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</si>
  <si>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</si>
  <si>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</si>
  <si>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</si>
  <si>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</si>
  <si>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</si>
  <si>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</si>
  <si>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</si>
  <si>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</si>
  <si>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</si>
  <si>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</si>
  <si>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</si>
  <si>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</si>
  <si>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</si>
  <si>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</si>
  <si>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</si>
  <si>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</si>
  <si>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</si>
  <si>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</si>
  <si>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</si>
  <si>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</si>
  <si>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</si>
  <si>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</si>
  <si>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</si>
  <si>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</si>
  <si>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</si>
  <si>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</si>
  <si>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</si>
  <si>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</si>
  <si>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</si>
  <si>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</si>
  <si>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</si>
  <si>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</si>
  <si>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</si>
  <si>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</si>
  <si>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</si>
  <si>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</si>
  <si>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</si>
  <si>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</si>
  <si>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</si>
  <si>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</si>
  <si>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</si>
  <si>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</si>
  <si>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</si>
  <si>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</si>
  <si>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</si>
  <si>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</si>
  <si>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</si>
  <si>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</si>
  <si>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</si>
  <si>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</si>
  <si>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</si>
  <si>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</si>
  <si>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</si>
  <si>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</si>
  <si>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</si>
  <si>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</si>
  <si>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</si>
  <si>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</si>
  <si>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</si>
  <si>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</si>
  <si>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</si>
  <si>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</si>
  <si>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</si>
  <si>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</si>
  <si>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</si>
  <si>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</si>
  <si>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</si>
  <si>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</si>
  <si>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</si>
  <si>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</si>
  <si>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</si>
  <si>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</si>
  <si>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</si>
  <si>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</si>
  <si>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</si>
  <si>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</si>
  <si>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</si>
  <si>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</si>
  <si>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</si>
  <si>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</si>
  <si>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</si>
  <si>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</si>
  <si>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</si>
  <si>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</si>
  <si>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</si>
  <si>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</si>
  <si>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</si>
  <si>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</si>
  <si>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</si>
  <si>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</si>
  <si>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</si>
  <si>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</si>
  <si>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</si>
  <si>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</si>
  <si>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</si>
  <si>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</si>
  <si>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</si>
  <si>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</si>
  <si>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</si>
  <si>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</si>
  <si>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</si>
  <si>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</si>
  <si>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</si>
  <si>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</si>
  <si>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</si>
  <si>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</si>
  <si>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</si>
  <si>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</si>
  <si>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</si>
  <si>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</si>
  <si>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</si>
  <si>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</si>
  <si>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</si>
  <si>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</si>
  <si>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</si>
  <si>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</si>
  <si>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</si>
  <si>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</si>
  <si>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</si>
  <si>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</si>
  <si>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</si>
  <si>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</si>
  <si>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</si>
  <si>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</si>
  <si>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</si>
  <si>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</si>
  <si>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</si>
  <si>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</si>
  <si>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</si>
  <si>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</si>
  <si>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</si>
  <si>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</si>
  <si>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</si>
  <si>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</si>
  <si>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</si>
  <si>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</si>
  <si>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</si>
  <si>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</si>
  <si>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</si>
  <si>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</si>
  <si>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</si>
  <si>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</si>
  <si>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</si>
  <si>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</si>
  <si>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</si>
  <si>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</si>
  <si>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</si>
  <si>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</si>
  <si>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</si>
  <si>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</si>
  <si>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</si>
  <si>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</si>
  <si>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</si>
  <si>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</si>
  <si>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</si>
  <si>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</si>
  <si>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</si>
  <si>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</si>
  <si>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</si>
  <si>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</si>
  <si>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</si>
  <si>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</si>
  <si>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</si>
  <si>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</si>
  <si>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</si>
  <si>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</si>
  <si>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</si>
  <si>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</si>
  <si>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</si>
  <si>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</si>
  <si>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</si>
  <si>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</si>
  <si>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</si>
  <si>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</si>
  <si>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</si>
  <si>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</si>
  <si>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</si>
  <si>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</si>
  <si>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</si>
  <si>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</si>
  <si>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</si>
  <si>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</si>
  <si>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</si>
  <si>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</si>
  <si>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</si>
  <si>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</si>
  <si>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</si>
  <si>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</si>
  <si>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</si>
  <si>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</si>
  <si>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</si>
  <si>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</si>
  <si>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</si>
  <si>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</si>
  <si>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</si>
  <si>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</si>
  <si>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</si>
  <si>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</si>
  <si>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</si>
  <si>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</si>
  <si>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</si>
  <si>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</si>
  <si>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</si>
  <si>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</si>
  <si>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</si>
  <si>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</si>
  <si>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</si>
  <si>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</si>
  <si>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</si>
  <si>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</si>
  <si>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</si>
  <si>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</si>
  <si>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</si>
  <si>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</si>
  <si>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</si>
  <si>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</si>
  <si>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</si>
  <si>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</si>
  <si>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</si>
  <si>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</si>
  <si>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</si>
  <si>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</si>
  <si>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</si>
  <si>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</si>
  <si>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</si>
  <si>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</si>
  <si>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</si>
  <si>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</si>
  <si>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</si>
  <si>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</si>
  <si>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</si>
  <si>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</si>
  <si>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</si>
  <si>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</si>
  <si>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</si>
  <si>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</si>
  <si>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</si>
  <si>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</si>
  <si>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</si>
  <si>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</si>
  <si>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</si>
  <si>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</si>
  <si>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</si>
  <si>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</si>
  <si>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</si>
  <si>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</si>
  <si>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</si>
  <si>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</si>
  <si>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</si>
  <si>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</si>
  <si>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</si>
  <si>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</si>
  <si>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</si>
  <si>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</si>
  <si>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</si>
  <si>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</si>
  <si>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</si>
  <si>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</si>
  <si>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</si>
  <si>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</si>
  <si>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</si>
  <si>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</si>
  <si>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</si>
  <si>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</si>
  <si>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</si>
  <si>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</si>
  <si>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</si>
  <si>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</si>
  <si>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</si>
  <si>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</si>
  <si>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</si>
  <si>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</si>
  <si>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</si>
  <si>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</si>
  <si>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</si>
  <si>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</si>
  <si>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</si>
  <si>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</si>
  <si>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</si>
  <si>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</si>
  <si>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</si>
  <si>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</si>
  <si>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</si>
  <si>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</si>
  <si>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</si>
  <si>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</si>
  <si>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</si>
  <si>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</si>
  <si>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</si>
  <si>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</si>
  <si>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</si>
  <si>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</si>
  <si>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</si>
  <si>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</si>
  <si>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</si>
  <si>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</si>
  <si>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</si>
  <si>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</si>
  <si>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</si>
  <si>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</si>
  <si>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</si>
  <si>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</si>
  <si>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</si>
  <si>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</si>
  <si>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</si>
  <si>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</si>
  <si>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</si>
  <si>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</si>
  <si>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</si>
  <si>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</si>
  <si>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</si>
  <si>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</si>
  <si>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</si>
  <si>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</si>
  <si>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</si>
  <si>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</si>
  <si>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</si>
  <si>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</si>
  <si>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</si>
  <si>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</si>
  <si>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</si>
  <si>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</si>
  <si>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</si>
  <si>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</si>
  <si>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</si>
  <si>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</si>
  <si>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</si>
  <si>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</si>
  <si>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</si>
  <si>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</si>
  <si>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</si>
  <si>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</si>
  <si>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</si>
  <si>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</si>
  <si>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</si>
  <si>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</si>
  <si>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</si>
  <si>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</si>
  <si>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</si>
  <si>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</si>
  <si>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</si>
  <si>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</si>
  <si>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</si>
  <si>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</si>
  <si>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</si>
  <si>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</si>
  <si>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</si>
  <si>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</si>
  <si>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</si>
  <si>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</si>
  <si>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</si>
  <si>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</si>
  <si>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</si>
  <si>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</si>
  <si>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</si>
  <si>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</si>
  <si>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</si>
  <si>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</si>
  <si>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</si>
  <si>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</si>
  <si>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</si>
  <si>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</si>
  <si>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</si>
  <si>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</si>
  <si>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</si>
  <si>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</si>
  <si>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</si>
  <si>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</si>
  <si>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</si>
  <si>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</si>
  <si>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</si>
  <si>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</si>
  <si>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</si>
  <si>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</si>
  <si>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</si>
  <si>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</si>
  <si>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</si>
  <si>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</si>
  <si>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</si>
  <si>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</si>
  <si>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</si>
  <si>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</si>
  <si>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</si>
  <si>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</si>
  <si>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</si>
  <si>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</si>
  <si>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</si>
  <si>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</si>
  <si>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</si>
  <si>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</si>
  <si>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</si>
  <si>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</si>
  <si>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</si>
  <si>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</si>
  <si>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</si>
  <si>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</si>
  <si>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</si>
  <si>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</si>
  <si>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</si>
  <si>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</si>
  <si>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</si>
  <si>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</si>
  <si>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</si>
  <si>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</si>
  <si>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</si>
  <si>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</si>
  <si>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</si>
  <si>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</si>
  <si>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</si>
  <si>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</si>
  <si>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</si>
  <si>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</si>
  <si>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</si>
  <si>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</si>
  <si>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</si>
  <si>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</si>
  <si>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</si>
  <si>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</si>
  <si>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</si>
  <si>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</si>
  <si>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</si>
  <si>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</si>
  <si>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</si>
  <si>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</si>
  <si>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</si>
  <si>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</si>
  <si>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</si>
  <si>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</si>
  <si>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</si>
  <si>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</si>
  <si>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</si>
  <si>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</si>
  <si>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</si>
  <si>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</si>
  <si>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</si>
  <si>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</si>
  <si>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</si>
  <si>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</si>
  <si>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</si>
  <si>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</si>
  <si>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</si>
  <si>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</si>
  <si>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</si>
  <si>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</si>
  <si>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</si>
  <si>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</si>
  <si>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</si>
  <si>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</si>
  <si>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</si>
  <si>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</si>
  <si>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</si>
  <si>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</si>
  <si>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</si>
  <si>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</si>
  <si>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</si>
  <si>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</si>
  <si>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</si>
  <si>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</si>
  <si>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</si>
  <si>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</si>
  <si>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</si>
  <si>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</si>
  <si>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</si>
  <si>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</si>
  <si>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</si>
  <si>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</si>
  <si>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</si>
  <si>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</si>
  <si>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</si>
  <si>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</si>
  <si>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</si>
  <si>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</si>
  <si>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</si>
  <si>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</si>
  <si>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</si>
  <si>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59030711R01</t>
  </si>
  <si>
    <t xml:space="preserve">dvířka revizní jednokřídlá 300x300mm </t>
  </si>
  <si>
    <t>-135161567</t>
  </si>
  <si>
    <t>10"Ov/27a</t>
  </si>
  <si>
    <t>515</t>
  </si>
  <si>
    <t>59030711R02</t>
  </si>
  <si>
    <t>863866908</t>
  </si>
  <si>
    <t>6"Ov/27b</t>
  </si>
  <si>
    <t>514</t>
  </si>
  <si>
    <t>59030711R03</t>
  </si>
  <si>
    <t>1420551032</t>
  </si>
  <si>
    <t>3"Ov/27c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</si>
  <si>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</si>
  <si>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</si>
  <si>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</si>
  <si>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</si>
  <si>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</si>
  <si>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</si>
  <si>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</si>
  <si>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</si>
  <si>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</si>
  <si>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</si>
  <si>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</si>
  <si>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</si>
  <si>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</si>
  <si>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</si>
  <si>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</si>
  <si>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</si>
  <si>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</si>
  <si>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</si>
  <si>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</si>
  <si>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</si>
  <si>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</si>
  <si>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</si>
  <si>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</si>
  <si>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</si>
  <si>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</si>
  <si>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</si>
  <si>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</si>
  <si>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</si>
  <si>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</si>
  <si>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</si>
  <si>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</si>
  <si>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</si>
  <si>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</si>
  <si>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</si>
  <si>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</si>
  <si>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</si>
  <si>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</si>
  <si>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</si>
  <si>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</si>
  <si>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</si>
  <si>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</si>
  <si>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</si>
  <si>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</si>
  <si>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</si>
  <si>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</si>
  <si>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</si>
  <si>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</si>
  <si>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</si>
  <si>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</si>
  <si>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</si>
  <si>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</si>
  <si>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</si>
  <si>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</si>
  <si>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</si>
  <si>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</si>
  <si>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</si>
  <si>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</si>
  <si>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</si>
  <si>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</si>
  <si>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</si>
  <si>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</si>
  <si>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</si>
  <si>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</si>
  <si>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</si>
  <si>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</si>
  <si>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</si>
  <si>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</si>
  <si>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</si>
  <si>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</si>
  <si>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</si>
  <si>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</si>
  <si>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</si>
  <si>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</si>
  <si>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</si>
  <si>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</si>
  <si>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</si>
  <si>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</si>
  <si>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</si>
  <si>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</si>
  <si>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</si>
  <si>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</si>
  <si>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</si>
  <si>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</si>
  <si>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</si>
  <si>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</si>
  <si>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</si>
  <si>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</si>
  <si>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</si>
  <si>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</si>
  <si>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</si>
  <si>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</si>
  <si>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</si>
  <si>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</si>
  <si>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</si>
  <si>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</si>
  <si>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</si>
  <si>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</si>
  <si>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</si>
  <si>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</si>
  <si>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</si>
  <si>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</si>
  <si>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</si>
  <si>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</si>
  <si>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</si>
  <si>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</si>
  <si>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</si>
  <si>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</si>
  <si>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</si>
  <si>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</si>
  <si>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</si>
  <si>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</si>
  <si>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</si>
  <si>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</si>
  <si>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</si>
  <si>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</si>
  <si>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</si>
  <si>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</si>
  <si>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</si>
  <si>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</si>
  <si>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</si>
  <si>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</si>
  <si>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</si>
  <si>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</si>
  <si>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</si>
  <si>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</si>
  <si>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</si>
  <si>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</si>
  <si>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</si>
  <si>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</si>
  <si>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</si>
  <si>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</si>
  <si>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</si>
  <si>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</si>
  <si>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</si>
  <si>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</si>
  <si>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</si>
  <si>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</si>
  <si>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</si>
  <si>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</si>
  <si>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</si>
  <si>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</si>
  <si>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</si>
  <si>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</si>
  <si>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</si>
  <si>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</si>
  <si>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</si>
  <si>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</si>
  <si>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</si>
  <si>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</si>
  <si>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</si>
  <si>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</si>
  <si>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</si>
  <si>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</si>
  <si>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</si>
  <si>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</si>
  <si>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</si>
  <si>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</si>
  <si>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</si>
  <si>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</si>
  <si>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</si>
  <si>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</si>
  <si>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</si>
  <si>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</si>
  <si>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</si>
  <si>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</si>
  <si>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</si>
  <si>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</si>
  <si>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</si>
  <si>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</si>
  <si>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</si>
  <si>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</si>
  <si>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</si>
  <si>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</si>
  <si>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</si>
  <si>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</si>
  <si>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</si>
  <si>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</si>
  <si>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</si>
  <si>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</si>
  <si>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</si>
  <si>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</si>
  <si>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</si>
  <si>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</si>
  <si>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</si>
  <si>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</si>
  <si>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</si>
  <si>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</si>
  <si>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</si>
  <si>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</si>
  <si>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</si>
  <si>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</si>
  <si>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</si>
  <si>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</si>
  <si>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</si>
  <si>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</si>
  <si>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</si>
  <si>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</si>
  <si>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</si>
  <si>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</si>
  <si>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</si>
  <si>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</si>
  <si>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</si>
  <si>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</si>
  <si>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</si>
  <si>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</si>
  <si>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</si>
  <si>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</si>
  <si>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</si>
  <si>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</si>
  <si>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</si>
  <si>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</si>
  <si>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</si>
  <si>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</si>
  <si>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</si>
  <si>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</si>
  <si>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</si>
  <si>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</si>
  <si>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</si>
  <si>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</si>
  <si>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</si>
  <si>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</si>
  <si>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</si>
  <si>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</si>
  <si>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</si>
  <si>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</si>
  <si>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</si>
  <si>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</si>
  <si>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</si>
  <si>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</si>
  <si>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</si>
  <si>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</si>
  <si>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</si>
  <si>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</si>
  <si>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</si>
  <si>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</si>
  <si>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</si>
  <si>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</si>
  <si>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</si>
  <si>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</si>
  <si>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</si>
  <si>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</si>
  <si>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</si>
  <si>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</si>
  <si>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</si>
  <si>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</si>
  <si>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</si>
  <si>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</si>
  <si>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</si>
  <si>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</si>
  <si>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</si>
  <si>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</si>
  <si>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</si>
  <si>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</si>
  <si>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</si>
  <si>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</si>
  <si>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</si>
  <si>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</si>
  <si>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</si>
  <si>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</si>
  <si>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</si>
  <si>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</si>
  <si>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</si>
  <si>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</si>
  <si>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</si>
  <si>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</si>
  <si>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</si>
  <si>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</si>
  <si>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</si>
  <si>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</si>
  <si>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</si>
  <si>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</si>
  <si>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</si>
  <si>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</si>
  <si>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</si>
  <si>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</si>
  <si>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</si>
  <si>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</si>
  <si>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</si>
  <si>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</si>
  <si>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</si>
  <si>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</si>
  <si>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</si>
  <si>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</si>
  <si>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</si>
  <si>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</si>
  <si>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</si>
  <si>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</si>
  <si>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</si>
  <si>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</si>
  <si>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</si>
  <si>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</si>
  <si>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</si>
  <si>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</si>
  <si>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</si>
  <si>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</si>
  <si>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</si>
  <si>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</si>
  <si>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</si>
  <si>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</si>
  <si>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</si>
  <si>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</si>
  <si>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</si>
  <si>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</si>
  <si>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</si>
  <si>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</si>
  <si>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</si>
  <si>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</si>
  <si>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</si>
  <si>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</si>
  <si>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</si>
  <si>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</si>
  <si>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</si>
  <si>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</si>
  <si>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</si>
  <si>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</si>
  <si>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</si>
  <si>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</si>
  <si>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</si>
  <si>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</si>
  <si>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</si>
  <si>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</si>
  <si>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</si>
  <si>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</si>
  <si>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</si>
  <si>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</si>
  <si>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</si>
  <si>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</si>
  <si>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</si>
  <si>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</si>
  <si>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</si>
  <si>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</si>
  <si>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</si>
  <si>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</si>
  <si>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</si>
  <si>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</si>
  <si>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</si>
  <si>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</si>
  <si>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</si>
  <si>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</si>
  <si>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</si>
  <si>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</si>
  <si>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</si>
  <si>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</si>
  <si>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</si>
  <si>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</si>
  <si>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</si>
  <si>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</si>
  <si>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</si>
  <si>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</si>
  <si>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</si>
  <si>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</si>
  <si>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</si>
  <si>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</si>
  <si>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</si>
  <si>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</si>
  <si>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</si>
  <si>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</si>
  <si>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</si>
  <si>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</si>
  <si>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</si>
  <si>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</si>
  <si>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</si>
  <si>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</si>
  <si>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</si>
  <si>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</si>
  <si>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</si>
  <si>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</si>
  <si>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</si>
  <si>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</si>
  <si>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</si>
  <si>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</si>
  <si>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</si>
  <si>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</si>
  <si>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</si>
  <si>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</si>
  <si>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</si>
  <si>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</si>
  <si>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</si>
  <si>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</si>
  <si>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</si>
  <si>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</si>
  <si>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</si>
  <si>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</si>
  <si>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</si>
  <si>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</si>
  <si>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</si>
  <si>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</si>
  <si>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</si>
  <si>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</si>
  <si>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</si>
  <si>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</si>
  <si>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</si>
  <si>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</si>
  <si>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</si>
  <si>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</si>
  <si>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</si>
  <si>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</si>
  <si>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</si>
  <si>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</si>
  <si>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</si>
  <si>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</si>
  <si>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</si>
  <si>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</si>
  <si>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</si>
  <si>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</si>
  <si>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</si>
  <si>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</si>
  <si>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</si>
  <si>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</si>
  <si>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</si>
  <si>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</si>
  <si>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</si>
  <si>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</si>
  <si>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</si>
  <si>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</si>
  <si>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</si>
  <si>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</si>
  <si>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</si>
  <si>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</si>
  <si>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</si>
  <si>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</si>
  <si>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</si>
  <si>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</si>
  <si>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</si>
  <si>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</si>
  <si>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</si>
  <si>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</si>
  <si>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</si>
  <si>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</si>
  <si>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</si>
  <si>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</si>
  <si>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</si>
  <si>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</si>
  <si>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</si>
  <si>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</si>
  <si>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</si>
  <si>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</si>
  <si>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</si>
  <si>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</si>
  <si>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</si>
  <si>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</si>
  <si>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</si>
  <si>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</si>
  <si>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</si>
  <si>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</si>
  <si>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</si>
  <si>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</si>
  <si>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</si>
  <si>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</si>
  <si>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</si>
  <si>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</si>
  <si>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</si>
  <si>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</si>
  <si>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</si>
  <si>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</si>
  <si>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</si>
  <si>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</si>
  <si>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</si>
  <si>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</si>
  <si>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</si>
  <si>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</si>
  <si>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</si>
  <si>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</si>
  <si>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</si>
  <si>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</si>
  <si>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</si>
  <si>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</si>
  <si>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</si>
  <si>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</si>
  <si>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</si>
  <si>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</si>
  <si>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</si>
  <si>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</si>
  <si>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</si>
  <si>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</si>
  <si>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</si>
  <si>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</si>
  <si>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</si>
  <si>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</si>
  <si>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</si>
  <si>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</si>
  <si>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</si>
  <si>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</si>
  <si>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</si>
  <si>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</si>
  <si>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</si>
  <si>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</si>
  <si>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</si>
  <si>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</si>
  <si>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</si>
  <si>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</si>
  <si>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</si>
  <si>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</si>
  <si>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</si>
  <si>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</si>
  <si>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</si>
  <si>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</si>
  <si>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</si>
  <si>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</si>
  <si>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</si>
  <si>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</si>
  <si>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</si>
  <si>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</si>
  <si>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</si>
  <si>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</si>
  <si>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</si>
  <si>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</si>
  <si>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</si>
  <si>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</si>
  <si>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</si>
  <si>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</si>
  <si>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</si>
  <si>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</si>
  <si>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</si>
  <si>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</si>
  <si>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</si>
  <si>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</si>
  <si>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</si>
  <si>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</si>
  <si>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</si>
  <si>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</si>
  <si>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</si>
  <si>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</si>
  <si>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</si>
  <si>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</si>
  <si>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</si>
  <si>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</si>
  <si>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</si>
  <si>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</si>
  <si>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</si>
  <si>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</si>
  <si>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</si>
  <si>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</si>
  <si>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</si>
  <si>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</si>
  <si>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</si>
  <si>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</si>
  <si>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</si>
  <si>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</si>
  <si>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</si>
  <si>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</si>
  <si>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</si>
  <si>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</si>
  <si>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</si>
  <si>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</si>
  <si>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</si>
  <si>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</si>
  <si>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</si>
  <si>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</si>
  <si>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</si>
  <si>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</si>
  <si>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</si>
  <si>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</si>
  <si>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</si>
  <si>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</si>
  <si>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</si>
  <si>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</si>
  <si>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</si>
  <si>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</si>
  <si>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</si>
  <si>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</si>
  <si>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</si>
  <si>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</si>
  <si>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</si>
  <si>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</si>
  <si>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</si>
  <si>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</si>
  <si>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</si>
  <si>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</si>
  <si>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</si>
  <si>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</si>
  <si>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</si>
  <si>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</si>
  <si>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</si>
  <si>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</si>
  <si>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</si>
  <si>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</si>
  <si>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</si>
  <si>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</si>
  <si>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</si>
  <si>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</si>
  <si>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</si>
  <si>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</si>
  <si>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</si>
  <si>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</si>
  <si>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</si>
  <si>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</si>
  <si>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</si>
  <si>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</si>
  <si>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</si>
  <si>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</si>
  <si>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</si>
  <si>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</si>
  <si>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</si>
  <si>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</si>
  <si>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</si>
  <si>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</si>
  <si>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</si>
  <si>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</si>
  <si>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</si>
  <si>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</si>
  <si>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</si>
  <si>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</si>
  <si>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</si>
  <si>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</si>
  <si>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</si>
  <si>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</si>
  <si>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</si>
  <si>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</si>
  <si>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</si>
  <si>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</si>
  <si>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</si>
  <si>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</si>
  <si>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</si>
  <si>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</si>
  <si>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</si>
  <si>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</si>
  <si>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</si>
  <si>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</si>
  <si>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</si>
  <si>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</si>
  <si>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</si>
  <si>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</si>
  <si>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</si>
  <si>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</si>
  <si>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</si>
  <si>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</si>
  <si>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</si>
  <si>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</si>
  <si>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</si>
  <si>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</si>
  <si>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</si>
  <si>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</si>
  <si>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</si>
  <si>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</si>
  <si>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</si>
  <si>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</si>
  <si>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</si>
  <si>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</si>
  <si>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</si>
  <si>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</si>
  <si>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</si>
  <si>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</si>
  <si>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</si>
  <si>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</si>
  <si>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</si>
  <si>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</si>
  <si>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</si>
  <si>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</si>
  <si>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</si>
  <si>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</si>
  <si>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</si>
  <si>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</si>
  <si>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</si>
  <si>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</si>
  <si>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</si>
  <si>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</si>
  <si>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</si>
  <si>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</si>
  <si>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</si>
  <si>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</si>
  <si>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</si>
  <si>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</si>
  <si>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</si>
  <si>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</si>
  <si>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</si>
  <si>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</si>
  <si>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</si>
  <si>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</si>
  <si>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</si>
  <si>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</si>
  <si>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</si>
  <si>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</si>
  <si>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</si>
  <si>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</si>
  <si>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</si>
  <si>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</si>
  <si>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</si>
  <si>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</si>
  <si>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</si>
  <si>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</si>
  <si>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</si>
  <si>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</si>
  <si>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</si>
  <si>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</si>
  <si>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</si>
  <si>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</si>
  <si>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</si>
  <si>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</si>
  <si>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</si>
  <si>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</si>
  <si>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</si>
  <si>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</si>
  <si>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</si>
  <si>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</si>
  <si>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</si>
  <si>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</si>
  <si>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</si>
  <si>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</si>
  <si>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</si>
  <si>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</si>
  <si>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</si>
  <si>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</si>
  <si>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</si>
  <si>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</si>
  <si>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</si>
  <si>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</si>
  <si>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</si>
  <si>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</si>
  <si>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</si>
  <si>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</si>
  <si>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</si>
  <si>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</si>
  <si>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</si>
  <si>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</si>
  <si>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</si>
  <si>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</si>
  <si>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</si>
  <si>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</si>
  <si>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</si>
  <si>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</si>
  <si>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</si>
  <si>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</si>
  <si>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</si>
  <si>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</si>
  <si>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</si>
  <si>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</si>
  <si>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</si>
  <si>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</si>
  <si>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</si>
  <si>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</si>
  <si>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</si>
  <si>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</si>
  <si>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</si>
  <si>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</si>
  <si>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</si>
  <si>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</si>
  <si>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</si>
  <si>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</si>
  <si>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</si>
  <si>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</si>
  <si>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</si>
  <si>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</si>
  <si>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</si>
  <si>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</si>
  <si>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</si>
  <si>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</si>
  <si>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</si>
  <si>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</si>
  <si>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</si>
  <si>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</si>
  <si>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</si>
  <si>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</si>
  <si>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</si>
  <si>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</si>
  <si>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</si>
  <si>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</si>
  <si>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</si>
  <si>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</si>
  <si>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</si>
  <si>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</si>
  <si>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</si>
  <si>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</si>
  <si>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</si>
  <si>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</si>
  <si>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</si>
  <si>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</si>
  <si>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</si>
  <si>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</si>
  <si>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</si>
  <si>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</si>
  <si>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</si>
  <si>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</si>
  <si>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</si>
  <si>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</si>
  <si>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</si>
  <si>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</si>
  <si>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</si>
  <si>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</si>
  <si>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</si>
  <si>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</si>
  <si>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</si>
  <si>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</si>
  <si>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</si>
  <si>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</si>
  <si>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</si>
  <si>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</si>
  <si>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</si>
  <si>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</si>
  <si>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</si>
  <si>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</si>
  <si>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</si>
  <si>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</si>
  <si>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</si>
  <si>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</si>
  <si>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</si>
  <si>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</si>
  <si>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</si>
  <si>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</si>
  <si>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</si>
  <si>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</si>
  <si>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</si>
  <si>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</si>
  <si>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</si>
  <si>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</si>
  <si>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</si>
  <si>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</si>
  <si>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</si>
  <si>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</si>
  <si>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</si>
  <si>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</si>
  <si>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</si>
  <si>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</si>
  <si>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</si>
  <si>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</si>
  <si>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</si>
  <si>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</si>
  <si>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</si>
  <si>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</si>
  <si>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</si>
  <si>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</si>
  <si>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</si>
  <si>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</si>
  <si>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</si>
  <si>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</si>
  <si>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</si>
  <si>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</si>
  <si>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</si>
  <si>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</si>
  <si>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</si>
  <si>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</si>
  <si>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</si>
  <si>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</si>
  <si>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</si>
  <si>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</si>
  <si>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</si>
  <si>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</si>
  <si>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</si>
  <si>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</si>
  <si>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</si>
  <si>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</si>
  <si>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</si>
  <si>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</si>
  <si>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</si>
  <si>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</si>
  <si>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</si>
  <si>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</si>
  <si>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</si>
  <si>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</si>
  <si>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</si>
  <si>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</si>
  <si>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</si>
  <si>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</si>
  <si>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</si>
  <si>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</si>
  <si>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</si>
  <si>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</si>
  <si>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</si>
  <si>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</si>
  <si>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</si>
  <si>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</si>
  <si>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</si>
  <si>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</si>
  <si>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</si>
  <si>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</si>
  <si>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</si>
  <si>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</si>
  <si>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</si>
  <si>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</si>
  <si>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</si>
  <si>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</si>
  <si>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</si>
  <si>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</si>
  <si>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</si>
  <si>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</si>
  <si>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</si>
  <si>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</si>
  <si>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</si>
  <si>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</si>
  <si>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</si>
  <si>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</si>
  <si>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</si>
  <si>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</si>
  <si>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</si>
  <si>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</si>
  <si>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</si>
  <si>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</si>
  <si>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</si>
  <si>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</si>
  <si>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</si>
  <si>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</si>
  <si>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</si>
  <si>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</si>
  <si>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</si>
  <si>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</si>
  <si>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</si>
  <si>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</si>
  <si>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</si>
  <si>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</si>
  <si>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</si>
  <si>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</si>
  <si>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</si>
  <si>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</si>
  <si>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</si>
  <si>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</si>
  <si>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</si>
  <si>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</si>
  <si>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</si>
  <si>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</si>
  <si>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</si>
  <si>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</si>
  <si>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</si>
  <si>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</si>
  <si>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</si>
  <si>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</si>
  <si>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</si>
  <si>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</si>
  <si>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</si>
  <si>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</si>
  <si>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</si>
  <si>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</si>
  <si>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</si>
  <si>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</si>
  <si>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</si>
  <si>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</si>
  <si>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</si>
  <si>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</si>
  <si>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</si>
  <si>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</si>
  <si>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</si>
  <si>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</si>
  <si>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</si>
  <si>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</si>
  <si>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</si>
  <si>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</si>
  <si>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</si>
  <si>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</si>
  <si>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</si>
  <si>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</si>
  <si>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</si>
  <si>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</si>
  <si>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</si>
  <si>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</si>
  <si>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</si>
  <si>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</si>
  <si>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</si>
  <si>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</si>
  <si>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</si>
  <si>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</si>
  <si>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</si>
  <si>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</si>
  <si>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</si>
  <si>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</si>
  <si>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</si>
  <si>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</si>
  <si>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</si>
  <si>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</si>
  <si>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</si>
  <si>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</si>
  <si>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</si>
  <si>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</si>
  <si>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</si>
  <si>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</si>
  <si>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</si>
  <si>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</si>
  <si>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</si>
  <si>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</si>
  <si>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</si>
  <si>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</si>
  <si>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</si>
  <si>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</si>
  <si>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</si>
  <si>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</si>
  <si>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</si>
  <si>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</si>
  <si>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</si>
  <si>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</si>
  <si>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</si>
  <si>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</si>
  <si>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</si>
  <si>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</si>
  <si>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</si>
  <si>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</si>
  <si>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</si>
  <si>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</si>
  <si>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</si>
  <si>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</si>
  <si>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</si>
  <si>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</si>
  <si>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</si>
  <si>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</si>
  <si>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</si>
  <si>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</si>
  <si>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</si>
  <si>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</si>
  <si>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</si>
  <si>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</si>
  <si>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</si>
  <si>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</si>
  <si>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</si>
  <si>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</si>
  <si>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</si>
  <si>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</si>
  <si>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</si>
  <si>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</si>
  <si>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</si>
  <si>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</si>
  <si>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</si>
  <si>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</si>
  <si>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</si>
  <si>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</si>
  <si>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</si>
  <si>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</si>
  <si>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</si>
  <si>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</si>
  <si>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</si>
  <si>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</si>
  <si>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</si>
  <si>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</si>
  <si>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</si>
  <si>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</si>
  <si>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</si>
  <si>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</si>
  <si>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</si>
  <si>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</si>
  <si>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</si>
  <si>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</si>
  <si>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</si>
  <si>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</si>
  <si>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</si>
  <si>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</si>
  <si>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</si>
  <si>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</si>
  <si>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</si>
  <si>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</si>
  <si>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</si>
  <si>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</si>
  <si>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</si>
  <si>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</si>
  <si>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</si>
  <si>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</si>
  <si>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</si>
  <si>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</si>
  <si>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</si>
  <si>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</si>
  <si>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</si>
  <si>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</si>
  <si>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</si>
  <si>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</si>
  <si>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</si>
  <si>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</si>
  <si>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</si>
  <si>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</si>
  <si>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</si>
  <si>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</si>
  <si>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</si>
  <si>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</si>
  <si>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</si>
  <si>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</si>
  <si>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</si>
  <si>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</si>
  <si>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</si>
  <si>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</si>
  <si>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</si>
  <si>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</si>
  <si>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</si>
  <si>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</si>
  <si>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</si>
  <si>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</si>
  <si>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</si>
  <si>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</si>
  <si>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</si>
  <si>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</si>
  <si>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</si>
  <si>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</si>
  <si>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</si>
  <si>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</si>
  <si>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</si>
  <si>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</si>
  <si>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</si>
  <si>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</si>
  <si>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</si>
  <si>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</si>
  <si>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</si>
  <si>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</si>
  <si>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</si>
  <si>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</si>
  <si>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</si>
  <si>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</si>
  <si>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</si>
  <si>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</si>
  <si>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</si>
  <si>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</si>
  <si>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</si>
  <si>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</si>
  <si>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</si>
  <si>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</si>
  <si>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</si>
  <si>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</si>
  <si>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</si>
  <si>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</si>
  <si>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</si>
  <si>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</si>
  <si>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</si>
  <si>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</si>
  <si>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</si>
  <si>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</si>
  <si>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</si>
  <si>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</si>
  <si>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</si>
  <si>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</si>
  <si>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</si>
  <si>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</si>
  <si>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</si>
  <si>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</si>
  <si>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</si>
  <si>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</si>
  <si>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</si>
  <si>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</si>
  <si>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</si>
  <si>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</si>
  <si>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</si>
  <si>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</si>
  <si>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</si>
  <si>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</si>
  <si>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</si>
  <si>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</si>
  <si>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</si>
  <si>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</si>
  <si>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</si>
  <si>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</si>
  <si>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</si>
  <si>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</si>
  <si>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</si>
  <si>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</si>
  <si>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</si>
  <si>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</si>
  <si>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</si>
  <si>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</si>
  <si>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</si>
  <si>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</si>
  <si>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</si>
  <si>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</si>
  <si>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</si>
  <si>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</si>
  <si>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</si>
  <si>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</si>
  <si>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</si>
  <si>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</si>
  <si>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</si>
  <si>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</si>
  <si>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</si>
  <si>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</si>
  <si>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</si>
  <si>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</si>
  <si>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</si>
  <si>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</si>
  <si>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</si>
  <si>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</si>
  <si>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</si>
  <si>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</si>
  <si>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</si>
  <si>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</si>
  <si>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</si>
  <si>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</si>
  <si>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</si>
  <si>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</si>
  <si>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</si>
  <si>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</si>
  <si>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</si>
  <si>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</si>
  <si>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</si>
  <si>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</si>
  <si>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</si>
  <si>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</si>
  <si>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</si>
  <si>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</si>
  <si>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</si>
  <si>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</si>
  <si>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</si>
  <si>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</si>
  <si>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</si>
  <si>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</si>
  <si>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</si>
  <si>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</si>
  <si>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</si>
  <si>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</si>
  <si>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</si>
  <si>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</si>
  <si>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</si>
  <si>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</si>
  <si>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</si>
  <si>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</si>
  <si>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</si>
  <si>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</si>
  <si>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</si>
  <si>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</si>
  <si>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</si>
  <si>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</si>
  <si>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</si>
  <si>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</si>
  <si>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</si>
  <si>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</si>
  <si>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</si>
  <si>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</si>
  <si>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</si>
  <si>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</si>
  <si>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</si>
  <si>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</si>
  <si>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</si>
  <si>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</si>
  <si>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</si>
  <si>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</si>
  <si>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</si>
  <si>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</si>
  <si>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</si>
  <si>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</si>
  <si>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</si>
  <si>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</si>
  <si>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</si>
  <si>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</si>
  <si>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</si>
  <si>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</si>
  <si>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</si>
  <si>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</si>
  <si>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</si>
  <si>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</si>
  <si>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</si>
  <si>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</si>
  <si>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</si>
  <si>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</si>
  <si>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</si>
  <si>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</si>
  <si>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</si>
  <si>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</si>
  <si>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</si>
  <si>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</si>
  <si>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</si>
  <si>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</si>
  <si>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</si>
  <si>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</si>
  <si>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</si>
  <si>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</si>
  <si>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</si>
  <si>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</si>
  <si>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</si>
  <si>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</si>
  <si>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</si>
  <si>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</si>
  <si>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</si>
  <si>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</si>
  <si>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</si>
  <si>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</si>
  <si>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</si>
  <si>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</si>
  <si>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</si>
  <si>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</si>
  <si>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</si>
  <si>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</si>
  <si>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</si>
  <si>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</si>
  <si>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</si>
  <si>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</si>
  <si>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</si>
  <si>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</si>
  <si>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</si>
  <si>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</si>
  <si>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</si>
  <si>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</si>
  <si>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</si>
  <si>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</si>
  <si>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</si>
  <si>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</si>
  <si>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</si>
  <si>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</si>
  <si>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</si>
  <si>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</si>
  <si>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</si>
  <si>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</si>
  <si>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</si>
  <si>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</si>
  <si>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</si>
  <si>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</si>
  <si>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</si>
  <si>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</si>
  <si>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</si>
  <si>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</si>
  <si>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</si>
  <si>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</si>
  <si>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</si>
  <si>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</si>
  <si>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</si>
  <si>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</si>
  <si>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</si>
  <si>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</si>
  <si>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</si>
  <si>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</si>
  <si>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</si>
  <si>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</si>
  <si>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</si>
  <si>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</si>
  <si>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</si>
  <si>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</si>
  <si>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</si>
  <si>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</si>
  <si>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</si>
  <si>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</si>
  <si>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</si>
  <si>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</si>
  <si>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</si>
  <si>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</si>
  <si>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</si>
  <si>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</si>
  <si>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</si>
  <si>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</si>
  <si>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</si>
  <si>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</si>
  <si>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</si>
  <si>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</si>
  <si>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</si>
  <si>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</si>
  <si>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</si>
  <si>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</si>
  <si>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</si>
  <si>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</si>
  <si>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</si>
  <si>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</si>
  <si>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</si>
  <si>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</si>
  <si>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</si>
  <si>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</si>
  <si>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</si>
  <si>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</si>
  <si>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</si>
  <si>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</si>
  <si>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</si>
  <si>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</si>
  <si>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</si>
  <si>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</si>
  <si>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</si>
  <si>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</si>
  <si>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</si>
  <si>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</si>
  <si>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</si>
  <si>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</si>
  <si>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</si>
  <si>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</si>
  <si>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</si>
  <si>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</si>
  <si>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</si>
  <si>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</si>
  <si>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</si>
  <si>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</si>
  <si>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</si>
  <si>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</si>
  <si>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</si>
  <si>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</si>
  <si>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</si>
  <si>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</si>
  <si>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</si>
  <si>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</si>
  <si>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</si>
  <si>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</si>
  <si>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</si>
  <si>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</si>
  <si>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</si>
  <si>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</si>
  <si>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</si>
  <si>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</si>
  <si>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</si>
  <si>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Poplatek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</si>
  <si>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</si>
  <si>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</si>
  <si>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</si>
  <si>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</si>
  <si>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</si>
  <si>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</si>
  <si>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</si>
  <si>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</si>
  <si>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</si>
  <si>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</si>
  <si>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</si>
  <si>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</si>
  <si>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</si>
  <si>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</si>
  <si>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</si>
  <si>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</si>
  <si>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</si>
  <si>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</si>
  <si>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</si>
  <si>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</si>
  <si>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</si>
  <si>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</si>
  <si>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</si>
  <si>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</si>
  <si>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</si>
  <si>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</si>
  <si>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</si>
  <si>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</si>
  <si>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</si>
  <si>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</si>
  <si>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</si>
  <si>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162201102R00</t>
  </si>
  <si>
    <t>Vodorovné přemístění výkopku z hor.1-4 do 50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</si>
  <si>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</si>
  <si>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</si>
  <si>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</si>
  <si>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</si>
  <si>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</si>
  <si>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</si>
  <si>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</si>
  <si>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</si>
  <si>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</si>
  <si>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</si>
  <si>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</si>
  <si>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</si>
  <si>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</si>
  <si>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</si>
  <si>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</si>
  <si>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</si>
  <si>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</si>
  <si>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</si>
  <si>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</si>
  <si>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</si>
  <si>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</si>
  <si>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</si>
  <si>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</si>
  <si>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</si>
  <si>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</si>
  <si>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</si>
  <si>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</si>
  <si>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</si>
  <si>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</si>
  <si>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</si>
  <si>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</si>
  <si>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</si>
  <si>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</si>
  <si>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</si>
  <si>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</si>
  <si>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</si>
  <si>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</si>
  <si>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</si>
  <si>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</si>
  <si>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</si>
  <si>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</si>
  <si>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</si>
  <si>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</si>
  <si>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</si>
  <si>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</si>
  <si>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</si>
  <si>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</si>
  <si>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</si>
  <si>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</si>
  <si>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</si>
  <si>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</si>
  <si>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</si>
  <si>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</si>
  <si>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</si>
  <si>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</si>
  <si>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</si>
  <si>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</si>
  <si>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</si>
  <si>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</si>
  <si>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</si>
  <si>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</si>
  <si>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</si>
  <si>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</si>
  <si>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</si>
  <si>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</si>
  <si>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</si>
  <si>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</si>
  <si>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</si>
  <si>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</si>
  <si>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</si>
  <si>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</si>
  <si>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</si>
  <si>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</si>
  <si>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</si>
  <si>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</si>
  <si>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</si>
  <si>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</si>
  <si>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</si>
  <si>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</si>
  <si>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</si>
  <si>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</si>
  <si>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</si>
  <si>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</si>
  <si>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</si>
  <si>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</si>
  <si>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</si>
  <si>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</si>
  <si>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</si>
  <si>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</si>
  <si>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</si>
  <si>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</si>
  <si>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</si>
  <si>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</si>
  <si>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</si>
  <si>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</si>
  <si>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</si>
  <si>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</si>
  <si>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</si>
  <si>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</si>
  <si>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</si>
  <si>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</si>
  <si>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</si>
  <si>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</si>
  <si>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</si>
  <si>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</si>
  <si>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</si>
  <si>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</si>
  <si>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</si>
  <si>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</si>
  <si>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</si>
  <si>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</si>
  <si>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</si>
  <si>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</si>
  <si>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</si>
  <si>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</si>
  <si>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</si>
  <si>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</si>
  <si>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</si>
  <si>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</si>
  <si>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</si>
  <si>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</si>
  <si>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</si>
  <si>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</si>
  <si>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</si>
  <si>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</si>
  <si>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</si>
  <si>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</si>
  <si>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</si>
  <si>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</si>
  <si>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</si>
  <si>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</si>
  <si>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</si>
  <si>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</si>
  <si>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</si>
  <si>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</si>
  <si>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</si>
  <si>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</si>
  <si>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</si>
  <si>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</si>
  <si>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</si>
  <si>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</si>
  <si>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</si>
  <si>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</si>
  <si>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162201152R00</t>
  </si>
  <si>
    <t>Vodorovné přemístění výkopku z hor.5-7 do 50 m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</si>
  <si>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</si>
  <si>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</si>
  <si>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</si>
  <si>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</si>
  <si>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</si>
  <si>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</si>
  <si>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</si>
  <si>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</si>
  <si>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</si>
  <si>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</si>
  <si>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</si>
  <si>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</si>
  <si>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</si>
  <si>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</si>
  <si>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</si>
  <si>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</si>
  <si>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</si>
  <si>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</si>
  <si>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</si>
  <si>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</si>
  <si>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</si>
  <si>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</si>
  <si>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</si>
  <si>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</si>
  <si>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</si>
  <si>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</si>
  <si>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</si>
  <si>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</si>
  <si>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</si>
  <si>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</si>
  <si>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</si>
  <si>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</si>
  <si>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</si>
  <si>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</si>
  <si>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</si>
  <si>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</si>
  <si>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</si>
  <si>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</si>
  <si>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</si>
  <si>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</si>
  <si>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</si>
  <si>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</si>
  <si>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</si>
  <si>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</si>
  <si>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</si>
  <si>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</si>
  <si>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</si>
  <si>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</si>
  <si>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</si>
  <si>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</si>
  <si>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</si>
  <si>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</si>
  <si>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</si>
  <si>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</si>
  <si>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</si>
  <si>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</si>
  <si>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</si>
  <si>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</si>
  <si>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</si>
  <si>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</si>
  <si>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</si>
  <si>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</si>
  <si>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</si>
  <si>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</si>
  <si>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</si>
  <si>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</si>
  <si>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</si>
  <si>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</si>
  <si>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</si>
  <si>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</si>
  <si>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</si>
  <si>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</si>
  <si>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</si>
  <si>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</si>
  <si>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</si>
  <si>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</si>
  <si>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</si>
  <si>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</si>
  <si>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</si>
  <si>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</si>
  <si>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</si>
  <si>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</si>
  <si>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</si>
  <si>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</si>
  <si>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</si>
  <si>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</si>
  <si>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</si>
  <si>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</si>
  <si>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</si>
  <si>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</si>
  <si>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</si>
  <si>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</si>
  <si>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</si>
  <si>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</si>
  <si>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</si>
  <si>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</si>
  <si>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</si>
  <si>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</si>
  <si>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</si>
  <si>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</si>
  <si>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</si>
  <si>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</si>
  <si>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</si>
  <si>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</si>
  <si>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</si>
  <si>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</si>
  <si>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</si>
  <si>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</si>
  <si>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</si>
  <si>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</si>
  <si>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</si>
  <si>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</si>
  <si>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</si>
  <si>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</si>
  <si>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</si>
  <si>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</si>
  <si>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</si>
  <si>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</si>
  <si>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</si>
  <si>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</si>
  <si>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</si>
  <si>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</si>
  <si>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</si>
  <si>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</si>
  <si>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</si>
  <si>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</si>
  <si>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</si>
  <si>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</si>
  <si>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</si>
  <si>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</si>
  <si>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</si>
  <si>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</si>
  <si>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</si>
  <si>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</si>
  <si>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</si>
  <si>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</si>
  <si>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</si>
  <si>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</si>
  <si>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</si>
  <si>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</si>
  <si>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</si>
  <si>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</si>
  <si>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</si>
  <si>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</si>
  <si>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</si>
  <si>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</si>
  <si>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</si>
  <si>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</si>
  <si>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</si>
  <si>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</si>
  <si>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</si>
  <si>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</si>
  <si>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</si>
  <si>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</si>
  <si>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</si>
  <si>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</si>
  <si>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</si>
  <si>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</si>
  <si>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</si>
  <si>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</si>
  <si>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</si>
  <si>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</si>
  <si>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</si>
  <si>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</si>
  <si>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</si>
  <si>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</si>
  <si>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</si>
  <si>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</si>
  <si>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</si>
  <si>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</si>
  <si>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</si>
  <si>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</si>
  <si>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</si>
  <si>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</si>
  <si>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</si>
  <si>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</si>
  <si>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</si>
  <si>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</si>
  <si>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</si>
  <si>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</si>
  <si>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</si>
  <si>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</si>
  <si>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</si>
  <si>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</si>
  <si>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</si>
  <si>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</si>
  <si>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</si>
  <si>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</si>
  <si>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</si>
  <si>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</si>
  <si>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</si>
  <si>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</si>
  <si>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</si>
  <si>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</si>
  <si>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</si>
  <si>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</si>
  <si>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</si>
  <si>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</si>
  <si>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</si>
  <si>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</si>
  <si>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</si>
  <si>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</si>
  <si>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</si>
  <si>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</si>
  <si>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</si>
  <si>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</si>
  <si>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</si>
  <si>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</si>
  <si>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</si>
  <si>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</si>
  <si>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</si>
  <si>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</si>
  <si>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</si>
  <si>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</si>
  <si>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</si>
  <si>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</si>
  <si>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</si>
  <si>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</si>
  <si>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</si>
  <si>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</si>
  <si>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</si>
  <si>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</si>
  <si>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</si>
  <si>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</si>
  <si>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</si>
  <si>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</si>
  <si>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</si>
  <si>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</si>
  <si>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</si>
  <si>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</si>
  <si>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</si>
  <si>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</si>
  <si>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</si>
  <si>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</si>
  <si>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</si>
  <si>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</si>
  <si>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</si>
  <si>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</si>
  <si>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</si>
  <si>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</si>
  <si>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</si>
  <si>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</si>
  <si>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</si>
  <si>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</si>
  <si>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</si>
  <si>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</si>
  <si>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</si>
  <si>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</si>
  <si>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</si>
  <si>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</si>
  <si>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</si>
  <si>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</si>
  <si>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</si>
  <si>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</si>
  <si>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</si>
  <si>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</si>
  <si>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</si>
  <si>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</si>
  <si>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</si>
  <si>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</si>
  <si>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</si>
  <si>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</si>
  <si>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</si>
  <si>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</si>
  <si>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</si>
  <si>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</si>
  <si>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</si>
  <si>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</si>
  <si>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</si>
  <si>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</si>
  <si>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</si>
  <si>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</si>
  <si>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</si>
  <si>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</si>
  <si>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</si>
  <si>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</si>
  <si>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</si>
  <si>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</si>
  <si>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</si>
  <si>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</si>
  <si>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</si>
  <si>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</si>
  <si>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</si>
  <si>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</si>
  <si>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</si>
  <si>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</si>
  <si>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</si>
  <si>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</si>
  <si>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</si>
  <si>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</si>
  <si>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</si>
  <si>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</si>
  <si>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</si>
  <si>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</si>
  <si>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</si>
  <si>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</si>
  <si>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</si>
  <si>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</si>
  <si>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</si>
  <si>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</si>
  <si>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</si>
  <si>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</si>
  <si>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</si>
  <si>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</si>
  <si>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</si>
  <si>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</si>
  <si>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</si>
  <si>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</si>
  <si>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</si>
  <si>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</si>
  <si>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</si>
  <si>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</si>
  <si>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</si>
  <si>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</si>
  <si>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</si>
  <si>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</si>
  <si>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</si>
  <si>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</si>
  <si>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</si>
  <si>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</si>
  <si>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</si>
  <si>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</si>
  <si>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</si>
  <si>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</si>
  <si>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</si>
  <si>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</si>
  <si>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</si>
  <si>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</si>
  <si>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</si>
  <si>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</si>
  <si>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</si>
  <si>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</si>
  <si>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</si>
  <si>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</si>
  <si>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</si>
  <si>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</si>
  <si>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</si>
  <si>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</si>
  <si>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</si>
  <si>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</si>
  <si>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</si>
  <si>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</si>
  <si>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</si>
  <si>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</si>
  <si>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</si>
  <si>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</si>
  <si>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</si>
  <si>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</si>
  <si>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</si>
  <si>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</si>
  <si>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</si>
  <si>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</si>
  <si>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</si>
  <si>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</si>
  <si>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</si>
  <si>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</si>
  <si>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</si>
  <si>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</si>
  <si>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</si>
  <si>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</si>
  <si>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</si>
  <si>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</si>
  <si>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</si>
  <si>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</si>
  <si>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</si>
  <si>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</si>
  <si>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</si>
  <si>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</si>
  <si>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</si>
  <si>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</si>
  <si>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</si>
  <si>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</si>
  <si>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</si>
  <si>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</si>
  <si>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</si>
  <si>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</si>
  <si>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</si>
  <si>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</si>
  <si>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</si>
  <si>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</si>
  <si>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</si>
  <si>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</si>
  <si>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</si>
  <si>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</si>
  <si>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</si>
  <si>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</si>
  <si>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</si>
  <si>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</si>
  <si>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</si>
  <si>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</si>
  <si>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</si>
  <si>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</si>
  <si>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</si>
  <si>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</si>
  <si>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</si>
  <si>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</si>
  <si>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</si>
  <si>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</si>
  <si>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</si>
  <si>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</si>
  <si>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</si>
  <si>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</si>
  <si>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</si>
  <si>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</si>
  <si>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</si>
  <si>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</si>
  <si>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</si>
  <si>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</si>
  <si>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</si>
  <si>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</si>
  <si>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</si>
  <si>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</si>
  <si>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</si>
  <si>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</si>
  <si>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</si>
  <si>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</si>
  <si>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</si>
  <si>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</si>
  <si>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</si>
  <si>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</si>
  <si>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</si>
  <si>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</si>
  <si>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</si>
  <si>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</si>
  <si>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</si>
  <si>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</si>
  <si>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</si>
  <si>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</si>
  <si>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</si>
  <si>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</si>
  <si>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</si>
  <si>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</si>
  <si>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</si>
  <si>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</si>
  <si>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</si>
  <si>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</si>
  <si>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</si>
  <si>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</si>
  <si>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</si>
  <si>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</si>
  <si>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</si>
  <si>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</si>
  <si>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</si>
  <si>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</si>
  <si>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</si>
  <si>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</si>
  <si>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</si>
  <si>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</si>
  <si>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</si>
  <si>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</si>
  <si>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</si>
  <si>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</si>
  <si>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</si>
  <si>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</si>
  <si>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</si>
  <si>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</si>
  <si>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</si>
  <si>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</si>
  <si>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</si>
  <si>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</si>
  <si>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</si>
  <si>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</si>
  <si>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</si>
  <si>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</si>
  <si>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</si>
  <si>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</si>
  <si>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</si>
  <si>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</si>
  <si>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</si>
  <si>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</si>
  <si>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</si>
  <si>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</si>
  <si>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</si>
  <si>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</si>
  <si>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</si>
  <si>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</si>
  <si>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</si>
  <si>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</si>
  <si>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</si>
  <si>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</si>
  <si>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</si>
  <si>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</si>
  <si>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</si>
  <si>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</si>
  <si>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</si>
  <si>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</si>
  <si>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</si>
  <si>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</si>
  <si>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</si>
  <si>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</si>
  <si>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</si>
  <si>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</si>
  <si>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</si>
  <si>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</si>
  <si>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</si>
  <si>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</si>
  <si>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</si>
  <si>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</si>
  <si>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</si>
  <si>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</si>
  <si>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</si>
  <si>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</si>
  <si>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</si>
  <si>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</si>
  <si>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</si>
  <si>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</si>
  <si>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</si>
  <si>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</si>
  <si>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</si>
  <si>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</si>
  <si>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</si>
  <si>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</si>
  <si>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</si>
  <si>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</si>
  <si>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</si>
  <si>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</si>
  <si>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</si>
  <si>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</si>
  <si>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</si>
  <si>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</si>
  <si>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</si>
  <si>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</si>
  <si>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</si>
  <si>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</si>
  <si>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</si>
  <si>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</si>
  <si>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</si>
  <si>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</si>
  <si>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</si>
  <si>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</si>
  <si>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</si>
  <si>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</si>
  <si>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</si>
  <si>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</si>
  <si>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</si>
  <si>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</si>
  <si>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</si>
  <si>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</si>
  <si>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</si>
  <si>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</si>
  <si>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</si>
  <si>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</si>
  <si>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</si>
  <si>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</si>
  <si>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</si>
  <si>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</si>
  <si>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</si>
  <si>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</si>
  <si>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</si>
  <si>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</si>
  <si>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</si>
  <si>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</si>
  <si>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</si>
  <si>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</si>
  <si>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</si>
  <si>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</si>
  <si>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</si>
  <si>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</si>
  <si>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</si>
  <si>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</si>
  <si>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</si>
  <si>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</si>
  <si>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</si>
  <si>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</si>
  <si>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</si>
  <si>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</si>
  <si>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</si>
  <si>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</si>
  <si>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</si>
  <si>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</si>
  <si>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</si>
  <si>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</si>
  <si>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</si>
  <si>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</si>
  <si>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</si>
  <si>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</si>
  <si>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</si>
  <si>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</si>
  <si>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</si>
  <si>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</si>
  <si>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</si>
  <si>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</si>
  <si>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</si>
  <si>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</si>
  <si>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</si>
  <si>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</si>
  <si>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</si>
  <si>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</si>
  <si>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</si>
  <si>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</si>
  <si>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</si>
  <si>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</si>
  <si>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</si>
  <si>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</si>
  <si>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</si>
  <si>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</si>
  <si>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</si>
  <si>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</si>
  <si>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</si>
  <si>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</si>
  <si>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</si>
  <si>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</si>
  <si>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</si>
  <si>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</si>
  <si>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</si>
  <si>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</si>
  <si>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</si>
  <si>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</si>
  <si>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</si>
  <si>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</si>
  <si>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</si>
  <si>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</si>
  <si>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</si>
  <si>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</si>
  <si>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</si>
  <si>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</si>
  <si>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</si>
  <si>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</si>
  <si>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</si>
  <si>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</si>
  <si>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</si>
  <si>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</si>
  <si>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</si>
  <si>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</si>
  <si>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</si>
  <si>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</si>
  <si>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</si>
  <si>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</si>
  <si>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</si>
  <si>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</si>
  <si>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</si>
  <si>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</si>
  <si>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</si>
  <si>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</si>
  <si>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</si>
  <si>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</si>
  <si>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</si>
  <si>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</si>
  <si>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</si>
  <si>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</si>
  <si>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</si>
  <si>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</si>
  <si>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</si>
  <si>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</si>
  <si>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</si>
  <si>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</si>
  <si>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</si>
  <si>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</si>
  <si>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</si>
  <si>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</si>
  <si>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</si>
  <si>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</si>
  <si>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</si>
  <si>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</si>
  <si>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</si>
  <si>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</si>
  <si>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</si>
  <si>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</si>
  <si>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</si>
  <si>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</si>
  <si>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</si>
  <si>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</si>
  <si>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</si>
  <si>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</si>
  <si>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</si>
  <si>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</si>
  <si>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</si>
  <si>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Pol36</t>
  </si>
  <si>
    <t>Regulátor otáček</t>
  </si>
  <si>
    <t>516</t>
  </si>
  <si>
    <t>15.2</t>
  </si>
  <si>
    <t>518</t>
  </si>
  <si>
    <t>15.3</t>
  </si>
  <si>
    <t>Tlumič hluku kruhový z pozink. plechu. Délky 900mm, připojení d= 315 mm.</t>
  </si>
  <si>
    <t>520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</si>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</sst>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91171" TargetMode="External" /><Relationship Id="rId140" Type="http://schemas.openxmlformats.org/officeDocument/2006/relationships/hyperlink" Target="https://podminky.urs.cz/item/CS_URS_2023_01/712331101" TargetMode="External" /><Relationship Id="rId141" Type="http://schemas.openxmlformats.org/officeDocument/2006/relationships/hyperlink" Target="https://podminky.urs.cz/item/CS_URS_2023_01/998712202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823131" TargetMode="External" /><Relationship Id="rId229" Type="http://schemas.openxmlformats.org/officeDocument/2006/relationships/hyperlink" Target="https://podminky.urs.cz/item/CS_URS_2023_01/783827421" TargetMode="External" /><Relationship Id="rId230" Type="http://schemas.openxmlformats.org/officeDocument/2006/relationships/hyperlink" Target="https://podminky.urs.cz/item/CS_URS_2023_01/784181103" TargetMode="External" /><Relationship Id="rId231" Type="http://schemas.openxmlformats.org/officeDocument/2006/relationships/hyperlink" Target="https://podminky.urs.cz/item/CS_URS_2023_01/784211103" TargetMode="External" /><Relationship Id="rId232" Type="http://schemas.openxmlformats.org/officeDocument/2006/relationships/hyperlink" Target="https://podminky.urs.cz/item/CS_URS_2023_01/998786202" TargetMode="External" /><Relationship Id="rId2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a0p8qPZb4lK961pl7n98pVJo0ui7S/IBEts+EFSwq4QrQxbuFIqBOCcCGLmZrGQHWmiDZQ1vq+mFxTyohgrKDA==" hashValue="5hWbohocz5gkDkMjrwGORwDcVoSIMDSuS6QzCr6zd8V82JG+SlcoePgCpibgBrjSGxScH9LnQc+GvQwF9zP4uQ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ROUND((SUM(BE113:BE5248)),  2)</f>
        <v>0</v>
      </c>
      <c r="G35" s="41"/>
      <c r="H35" s="41"/>
      <c r="I35" s="160">
        <v>0.20999999999999999</v>
      </c>
      <c r="J35" s="159">
        <f>ROUND(((SUM(BE113:BE5248))*I35),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ROUND((SUM(BF113:BF5248)),  2)</f>
        <v>0</v>
      </c>
      <c r="G36" s="41"/>
      <c r="H36" s="41"/>
      <c r="I36" s="160">
        <v>0.12</v>
      </c>
      <c r="J36" s="159">
        <f>ROUND(((SUM(BF113:BF5248))*I36),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ROUND((SUM(BG113:BG5248)),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ROUND((SUM(BH113:BH5248)),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ROUND((SUM(BI113:BI5248)),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J3471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J4551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J4834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J5078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J5229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4731.6970436599995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4615.6055675499993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452.69690343999986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29.696000000000002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0.016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0.61499999999999999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28.282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29.696000000000002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0.19700000000000001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0.19700000000000001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0.016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0.17100000000000001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0.19700000000000001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118.74154016000001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23.798999999999999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6.5170000000000003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22.666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23.798999999999999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7.4950000000000001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7.4950000000000001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6.5170000000000003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6.5170000000000003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7.4950000000000001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1333.9269999999999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4615.9629999999997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P3327+P3501+P3802+P3815+P3830+P3974+P4053+P4156+P4182+P4268+P4397+P4551+P4617+P4786+P4834+P4989+P5078+P5229</f>
        <v>0</v>
      </c>
      <c r="Q3326" s="207"/>
      <c r="R3326" s="208">
        <f>R3327+R3501+R3802+R3815+R3830+R3974+R4053+R4156+R4182+R4268+R4397+R4551+R4617+R4786+R4834+R4989+R5078+R5229</f>
        <v>116.09147610999999</v>
      </c>
      <c r="S3326" s="207"/>
      <c r="T3326" s="209">
        <f>T3327+T3501+T3802+T3815+T3830+T3974+T4053+T4156+T4182+T4268+T4397+T4551+T4617+T4786+T4834+T4989+T5078+T5229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BK3327+BK3501+BK3802+BK3815+BK3830+BK3974+BK4053+BK4156+BK4182+BK4268+BK4397+BK4551+BK4617+BK4786+BK4834+BK4989+BK5078+BK5229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P3328+SUM(P3329:P3471)</f>
        <v>0</v>
      </c>
      <c r="Q3327" s="207"/>
      <c r="R3327" s="208">
        <f>R3328+SUM(R3329:R3471)</f>
        <v>6.8352446600000007</v>
      </c>
      <c r="S3327" s="207"/>
      <c r="T3327" s="209">
        <f>T3328+SUM(T3329:T3471)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BK3328+SUM(BK3329:BK3471)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12" customFormat="1" ht="20.88" customHeight="1">
      <c r="A3471" s="12"/>
      <c r="B3471" s="199"/>
      <c r="C3471" s="200"/>
      <c r="D3471" s="201" t="s">
        <v>68</v>
      </c>
      <c r="E3471" s="213" t="s">
        <v>2314</v>
      </c>
      <c r="F3471" s="213" t="s">
        <v>2315</v>
      </c>
      <c r="G3471" s="200"/>
      <c r="H3471" s="200"/>
      <c r="I3471" s="203"/>
      <c r="J3471" s="214">
        <f>BK3471</f>
        <v>0</v>
      </c>
      <c r="K3471" s="200"/>
      <c r="L3471" s="205"/>
      <c r="M3471" s="206"/>
      <c r="N3471" s="207"/>
      <c r="O3471" s="207"/>
      <c r="P3471" s="208">
        <f>SUM(P3472:P3500)</f>
        <v>0</v>
      </c>
      <c r="Q3471" s="207"/>
      <c r="R3471" s="208">
        <f>SUM(R3472:R3500)</f>
        <v>0.046203160000000007</v>
      </c>
      <c r="S3471" s="207"/>
      <c r="T3471" s="209">
        <f>SUM(T3472:T3500)</f>
        <v>0</v>
      </c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R3471" s="210" t="s">
        <v>78</v>
      </c>
      <c r="AT3471" s="211" t="s">
        <v>68</v>
      </c>
      <c r="AU3471" s="211" t="s">
        <v>78</v>
      </c>
      <c r="AY3471" s="210" t="s">
        <v>169</v>
      </c>
      <c r="BK3471" s="212">
        <f>SUM(BK3472:BK3500)</f>
        <v>0</v>
      </c>
    </row>
    <row r="3472" s="2" customFormat="1" ht="33" customHeight="1">
      <c r="A3472" s="41"/>
      <c r="B3472" s="42"/>
      <c r="C3472" s="215" t="s">
        <v>2316</v>
      </c>
      <c r="D3472" s="215" t="s">
        <v>171</v>
      </c>
      <c r="E3472" s="216" t="s">
        <v>2317</v>
      </c>
      <c r="F3472" s="217" t="s">
        <v>2318</v>
      </c>
      <c r="G3472" s="218" t="s">
        <v>412</v>
      </c>
      <c r="H3472" s="219">
        <v>68.081999999999994</v>
      </c>
      <c r="I3472" s="220"/>
      <c r="J3472" s="221">
        <f>ROUND(I3472*H3472,2)</f>
        <v>0</v>
      </c>
      <c r="K3472" s="217" t="s">
        <v>175</v>
      </c>
      <c r="L3472" s="47"/>
      <c r="M3472" s="222" t="s">
        <v>19</v>
      </c>
      <c r="N3472" s="223" t="s">
        <v>40</v>
      </c>
      <c r="O3472" s="87"/>
      <c r="P3472" s="224">
        <f>O3472*H3472</f>
        <v>0</v>
      </c>
      <c r="Q3472" s="224">
        <v>0</v>
      </c>
      <c r="R3472" s="224">
        <f>Q3472*H3472</f>
        <v>0</v>
      </c>
      <c r="S3472" s="224">
        <v>0</v>
      </c>
      <c r="T3472" s="225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26" t="s">
        <v>508</v>
      </c>
      <c r="AT3472" s="226" t="s">
        <v>171</v>
      </c>
      <c r="AU3472" s="226" t="s">
        <v>387</v>
      </c>
      <c r="AY3472" s="20" t="s">
        <v>169</v>
      </c>
      <c r="BE3472" s="227">
        <f>IF(N3472="základní",J3472,0)</f>
        <v>0</v>
      </c>
      <c r="BF3472" s="227">
        <f>IF(N3472="snížená",J3472,0)</f>
        <v>0</v>
      </c>
      <c r="BG3472" s="227">
        <f>IF(N3472="zákl. přenesená",J3472,0)</f>
        <v>0</v>
      </c>
      <c r="BH3472" s="227">
        <f>IF(N3472="sníž. přenesená",J3472,0)</f>
        <v>0</v>
      </c>
      <c r="BI3472" s="227">
        <f>IF(N3472="nulová",J3472,0)</f>
        <v>0</v>
      </c>
      <c r="BJ3472" s="20" t="s">
        <v>76</v>
      </c>
      <c r="BK3472" s="227">
        <f>ROUND(I3472*H3472,2)</f>
        <v>0</v>
      </c>
      <c r="BL3472" s="20" t="s">
        <v>508</v>
      </c>
      <c r="BM3472" s="226" t="s">
        <v>2319</v>
      </c>
    </row>
    <row r="3473" s="2" customFormat="1">
      <c r="A3473" s="41"/>
      <c r="B3473" s="42"/>
      <c r="C3473" s="43"/>
      <c r="D3473" s="228" t="s">
        <v>178</v>
      </c>
      <c r="E3473" s="43"/>
      <c r="F3473" s="229" t="s">
        <v>2320</v>
      </c>
      <c r="G3473" s="43"/>
      <c r="H3473" s="43"/>
      <c r="I3473" s="230"/>
      <c r="J3473" s="43"/>
      <c r="K3473" s="43"/>
      <c r="L3473" s="47"/>
      <c r="M3473" s="231"/>
      <c r="N3473" s="232"/>
      <c r="O3473" s="87"/>
      <c r="P3473" s="87"/>
      <c r="Q3473" s="87"/>
      <c r="R3473" s="87"/>
      <c r="S3473" s="87"/>
      <c r="T3473" s="88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20" t="s">
        <v>178</v>
      </c>
      <c r="AU3473" s="20" t="s">
        <v>387</v>
      </c>
    </row>
    <row r="3474" s="2" customFormat="1" ht="24.15" customHeight="1">
      <c r="A3474" s="41"/>
      <c r="B3474" s="42"/>
      <c r="C3474" s="266" t="s">
        <v>2321</v>
      </c>
      <c r="D3474" s="266" t="s">
        <v>402</v>
      </c>
      <c r="E3474" s="267" t="s">
        <v>2322</v>
      </c>
      <c r="F3474" s="268" t="s">
        <v>2323</v>
      </c>
      <c r="G3474" s="269" t="s">
        <v>412</v>
      </c>
      <c r="H3474" s="270">
        <v>78.635000000000005</v>
      </c>
      <c r="I3474" s="271"/>
      <c r="J3474" s="272">
        <f>ROUND(I3474*H3474,2)</f>
        <v>0</v>
      </c>
      <c r="K3474" s="268" t="s">
        <v>175</v>
      </c>
      <c r="L3474" s="273"/>
      <c r="M3474" s="274" t="s">
        <v>19</v>
      </c>
      <c r="N3474" s="275" t="s">
        <v>40</v>
      </c>
      <c r="O3474" s="87"/>
      <c r="P3474" s="224">
        <f>O3474*H3474</f>
        <v>0</v>
      </c>
      <c r="Q3474" s="224">
        <v>0.00020000000000000001</v>
      </c>
      <c r="R3474" s="224">
        <f>Q3474*H3474</f>
        <v>0.015727000000000001</v>
      </c>
      <c r="S3474" s="224">
        <v>0</v>
      </c>
      <c r="T3474" s="225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26" t="s">
        <v>688</v>
      </c>
      <c r="AT3474" s="226" t="s">
        <v>402</v>
      </c>
      <c r="AU3474" s="226" t="s">
        <v>387</v>
      </c>
      <c r="AY3474" s="20" t="s">
        <v>169</v>
      </c>
      <c r="BE3474" s="227">
        <f>IF(N3474="základní",J3474,0)</f>
        <v>0</v>
      </c>
      <c r="BF3474" s="227">
        <f>IF(N3474="snížená",J3474,0)</f>
        <v>0</v>
      </c>
      <c r="BG3474" s="227">
        <f>IF(N3474="zákl. přenesená",J3474,0)</f>
        <v>0</v>
      </c>
      <c r="BH3474" s="227">
        <f>IF(N3474="sníž. přenesená",J3474,0)</f>
        <v>0</v>
      </c>
      <c r="BI3474" s="227">
        <f>IF(N3474="nulová",J3474,0)</f>
        <v>0</v>
      </c>
      <c r="BJ3474" s="20" t="s">
        <v>76</v>
      </c>
      <c r="BK3474" s="227">
        <f>ROUND(I3474*H3474,2)</f>
        <v>0</v>
      </c>
      <c r="BL3474" s="20" t="s">
        <v>508</v>
      </c>
      <c r="BM3474" s="226" t="s">
        <v>2324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2325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387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2326</v>
      </c>
      <c r="G3476" s="245"/>
      <c r="H3476" s="248">
        <v>43.079999999999998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387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4" customFormat="1">
      <c r="A3477" s="14"/>
      <c r="B3477" s="244"/>
      <c r="C3477" s="245"/>
      <c r="D3477" s="235" t="s">
        <v>180</v>
      </c>
      <c r="E3477" s="246" t="s">
        <v>19</v>
      </c>
      <c r="F3477" s="247" t="s">
        <v>2327</v>
      </c>
      <c r="G3477" s="245"/>
      <c r="H3477" s="248">
        <v>9.6310000000000002</v>
      </c>
      <c r="I3477" s="249"/>
      <c r="J3477" s="245"/>
      <c r="K3477" s="245"/>
      <c r="L3477" s="250"/>
      <c r="M3477" s="251"/>
      <c r="N3477" s="252"/>
      <c r="O3477" s="252"/>
      <c r="P3477" s="252"/>
      <c r="Q3477" s="252"/>
      <c r="R3477" s="252"/>
      <c r="S3477" s="252"/>
      <c r="T3477" s="253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4" t="s">
        <v>180</v>
      </c>
      <c r="AU3477" s="254" t="s">
        <v>387</v>
      </c>
      <c r="AV3477" s="14" t="s">
        <v>78</v>
      </c>
      <c r="AW3477" s="14" t="s">
        <v>31</v>
      </c>
      <c r="AX3477" s="14" t="s">
        <v>69</v>
      </c>
      <c r="AY3477" s="254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2328</v>
      </c>
      <c r="G3478" s="245"/>
      <c r="H3478" s="248">
        <v>15.371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387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5" customFormat="1">
      <c r="A3479" s="15"/>
      <c r="B3479" s="255"/>
      <c r="C3479" s="256"/>
      <c r="D3479" s="235" t="s">
        <v>180</v>
      </c>
      <c r="E3479" s="257" t="s">
        <v>19</v>
      </c>
      <c r="F3479" s="258" t="s">
        <v>371</v>
      </c>
      <c r="G3479" s="256"/>
      <c r="H3479" s="259">
        <v>68.081999999999994</v>
      </c>
      <c r="I3479" s="260"/>
      <c r="J3479" s="256"/>
      <c r="K3479" s="256"/>
      <c r="L3479" s="261"/>
      <c r="M3479" s="262"/>
      <c r="N3479" s="263"/>
      <c r="O3479" s="263"/>
      <c r="P3479" s="263"/>
      <c r="Q3479" s="263"/>
      <c r="R3479" s="263"/>
      <c r="S3479" s="263"/>
      <c r="T3479" s="264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5" t="s">
        <v>180</v>
      </c>
      <c r="AU3479" s="265" t="s">
        <v>387</v>
      </c>
      <c r="AV3479" s="15" t="s">
        <v>176</v>
      </c>
      <c r="AW3479" s="15" t="s">
        <v>31</v>
      </c>
      <c r="AX3479" s="15" t="s">
        <v>76</v>
      </c>
      <c r="AY3479" s="265" t="s">
        <v>169</v>
      </c>
    </row>
    <row r="3480" s="14" customFormat="1">
      <c r="A3480" s="14"/>
      <c r="B3480" s="244"/>
      <c r="C3480" s="245"/>
      <c r="D3480" s="235" t="s">
        <v>180</v>
      </c>
      <c r="E3480" s="245"/>
      <c r="F3480" s="247" t="s">
        <v>2329</v>
      </c>
      <c r="G3480" s="245"/>
      <c r="H3480" s="248">
        <v>78.635000000000005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387</v>
      </c>
      <c r="AV3480" s="14" t="s">
        <v>78</v>
      </c>
      <c r="AW3480" s="14" t="s">
        <v>4</v>
      </c>
      <c r="AX3480" s="14" t="s">
        <v>76</v>
      </c>
      <c r="AY3480" s="254" t="s">
        <v>169</v>
      </c>
    </row>
    <row r="3481" s="2" customFormat="1" ht="24.15" customHeight="1">
      <c r="A3481" s="41"/>
      <c r="B3481" s="42"/>
      <c r="C3481" s="215" t="s">
        <v>2330</v>
      </c>
      <c r="D3481" s="215" t="s">
        <v>171</v>
      </c>
      <c r="E3481" s="216" t="s">
        <v>2331</v>
      </c>
      <c r="F3481" s="217" t="s">
        <v>2332</v>
      </c>
      <c r="G3481" s="218" t="s">
        <v>412</v>
      </c>
      <c r="H3481" s="219">
        <v>40.856999999999999</v>
      </c>
      <c r="I3481" s="220"/>
      <c r="J3481" s="221">
        <f>ROUND(I3481*H3481,2)</f>
        <v>0</v>
      </c>
      <c r="K3481" s="217" t="s">
        <v>175</v>
      </c>
      <c r="L3481" s="47"/>
      <c r="M3481" s="222" t="s">
        <v>19</v>
      </c>
      <c r="N3481" s="223" t="s">
        <v>40</v>
      </c>
      <c r="O3481" s="87"/>
      <c r="P3481" s="224">
        <f>O3481*H3481</f>
        <v>0</v>
      </c>
      <c r="Q3481" s="224">
        <v>0</v>
      </c>
      <c r="R3481" s="224">
        <f>Q3481*H3481</f>
        <v>0</v>
      </c>
      <c r="S3481" s="224">
        <v>0</v>
      </c>
      <c r="T3481" s="225">
        <f>S3481*H3481</f>
        <v>0</v>
      </c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R3481" s="226" t="s">
        <v>508</v>
      </c>
      <c r="AT3481" s="226" t="s">
        <v>171</v>
      </c>
      <c r="AU3481" s="226" t="s">
        <v>387</v>
      </c>
      <c r="AY3481" s="20" t="s">
        <v>169</v>
      </c>
      <c r="BE3481" s="227">
        <f>IF(N3481="základní",J3481,0)</f>
        <v>0</v>
      </c>
      <c r="BF3481" s="227">
        <f>IF(N3481="snížená",J3481,0)</f>
        <v>0</v>
      </c>
      <c r="BG3481" s="227">
        <f>IF(N3481="zákl. přenesená",J3481,0)</f>
        <v>0</v>
      </c>
      <c r="BH3481" s="227">
        <f>IF(N3481="sníž. přenesená",J3481,0)</f>
        <v>0</v>
      </c>
      <c r="BI3481" s="227">
        <f>IF(N3481="nulová",J3481,0)</f>
        <v>0</v>
      </c>
      <c r="BJ3481" s="20" t="s">
        <v>76</v>
      </c>
      <c r="BK3481" s="227">
        <f>ROUND(I3481*H3481,2)</f>
        <v>0</v>
      </c>
      <c r="BL3481" s="20" t="s">
        <v>508</v>
      </c>
      <c r="BM3481" s="226" t="s">
        <v>2333</v>
      </c>
    </row>
    <row r="3482" s="2" customFormat="1">
      <c r="A3482" s="41"/>
      <c r="B3482" s="42"/>
      <c r="C3482" s="43"/>
      <c r="D3482" s="228" t="s">
        <v>178</v>
      </c>
      <c r="E3482" s="43"/>
      <c r="F3482" s="229" t="s">
        <v>2334</v>
      </c>
      <c r="G3482" s="43"/>
      <c r="H3482" s="43"/>
      <c r="I3482" s="230"/>
      <c r="J3482" s="43"/>
      <c r="K3482" s="43"/>
      <c r="L3482" s="47"/>
      <c r="M3482" s="231"/>
      <c r="N3482" s="232"/>
      <c r="O3482" s="87"/>
      <c r="P3482" s="87"/>
      <c r="Q3482" s="87"/>
      <c r="R3482" s="87"/>
      <c r="S3482" s="87"/>
      <c r="T3482" s="88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T3482" s="20" t="s">
        <v>178</v>
      </c>
      <c r="AU3482" s="20" t="s">
        <v>387</v>
      </c>
    </row>
    <row r="3483" s="2" customFormat="1" ht="24.15" customHeight="1">
      <c r="A3483" s="41"/>
      <c r="B3483" s="42"/>
      <c r="C3483" s="266" t="s">
        <v>2335</v>
      </c>
      <c r="D3483" s="266" t="s">
        <v>402</v>
      </c>
      <c r="E3483" s="267" t="s">
        <v>2336</v>
      </c>
      <c r="F3483" s="268" t="s">
        <v>2337</v>
      </c>
      <c r="G3483" s="269" t="s">
        <v>412</v>
      </c>
      <c r="H3483" s="270">
        <v>47.619</v>
      </c>
      <c r="I3483" s="271"/>
      <c r="J3483" s="272">
        <f>ROUND(I3483*H3483,2)</f>
        <v>0</v>
      </c>
      <c r="K3483" s="268" t="s">
        <v>175</v>
      </c>
      <c r="L3483" s="273"/>
      <c r="M3483" s="274" t="s">
        <v>19</v>
      </c>
      <c r="N3483" s="275" t="s">
        <v>40</v>
      </c>
      <c r="O3483" s="87"/>
      <c r="P3483" s="224">
        <f>O3483*H3483</f>
        <v>0</v>
      </c>
      <c r="Q3483" s="224">
        <v>0.00064000000000000005</v>
      </c>
      <c r="R3483" s="224">
        <f>Q3483*H3483</f>
        <v>0.030476160000000002</v>
      </c>
      <c r="S3483" s="224">
        <v>0</v>
      </c>
      <c r="T3483" s="225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6" t="s">
        <v>688</v>
      </c>
      <c r="AT3483" s="226" t="s">
        <v>402</v>
      </c>
      <c r="AU3483" s="226" t="s">
        <v>387</v>
      </c>
      <c r="AY3483" s="20" t="s">
        <v>169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20" t="s">
        <v>76</v>
      </c>
      <c r="BK3483" s="227">
        <f>ROUND(I3483*H3483,2)</f>
        <v>0</v>
      </c>
      <c r="BL3483" s="20" t="s">
        <v>508</v>
      </c>
      <c r="BM3483" s="226" t="s">
        <v>2338</v>
      </c>
    </row>
    <row r="3484" s="13" customFormat="1">
      <c r="A3484" s="13"/>
      <c r="B3484" s="233"/>
      <c r="C3484" s="234"/>
      <c r="D3484" s="235" t="s">
        <v>180</v>
      </c>
      <c r="E3484" s="236" t="s">
        <v>19</v>
      </c>
      <c r="F3484" s="237" t="s">
        <v>2339</v>
      </c>
      <c r="G3484" s="234"/>
      <c r="H3484" s="236" t="s">
        <v>19</v>
      </c>
      <c r="I3484" s="238"/>
      <c r="J3484" s="234"/>
      <c r="K3484" s="234"/>
      <c r="L3484" s="239"/>
      <c r="M3484" s="240"/>
      <c r="N3484" s="241"/>
      <c r="O3484" s="241"/>
      <c r="P3484" s="241"/>
      <c r="Q3484" s="241"/>
      <c r="R3484" s="241"/>
      <c r="S3484" s="241"/>
      <c r="T3484" s="242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3" t="s">
        <v>180</v>
      </c>
      <c r="AU3484" s="243" t="s">
        <v>387</v>
      </c>
      <c r="AV3484" s="13" t="s">
        <v>76</v>
      </c>
      <c r="AW3484" s="13" t="s">
        <v>31</v>
      </c>
      <c r="AX3484" s="13" t="s">
        <v>69</v>
      </c>
      <c r="AY3484" s="243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2340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387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2341</v>
      </c>
      <c r="G3486" s="245"/>
      <c r="H3486" s="248">
        <v>3.4950000000000001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387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3" customFormat="1">
      <c r="A3487" s="13"/>
      <c r="B3487" s="233"/>
      <c r="C3487" s="234"/>
      <c r="D3487" s="235" t="s">
        <v>180</v>
      </c>
      <c r="E3487" s="236" t="s">
        <v>19</v>
      </c>
      <c r="F3487" s="237" t="s">
        <v>2342</v>
      </c>
      <c r="G3487" s="234"/>
      <c r="H3487" s="236" t="s">
        <v>19</v>
      </c>
      <c r="I3487" s="238"/>
      <c r="J3487" s="234"/>
      <c r="K3487" s="234"/>
      <c r="L3487" s="239"/>
      <c r="M3487" s="240"/>
      <c r="N3487" s="241"/>
      <c r="O3487" s="241"/>
      <c r="P3487" s="241"/>
      <c r="Q3487" s="241"/>
      <c r="R3487" s="241"/>
      <c r="S3487" s="241"/>
      <c r="T3487" s="242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3" t="s">
        <v>180</v>
      </c>
      <c r="AU3487" s="243" t="s">
        <v>387</v>
      </c>
      <c r="AV3487" s="13" t="s">
        <v>76</v>
      </c>
      <c r="AW3487" s="13" t="s">
        <v>31</v>
      </c>
      <c r="AX3487" s="13" t="s">
        <v>69</v>
      </c>
      <c r="AY3487" s="243" t="s">
        <v>169</v>
      </c>
    </row>
    <row r="3488" s="14" customFormat="1">
      <c r="A3488" s="14"/>
      <c r="B3488" s="244"/>
      <c r="C3488" s="245"/>
      <c r="D3488" s="235" t="s">
        <v>180</v>
      </c>
      <c r="E3488" s="246" t="s">
        <v>19</v>
      </c>
      <c r="F3488" s="247" t="s">
        <v>2343</v>
      </c>
      <c r="G3488" s="245"/>
      <c r="H3488" s="248">
        <v>5.6550000000000002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387</v>
      </c>
      <c r="AV3488" s="14" t="s">
        <v>78</v>
      </c>
      <c r="AW3488" s="14" t="s">
        <v>31</v>
      </c>
      <c r="AX3488" s="14" t="s">
        <v>69</v>
      </c>
      <c r="AY3488" s="254" t="s">
        <v>169</v>
      </c>
    </row>
    <row r="3489" s="13" customFormat="1">
      <c r="A3489" s="13"/>
      <c r="B3489" s="233"/>
      <c r="C3489" s="234"/>
      <c r="D3489" s="235" t="s">
        <v>180</v>
      </c>
      <c r="E3489" s="236" t="s">
        <v>19</v>
      </c>
      <c r="F3489" s="237" t="s">
        <v>2344</v>
      </c>
      <c r="G3489" s="234"/>
      <c r="H3489" s="236" t="s">
        <v>19</v>
      </c>
      <c r="I3489" s="238"/>
      <c r="J3489" s="234"/>
      <c r="K3489" s="234"/>
      <c r="L3489" s="239"/>
      <c r="M3489" s="240"/>
      <c r="N3489" s="241"/>
      <c r="O3489" s="241"/>
      <c r="P3489" s="241"/>
      <c r="Q3489" s="241"/>
      <c r="R3489" s="241"/>
      <c r="S3489" s="241"/>
      <c r="T3489" s="242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3" t="s">
        <v>180</v>
      </c>
      <c r="AU3489" s="243" t="s">
        <v>387</v>
      </c>
      <c r="AV3489" s="13" t="s">
        <v>76</v>
      </c>
      <c r="AW3489" s="13" t="s">
        <v>31</v>
      </c>
      <c r="AX3489" s="13" t="s">
        <v>69</v>
      </c>
      <c r="AY3489" s="243" t="s">
        <v>169</v>
      </c>
    </row>
    <row r="3490" s="14" customFormat="1">
      <c r="A3490" s="14"/>
      <c r="B3490" s="244"/>
      <c r="C3490" s="245"/>
      <c r="D3490" s="235" t="s">
        <v>180</v>
      </c>
      <c r="E3490" s="246" t="s">
        <v>19</v>
      </c>
      <c r="F3490" s="247" t="s">
        <v>2345</v>
      </c>
      <c r="G3490" s="245"/>
      <c r="H3490" s="248">
        <v>17.231999999999999</v>
      </c>
      <c r="I3490" s="249"/>
      <c r="J3490" s="245"/>
      <c r="K3490" s="245"/>
      <c r="L3490" s="250"/>
      <c r="M3490" s="251"/>
      <c r="N3490" s="252"/>
      <c r="O3490" s="252"/>
      <c r="P3490" s="252"/>
      <c r="Q3490" s="252"/>
      <c r="R3490" s="252"/>
      <c r="S3490" s="252"/>
      <c r="T3490" s="253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4" t="s">
        <v>180</v>
      </c>
      <c r="AU3490" s="254" t="s">
        <v>387</v>
      </c>
      <c r="AV3490" s="14" t="s">
        <v>78</v>
      </c>
      <c r="AW3490" s="14" t="s">
        <v>31</v>
      </c>
      <c r="AX3490" s="14" t="s">
        <v>69</v>
      </c>
      <c r="AY3490" s="254" t="s">
        <v>169</v>
      </c>
    </row>
    <row r="3491" s="13" customFormat="1">
      <c r="A3491" s="13"/>
      <c r="B3491" s="233"/>
      <c r="C3491" s="234"/>
      <c r="D3491" s="235" t="s">
        <v>180</v>
      </c>
      <c r="E3491" s="236" t="s">
        <v>19</v>
      </c>
      <c r="F3491" s="237" t="s">
        <v>2346</v>
      </c>
      <c r="G3491" s="234"/>
      <c r="H3491" s="236" t="s">
        <v>19</v>
      </c>
      <c r="I3491" s="238"/>
      <c r="J3491" s="234"/>
      <c r="K3491" s="234"/>
      <c r="L3491" s="239"/>
      <c r="M3491" s="240"/>
      <c r="N3491" s="241"/>
      <c r="O3491" s="241"/>
      <c r="P3491" s="241"/>
      <c r="Q3491" s="241"/>
      <c r="R3491" s="241"/>
      <c r="S3491" s="241"/>
      <c r="T3491" s="242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3" t="s">
        <v>180</v>
      </c>
      <c r="AU3491" s="243" t="s">
        <v>387</v>
      </c>
      <c r="AV3491" s="13" t="s">
        <v>76</v>
      </c>
      <c r="AW3491" s="13" t="s">
        <v>31</v>
      </c>
      <c r="AX3491" s="13" t="s">
        <v>69</v>
      </c>
      <c r="AY3491" s="243" t="s">
        <v>169</v>
      </c>
    </row>
    <row r="3492" s="14" customFormat="1">
      <c r="A3492" s="14"/>
      <c r="B3492" s="244"/>
      <c r="C3492" s="245"/>
      <c r="D3492" s="235" t="s">
        <v>180</v>
      </c>
      <c r="E3492" s="246" t="s">
        <v>19</v>
      </c>
      <c r="F3492" s="247" t="s">
        <v>2347</v>
      </c>
      <c r="G3492" s="245"/>
      <c r="H3492" s="248">
        <v>5.3250000000000002</v>
      </c>
      <c r="I3492" s="249"/>
      <c r="J3492" s="245"/>
      <c r="K3492" s="245"/>
      <c r="L3492" s="250"/>
      <c r="M3492" s="251"/>
      <c r="N3492" s="252"/>
      <c r="O3492" s="252"/>
      <c r="P3492" s="252"/>
      <c r="Q3492" s="252"/>
      <c r="R3492" s="252"/>
      <c r="S3492" s="252"/>
      <c r="T3492" s="253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4" t="s">
        <v>180</v>
      </c>
      <c r="AU3492" s="254" t="s">
        <v>387</v>
      </c>
      <c r="AV3492" s="14" t="s">
        <v>78</v>
      </c>
      <c r="AW3492" s="14" t="s">
        <v>31</v>
      </c>
      <c r="AX3492" s="14" t="s">
        <v>69</v>
      </c>
      <c r="AY3492" s="254" t="s">
        <v>169</v>
      </c>
    </row>
    <row r="3493" s="13" customFormat="1">
      <c r="A3493" s="13"/>
      <c r="B3493" s="233"/>
      <c r="C3493" s="234"/>
      <c r="D3493" s="235" t="s">
        <v>180</v>
      </c>
      <c r="E3493" s="236" t="s">
        <v>19</v>
      </c>
      <c r="F3493" s="237" t="s">
        <v>2348</v>
      </c>
      <c r="G3493" s="234"/>
      <c r="H3493" s="236" t="s">
        <v>19</v>
      </c>
      <c r="I3493" s="238"/>
      <c r="J3493" s="234"/>
      <c r="K3493" s="234"/>
      <c r="L3493" s="239"/>
      <c r="M3493" s="240"/>
      <c r="N3493" s="241"/>
      <c r="O3493" s="241"/>
      <c r="P3493" s="241"/>
      <c r="Q3493" s="241"/>
      <c r="R3493" s="241"/>
      <c r="S3493" s="241"/>
      <c r="T3493" s="242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3" t="s">
        <v>180</v>
      </c>
      <c r="AU3493" s="243" t="s">
        <v>387</v>
      </c>
      <c r="AV3493" s="13" t="s">
        <v>76</v>
      </c>
      <c r="AW3493" s="13" t="s">
        <v>31</v>
      </c>
      <c r="AX3493" s="13" t="s">
        <v>69</v>
      </c>
      <c r="AY3493" s="243" t="s">
        <v>169</v>
      </c>
    </row>
    <row r="3494" s="14" customFormat="1">
      <c r="A3494" s="14"/>
      <c r="B3494" s="244"/>
      <c r="C3494" s="245"/>
      <c r="D3494" s="235" t="s">
        <v>180</v>
      </c>
      <c r="E3494" s="246" t="s">
        <v>19</v>
      </c>
      <c r="F3494" s="247" t="s">
        <v>2341</v>
      </c>
      <c r="G3494" s="245"/>
      <c r="H3494" s="248">
        <v>3.4950000000000001</v>
      </c>
      <c r="I3494" s="249"/>
      <c r="J3494" s="245"/>
      <c r="K3494" s="245"/>
      <c r="L3494" s="250"/>
      <c r="M3494" s="251"/>
      <c r="N3494" s="252"/>
      <c r="O3494" s="252"/>
      <c r="P3494" s="252"/>
      <c r="Q3494" s="252"/>
      <c r="R3494" s="252"/>
      <c r="S3494" s="252"/>
      <c r="T3494" s="253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4" t="s">
        <v>180</v>
      </c>
      <c r="AU3494" s="254" t="s">
        <v>387</v>
      </c>
      <c r="AV3494" s="14" t="s">
        <v>78</v>
      </c>
      <c r="AW3494" s="14" t="s">
        <v>31</v>
      </c>
      <c r="AX3494" s="14" t="s">
        <v>69</v>
      </c>
      <c r="AY3494" s="254" t="s">
        <v>169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2349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387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2343</v>
      </c>
      <c r="G3496" s="245"/>
      <c r="H3496" s="248">
        <v>5.6550000000000002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387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5" customFormat="1">
      <c r="A3497" s="15"/>
      <c r="B3497" s="255"/>
      <c r="C3497" s="256"/>
      <c r="D3497" s="235" t="s">
        <v>180</v>
      </c>
      <c r="E3497" s="257" t="s">
        <v>19</v>
      </c>
      <c r="F3497" s="258" t="s">
        <v>371</v>
      </c>
      <c r="G3497" s="256"/>
      <c r="H3497" s="259">
        <v>40.856999999999999</v>
      </c>
      <c r="I3497" s="260"/>
      <c r="J3497" s="256"/>
      <c r="K3497" s="256"/>
      <c r="L3497" s="261"/>
      <c r="M3497" s="262"/>
      <c r="N3497" s="263"/>
      <c r="O3497" s="263"/>
      <c r="P3497" s="263"/>
      <c r="Q3497" s="263"/>
      <c r="R3497" s="263"/>
      <c r="S3497" s="263"/>
      <c r="T3497" s="264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65" t="s">
        <v>180</v>
      </c>
      <c r="AU3497" s="265" t="s">
        <v>387</v>
      </c>
      <c r="AV3497" s="15" t="s">
        <v>176</v>
      </c>
      <c r="AW3497" s="15" t="s">
        <v>31</v>
      </c>
      <c r="AX3497" s="15" t="s">
        <v>76</v>
      </c>
      <c r="AY3497" s="265" t="s">
        <v>169</v>
      </c>
    </row>
    <row r="3498" s="14" customFormat="1">
      <c r="A3498" s="14"/>
      <c r="B3498" s="244"/>
      <c r="C3498" s="245"/>
      <c r="D3498" s="235" t="s">
        <v>180</v>
      </c>
      <c r="E3498" s="245"/>
      <c r="F3498" s="247" t="s">
        <v>2350</v>
      </c>
      <c r="G3498" s="245"/>
      <c r="H3498" s="248">
        <v>47.619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387</v>
      </c>
      <c r="AV3498" s="14" t="s">
        <v>78</v>
      </c>
      <c r="AW3498" s="14" t="s">
        <v>4</v>
      </c>
      <c r="AX3498" s="14" t="s">
        <v>76</v>
      </c>
      <c r="AY3498" s="254" t="s">
        <v>169</v>
      </c>
    </row>
    <row r="3499" s="2" customFormat="1" ht="44.25" customHeight="1">
      <c r="A3499" s="41"/>
      <c r="B3499" s="42"/>
      <c r="C3499" s="215" t="s">
        <v>2351</v>
      </c>
      <c r="D3499" s="215" t="s">
        <v>171</v>
      </c>
      <c r="E3499" s="216" t="s">
        <v>2352</v>
      </c>
      <c r="F3499" s="217" t="s">
        <v>2353</v>
      </c>
      <c r="G3499" s="218" t="s">
        <v>2311</v>
      </c>
      <c r="H3499" s="288"/>
      <c r="I3499" s="220"/>
      <c r="J3499" s="221">
        <f>ROUND(I3499*H3499,2)</f>
        <v>0</v>
      </c>
      <c r="K3499" s="217" t="s">
        <v>175</v>
      </c>
      <c r="L3499" s="47"/>
      <c r="M3499" s="222" t="s">
        <v>19</v>
      </c>
      <c r="N3499" s="223" t="s">
        <v>40</v>
      </c>
      <c r="O3499" s="87"/>
      <c r="P3499" s="224">
        <f>O3499*H3499</f>
        <v>0</v>
      </c>
      <c r="Q3499" s="224">
        <v>0</v>
      </c>
      <c r="R3499" s="224">
        <f>Q3499*H3499</f>
        <v>0</v>
      </c>
      <c r="S3499" s="224">
        <v>0</v>
      </c>
      <c r="T3499" s="225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6" t="s">
        <v>508</v>
      </c>
      <c r="AT3499" s="226" t="s">
        <v>171</v>
      </c>
      <c r="AU3499" s="226" t="s">
        <v>387</v>
      </c>
      <c r="AY3499" s="20" t="s">
        <v>169</v>
      </c>
      <c r="BE3499" s="227">
        <f>IF(N3499="základní",J3499,0)</f>
        <v>0</v>
      </c>
      <c r="BF3499" s="227">
        <f>IF(N3499="snížená",J3499,0)</f>
        <v>0</v>
      </c>
      <c r="BG3499" s="227">
        <f>IF(N3499="zákl. přenesená",J3499,0)</f>
        <v>0</v>
      </c>
      <c r="BH3499" s="227">
        <f>IF(N3499="sníž. přenesená",J3499,0)</f>
        <v>0</v>
      </c>
      <c r="BI3499" s="227">
        <f>IF(N3499="nulová",J3499,0)</f>
        <v>0</v>
      </c>
      <c r="BJ3499" s="20" t="s">
        <v>76</v>
      </c>
      <c r="BK3499" s="227">
        <f>ROUND(I3499*H3499,2)</f>
        <v>0</v>
      </c>
      <c r="BL3499" s="20" t="s">
        <v>508</v>
      </c>
      <c r="BM3499" s="226" t="s">
        <v>2354</v>
      </c>
    </row>
    <row r="3500" s="2" customFormat="1">
      <c r="A3500" s="41"/>
      <c r="B3500" s="42"/>
      <c r="C3500" s="43"/>
      <c r="D3500" s="228" t="s">
        <v>178</v>
      </c>
      <c r="E3500" s="43"/>
      <c r="F3500" s="229" t="s">
        <v>2355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178</v>
      </c>
      <c r="AU3500" s="20" t="s">
        <v>387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2340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2342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2344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2346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2348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2349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2340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2342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2344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2346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2348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2349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2344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2346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2348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2349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2344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2346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2348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2349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2340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2342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2344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2346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2348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2349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SUM(P3975:P4052)</f>
        <v>0</v>
      </c>
      <c r="Q3974" s="207"/>
      <c r="R3974" s="208">
        <f>SUM(R3975:R4052)</f>
        <v>17.507301480000002</v>
      </c>
      <c r="S3974" s="207"/>
      <c r="T3974" s="209">
        <f>SUM(T3975:T4052)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SUM(BK3975:BK4052)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10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0.00030000000000000003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16.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10</v>
      </c>
      <c r="I4013" s="271"/>
      <c r="J4013" s="272">
        <f>ROUND(I4013*H4013,2)</f>
        <v>0</v>
      </c>
      <c r="K4013" s="268" t="s">
        <v>19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0.014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10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10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16.5" customHeight="1">
      <c r="A4016" s="41"/>
      <c r="B4016" s="42"/>
      <c r="C4016" s="266" t="s">
        <v>2797</v>
      </c>
      <c r="D4016" s="266" t="s">
        <v>402</v>
      </c>
      <c r="E4016" s="267" t="s">
        <v>2798</v>
      </c>
      <c r="F4016" s="268" t="s">
        <v>2794</v>
      </c>
      <c r="G4016" s="269" t="s">
        <v>853</v>
      </c>
      <c r="H4016" s="270">
        <v>6</v>
      </c>
      <c r="I4016" s="271"/>
      <c r="J4016" s="272">
        <f>ROUND(I4016*H4016,2)</f>
        <v>0</v>
      </c>
      <c r="K4016" s="268" t="s">
        <v>19</v>
      </c>
      <c r="L4016" s="273"/>
      <c r="M4016" s="274" t="s">
        <v>19</v>
      </c>
      <c r="N4016" s="275" t="s">
        <v>40</v>
      </c>
      <c r="O4016" s="87"/>
      <c r="P4016" s="224">
        <f>O4016*H4016</f>
        <v>0</v>
      </c>
      <c r="Q4016" s="224">
        <v>0.0014</v>
      </c>
      <c r="R4016" s="224">
        <f>Q4016*H4016</f>
        <v>0.0083999999999999995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688</v>
      </c>
      <c r="AT4016" s="226" t="s">
        <v>402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2799</v>
      </c>
    </row>
    <row r="4017" s="14" customFormat="1">
      <c r="A4017" s="14"/>
      <c r="B4017" s="244"/>
      <c r="C4017" s="245"/>
      <c r="D4017" s="235" t="s">
        <v>180</v>
      </c>
      <c r="E4017" s="246" t="s">
        <v>19</v>
      </c>
      <c r="F4017" s="247" t="s">
        <v>2800</v>
      </c>
      <c r="G4017" s="245"/>
      <c r="H4017" s="248">
        <v>6</v>
      </c>
      <c r="I4017" s="249"/>
      <c r="J4017" s="245"/>
      <c r="K4017" s="245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180</v>
      </c>
      <c r="AU4017" s="254" t="s">
        <v>78</v>
      </c>
      <c r="AV4017" s="14" t="s">
        <v>78</v>
      </c>
      <c r="AW4017" s="14" t="s">
        <v>31</v>
      </c>
      <c r="AX4017" s="14" t="s">
        <v>69</v>
      </c>
      <c r="AY4017" s="254" t="s">
        <v>169</v>
      </c>
    </row>
    <row r="4018" s="15" customFormat="1">
      <c r="A4018" s="15"/>
      <c r="B4018" s="255"/>
      <c r="C4018" s="256"/>
      <c r="D4018" s="235" t="s">
        <v>180</v>
      </c>
      <c r="E4018" s="257" t="s">
        <v>19</v>
      </c>
      <c r="F4018" s="258" t="s">
        <v>371</v>
      </c>
      <c r="G4018" s="256"/>
      <c r="H4018" s="259">
        <v>6</v>
      </c>
      <c r="I4018" s="260"/>
      <c r="J4018" s="256"/>
      <c r="K4018" s="256"/>
      <c r="L4018" s="261"/>
      <c r="M4018" s="262"/>
      <c r="N4018" s="263"/>
      <c r="O4018" s="263"/>
      <c r="P4018" s="263"/>
      <c r="Q4018" s="263"/>
      <c r="R4018" s="263"/>
      <c r="S4018" s="263"/>
      <c r="T4018" s="264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5" t="s">
        <v>180</v>
      </c>
      <c r="AU4018" s="265" t="s">
        <v>78</v>
      </c>
      <c r="AV4018" s="15" t="s">
        <v>176</v>
      </c>
      <c r="AW4018" s="15" t="s">
        <v>31</v>
      </c>
      <c r="AX4018" s="15" t="s">
        <v>76</v>
      </c>
      <c r="AY4018" s="265" t="s">
        <v>169</v>
      </c>
    </row>
    <row r="4019" s="2" customFormat="1" ht="16.5" customHeight="1">
      <c r="A4019" s="41"/>
      <c r="B4019" s="42"/>
      <c r="C4019" s="266" t="s">
        <v>2801</v>
      </c>
      <c r="D4019" s="266" t="s">
        <v>402</v>
      </c>
      <c r="E4019" s="267" t="s">
        <v>2802</v>
      </c>
      <c r="F4019" s="268" t="s">
        <v>2794</v>
      </c>
      <c r="G4019" s="269" t="s">
        <v>853</v>
      </c>
      <c r="H4019" s="270">
        <v>3</v>
      </c>
      <c r="I4019" s="271"/>
      <c r="J4019" s="272">
        <f>ROUND(I4019*H4019,2)</f>
        <v>0</v>
      </c>
      <c r="K4019" s="268" t="s">
        <v>19</v>
      </c>
      <c r="L4019" s="273"/>
      <c r="M4019" s="274" t="s">
        <v>19</v>
      </c>
      <c r="N4019" s="275" t="s">
        <v>40</v>
      </c>
      <c r="O4019" s="87"/>
      <c r="P4019" s="224">
        <f>O4019*H4019</f>
        <v>0</v>
      </c>
      <c r="Q4019" s="224">
        <v>0.0014</v>
      </c>
      <c r="R4019" s="224">
        <f>Q4019*H4019</f>
        <v>0.0041999999999999997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688</v>
      </c>
      <c r="AT4019" s="226" t="s">
        <v>402</v>
      </c>
      <c r="AU4019" s="226" t="s">
        <v>78</v>
      </c>
      <c r="AY4019" s="20" t="s">
        <v>169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76</v>
      </c>
      <c r="BK4019" s="227">
        <f>ROUND(I4019*H4019,2)</f>
        <v>0</v>
      </c>
      <c r="BL4019" s="20" t="s">
        <v>508</v>
      </c>
      <c r="BM4019" s="226" t="s">
        <v>2803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2804</v>
      </c>
      <c r="G4020" s="245"/>
      <c r="H4020" s="248">
        <v>3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3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2" customFormat="1" ht="37.8" customHeight="1">
      <c r="A4022" s="41"/>
      <c r="B4022" s="42"/>
      <c r="C4022" s="215" t="s">
        <v>2805</v>
      </c>
      <c r="D4022" s="215" t="s">
        <v>171</v>
      </c>
      <c r="E4022" s="216" t="s">
        <v>2806</v>
      </c>
      <c r="F4022" s="217" t="s">
        <v>2807</v>
      </c>
      <c r="G4022" s="218" t="s">
        <v>412</v>
      </c>
      <c r="H4022" s="219">
        <v>188.77000000000001</v>
      </c>
      <c r="I4022" s="220"/>
      <c r="J4022" s="221">
        <f>ROUND(I4022*H4022,2)</f>
        <v>0</v>
      </c>
      <c r="K4022" s="217" t="s">
        <v>175</v>
      </c>
      <c r="L4022" s="47"/>
      <c r="M4022" s="222" t="s">
        <v>19</v>
      </c>
      <c r="N4022" s="223" t="s">
        <v>40</v>
      </c>
      <c r="O4022" s="87"/>
      <c r="P4022" s="224">
        <f>O4022*H4022</f>
        <v>0</v>
      </c>
      <c r="Q4022" s="224">
        <v>0.00117</v>
      </c>
      <c r="R4022" s="224">
        <f>Q4022*H4022</f>
        <v>0.22086090000000003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508</v>
      </c>
      <c r="AT4022" s="226" t="s">
        <v>171</v>
      </c>
      <c r="AU4022" s="226" t="s">
        <v>78</v>
      </c>
      <c r="AY4022" s="20" t="s">
        <v>169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76</v>
      </c>
      <c r="BK4022" s="227">
        <f>ROUND(I4022*H4022,2)</f>
        <v>0</v>
      </c>
      <c r="BL4022" s="20" t="s">
        <v>508</v>
      </c>
      <c r="BM4022" s="226" t="s">
        <v>2808</v>
      </c>
    </row>
    <row r="4023" s="2" customFormat="1">
      <c r="A4023" s="41"/>
      <c r="B4023" s="42"/>
      <c r="C4023" s="43"/>
      <c r="D4023" s="228" t="s">
        <v>178</v>
      </c>
      <c r="E4023" s="43"/>
      <c r="F4023" s="229" t="s">
        <v>2809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178</v>
      </c>
      <c r="AU4023" s="20" t="s">
        <v>78</v>
      </c>
    </row>
    <row r="4024" s="2" customFormat="1" ht="24.15" customHeight="1">
      <c r="A4024" s="41"/>
      <c r="B4024" s="42"/>
      <c r="C4024" s="266" t="s">
        <v>2810</v>
      </c>
      <c r="D4024" s="266" t="s">
        <v>402</v>
      </c>
      <c r="E4024" s="267" t="s">
        <v>2811</v>
      </c>
      <c r="F4024" s="268" t="s">
        <v>2812</v>
      </c>
      <c r="G4024" s="269" t="s">
        <v>412</v>
      </c>
      <c r="H4024" s="270">
        <v>124.068</v>
      </c>
      <c r="I4024" s="271"/>
      <c r="J4024" s="272">
        <f>ROUND(I4024*H4024,2)</f>
        <v>0</v>
      </c>
      <c r="K4024" s="268" t="s">
        <v>175</v>
      </c>
      <c r="L4024" s="273"/>
      <c r="M4024" s="274" t="s">
        <v>19</v>
      </c>
      <c r="N4024" s="275" t="s">
        <v>40</v>
      </c>
      <c r="O4024" s="87"/>
      <c r="P4024" s="224">
        <f>O4024*H4024</f>
        <v>0</v>
      </c>
      <c r="Q4024" s="224">
        <v>0.0047999999999999996</v>
      </c>
      <c r="R4024" s="224">
        <f>Q4024*H4024</f>
        <v>0.5955263999999999</v>
      </c>
      <c r="S4024" s="224">
        <v>0</v>
      </c>
      <c r="T4024" s="225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6" t="s">
        <v>688</v>
      </c>
      <c r="AT4024" s="226" t="s">
        <v>402</v>
      </c>
      <c r="AU4024" s="226" t="s">
        <v>78</v>
      </c>
      <c r="AY4024" s="20" t="s">
        <v>169</v>
      </c>
      <c r="BE4024" s="227">
        <f>IF(N4024="základní",J4024,0)</f>
        <v>0</v>
      </c>
      <c r="BF4024" s="227">
        <f>IF(N4024="snížená",J4024,0)</f>
        <v>0</v>
      </c>
      <c r="BG4024" s="227">
        <f>IF(N4024="zákl. přenesená",J4024,0)</f>
        <v>0</v>
      </c>
      <c r="BH4024" s="227">
        <f>IF(N4024="sníž. přenesená",J4024,0)</f>
        <v>0</v>
      </c>
      <c r="BI4024" s="227">
        <f>IF(N4024="nulová",J4024,0)</f>
        <v>0</v>
      </c>
      <c r="BJ4024" s="20" t="s">
        <v>76</v>
      </c>
      <c r="BK4024" s="227">
        <f>ROUND(I4024*H4024,2)</f>
        <v>0</v>
      </c>
      <c r="BL4024" s="20" t="s">
        <v>508</v>
      </c>
      <c r="BM4024" s="226" t="s">
        <v>2813</v>
      </c>
    </row>
    <row r="4025" s="13" customFormat="1">
      <c r="A4025" s="13"/>
      <c r="B4025" s="233"/>
      <c r="C4025" s="234"/>
      <c r="D4025" s="235" t="s">
        <v>180</v>
      </c>
      <c r="E4025" s="236" t="s">
        <v>19</v>
      </c>
      <c r="F4025" s="237" t="s">
        <v>2814</v>
      </c>
      <c r="G4025" s="234"/>
      <c r="H4025" s="236" t="s">
        <v>19</v>
      </c>
      <c r="I4025" s="238"/>
      <c r="J4025" s="234"/>
      <c r="K4025" s="234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180</v>
      </c>
      <c r="AU4025" s="243" t="s">
        <v>78</v>
      </c>
      <c r="AV4025" s="13" t="s">
        <v>76</v>
      </c>
      <c r="AW4025" s="13" t="s">
        <v>31</v>
      </c>
      <c r="AX4025" s="13" t="s">
        <v>69</v>
      </c>
      <c r="AY4025" s="243" t="s">
        <v>169</v>
      </c>
    </row>
    <row r="4026" s="14" customFormat="1">
      <c r="A4026" s="14"/>
      <c r="B4026" s="244"/>
      <c r="C4026" s="245"/>
      <c r="D4026" s="235" t="s">
        <v>180</v>
      </c>
      <c r="E4026" s="246" t="s">
        <v>19</v>
      </c>
      <c r="F4026" s="247" t="s">
        <v>2815</v>
      </c>
      <c r="G4026" s="245"/>
      <c r="H4026" s="248">
        <v>118.16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180</v>
      </c>
      <c r="AU4026" s="254" t="s">
        <v>78</v>
      </c>
      <c r="AV4026" s="14" t="s">
        <v>78</v>
      </c>
      <c r="AW4026" s="14" t="s">
        <v>31</v>
      </c>
      <c r="AX4026" s="14" t="s">
        <v>69</v>
      </c>
      <c r="AY4026" s="254" t="s">
        <v>169</v>
      </c>
    </row>
    <row r="4027" s="15" customFormat="1">
      <c r="A4027" s="15"/>
      <c r="B4027" s="255"/>
      <c r="C4027" s="256"/>
      <c r="D4027" s="235" t="s">
        <v>180</v>
      </c>
      <c r="E4027" s="257" t="s">
        <v>19</v>
      </c>
      <c r="F4027" s="258" t="s">
        <v>371</v>
      </c>
      <c r="G4027" s="256"/>
      <c r="H4027" s="259">
        <v>118.16</v>
      </c>
      <c r="I4027" s="260"/>
      <c r="J4027" s="256"/>
      <c r="K4027" s="256"/>
      <c r="L4027" s="261"/>
      <c r="M4027" s="262"/>
      <c r="N4027" s="263"/>
      <c r="O4027" s="263"/>
      <c r="P4027" s="263"/>
      <c r="Q4027" s="263"/>
      <c r="R4027" s="263"/>
      <c r="S4027" s="263"/>
      <c r="T4027" s="264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T4027" s="265" t="s">
        <v>180</v>
      </c>
      <c r="AU4027" s="265" t="s">
        <v>78</v>
      </c>
      <c r="AV4027" s="15" t="s">
        <v>176</v>
      </c>
      <c r="AW4027" s="15" t="s">
        <v>31</v>
      </c>
      <c r="AX4027" s="15" t="s">
        <v>76</v>
      </c>
      <c r="AY4027" s="265" t="s">
        <v>169</v>
      </c>
    </row>
    <row r="4028" s="14" customFormat="1">
      <c r="A4028" s="14"/>
      <c r="B4028" s="244"/>
      <c r="C4028" s="245"/>
      <c r="D4028" s="235" t="s">
        <v>180</v>
      </c>
      <c r="E4028" s="245"/>
      <c r="F4028" s="247" t="s">
        <v>2816</v>
      </c>
      <c r="G4028" s="245"/>
      <c r="H4028" s="248">
        <v>124.068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180</v>
      </c>
      <c r="AU4028" s="254" t="s">
        <v>78</v>
      </c>
      <c r="AV4028" s="14" t="s">
        <v>78</v>
      </c>
      <c r="AW4028" s="14" t="s">
        <v>4</v>
      </c>
      <c r="AX4028" s="14" t="s">
        <v>76</v>
      </c>
      <c r="AY4028" s="254" t="s">
        <v>169</v>
      </c>
    </row>
    <row r="4029" s="2" customFormat="1" ht="24.15" customHeight="1">
      <c r="A4029" s="41"/>
      <c r="B4029" s="42"/>
      <c r="C4029" s="266" t="s">
        <v>2817</v>
      </c>
      <c r="D4029" s="266" t="s">
        <v>402</v>
      </c>
      <c r="E4029" s="267" t="s">
        <v>2818</v>
      </c>
      <c r="F4029" s="268" t="s">
        <v>2819</v>
      </c>
      <c r="G4029" s="269" t="s">
        <v>412</v>
      </c>
      <c r="H4029" s="270">
        <v>74.141000000000005</v>
      </c>
      <c r="I4029" s="271"/>
      <c r="J4029" s="272">
        <f>ROUND(I4029*H4029,2)</f>
        <v>0</v>
      </c>
      <c r="K4029" s="268" t="s">
        <v>19</v>
      </c>
      <c r="L4029" s="273"/>
      <c r="M4029" s="274" t="s">
        <v>19</v>
      </c>
      <c r="N4029" s="275" t="s">
        <v>40</v>
      </c>
      <c r="O4029" s="87"/>
      <c r="P4029" s="224">
        <f>O4029*H4029</f>
        <v>0</v>
      </c>
      <c r="Q4029" s="224">
        <v>0.0047999999999999996</v>
      </c>
      <c r="R4029" s="224">
        <f>Q4029*H4029</f>
        <v>0.35587679999999999</v>
      </c>
      <c r="S4029" s="224">
        <v>0</v>
      </c>
      <c r="T4029" s="225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6" t="s">
        <v>688</v>
      </c>
      <c r="AT4029" s="226" t="s">
        <v>402</v>
      </c>
      <c r="AU4029" s="226" t="s">
        <v>78</v>
      </c>
      <c r="AY4029" s="20" t="s">
        <v>169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20" t="s">
        <v>76</v>
      </c>
      <c r="BK4029" s="227">
        <f>ROUND(I4029*H4029,2)</f>
        <v>0</v>
      </c>
      <c r="BL4029" s="20" t="s">
        <v>508</v>
      </c>
      <c r="BM4029" s="226" t="s">
        <v>2820</v>
      </c>
    </row>
    <row r="4030" s="13" customFormat="1">
      <c r="A4030" s="13"/>
      <c r="B4030" s="233"/>
      <c r="C4030" s="234"/>
      <c r="D4030" s="235" t="s">
        <v>180</v>
      </c>
      <c r="E4030" s="236" t="s">
        <v>19</v>
      </c>
      <c r="F4030" s="237" t="s">
        <v>2821</v>
      </c>
      <c r="G4030" s="234"/>
      <c r="H4030" s="236" t="s">
        <v>19</v>
      </c>
      <c r="I4030" s="238"/>
      <c r="J4030" s="234"/>
      <c r="K4030" s="234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180</v>
      </c>
      <c r="AU4030" s="243" t="s">
        <v>78</v>
      </c>
      <c r="AV4030" s="13" t="s">
        <v>76</v>
      </c>
      <c r="AW4030" s="13" t="s">
        <v>31</v>
      </c>
      <c r="AX4030" s="13" t="s">
        <v>69</v>
      </c>
      <c r="AY4030" s="243" t="s">
        <v>169</v>
      </c>
    </row>
    <row r="4031" s="14" customFormat="1">
      <c r="A4031" s="14"/>
      <c r="B4031" s="244"/>
      <c r="C4031" s="245"/>
      <c r="D4031" s="235" t="s">
        <v>180</v>
      </c>
      <c r="E4031" s="246" t="s">
        <v>19</v>
      </c>
      <c r="F4031" s="247" t="s">
        <v>2822</v>
      </c>
      <c r="G4031" s="245"/>
      <c r="H4031" s="248">
        <v>70.609999999999999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180</v>
      </c>
      <c r="AU4031" s="254" t="s">
        <v>78</v>
      </c>
      <c r="AV4031" s="14" t="s">
        <v>78</v>
      </c>
      <c r="AW4031" s="14" t="s">
        <v>31</v>
      </c>
      <c r="AX4031" s="14" t="s">
        <v>69</v>
      </c>
      <c r="AY4031" s="254" t="s">
        <v>169</v>
      </c>
    </row>
    <row r="4032" s="15" customFormat="1">
      <c r="A4032" s="15"/>
      <c r="B4032" s="255"/>
      <c r="C4032" s="256"/>
      <c r="D4032" s="235" t="s">
        <v>180</v>
      </c>
      <c r="E4032" s="257" t="s">
        <v>19</v>
      </c>
      <c r="F4032" s="258" t="s">
        <v>371</v>
      </c>
      <c r="G4032" s="256"/>
      <c r="H4032" s="259">
        <v>70.609999999999999</v>
      </c>
      <c r="I4032" s="260"/>
      <c r="J4032" s="256"/>
      <c r="K4032" s="256"/>
      <c r="L4032" s="261"/>
      <c r="M4032" s="262"/>
      <c r="N4032" s="263"/>
      <c r="O4032" s="263"/>
      <c r="P4032" s="263"/>
      <c r="Q4032" s="263"/>
      <c r="R4032" s="263"/>
      <c r="S4032" s="263"/>
      <c r="T4032" s="264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5" t="s">
        <v>180</v>
      </c>
      <c r="AU4032" s="265" t="s">
        <v>78</v>
      </c>
      <c r="AV4032" s="15" t="s">
        <v>176</v>
      </c>
      <c r="AW4032" s="15" t="s">
        <v>31</v>
      </c>
      <c r="AX4032" s="15" t="s">
        <v>76</v>
      </c>
      <c r="AY4032" s="265" t="s">
        <v>169</v>
      </c>
    </row>
    <row r="4033" s="14" customFormat="1">
      <c r="A4033" s="14"/>
      <c r="B4033" s="244"/>
      <c r="C4033" s="245"/>
      <c r="D4033" s="235" t="s">
        <v>180</v>
      </c>
      <c r="E4033" s="245"/>
      <c r="F4033" s="247" t="s">
        <v>2823</v>
      </c>
      <c r="G4033" s="245"/>
      <c r="H4033" s="248">
        <v>74.141000000000005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4</v>
      </c>
      <c r="AX4033" s="14" t="s">
        <v>76</v>
      </c>
      <c r="AY4033" s="254" t="s">
        <v>169</v>
      </c>
    </row>
    <row r="4034" s="2" customFormat="1" ht="37.8" customHeight="1">
      <c r="A4034" s="41"/>
      <c r="B4034" s="42"/>
      <c r="C4034" s="215" t="s">
        <v>2824</v>
      </c>
      <c r="D4034" s="215" t="s">
        <v>171</v>
      </c>
      <c r="E4034" s="216" t="s">
        <v>2825</v>
      </c>
      <c r="F4034" s="217" t="s">
        <v>2826</v>
      </c>
      <c r="G4034" s="218" t="s">
        <v>412</v>
      </c>
      <c r="H4034" s="219">
        <v>271.56299999999999</v>
      </c>
      <c r="I4034" s="220"/>
      <c r="J4034" s="221">
        <f>ROUND(I4034*H4034,2)</f>
        <v>0</v>
      </c>
      <c r="K4034" s="217" t="s">
        <v>175</v>
      </c>
      <c r="L4034" s="47"/>
      <c r="M4034" s="222" t="s">
        <v>19</v>
      </c>
      <c r="N4034" s="223" t="s">
        <v>40</v>
      </c>
      <c r="O4034" s="87"/>
      <c r="P4034" s="224">
        <f>O4034*H4034</f>
        <v>0</v>
      </c>
      <c r="Q4034" s="224">
        <v>0.0011800000000000001</v>
      </c>
      <c r="R4034" s="224">
        <f>Q4034*H4034</f>
        <v>0.32044433999999999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508</v>
      </c>
      <c r="AT4034" s="226" t="s">
        <v>171</v>
      </c>
      <c r="AU4034" s="226" t="s">
        <v>78</v>
      </c>
      <c r="AY4034" s="20" t="s">
        <v>169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76</v>
      </c>
      <c r="BK4034" s="227">
        <f>ROUND(I4034*H4034,2)</f>
        <v>0</v>
      </c>
      <c r="BL4034" s="20" t="s">
        <v>508</v>
      </c>
      <c r="BM4034" s="226" t="s">
        <v>2827</v>
      </c>
    </row>
    <row r="4035" s="2" customFormat="1">
      <c r="A4035" s="41"/>
      <c r="B4035" s="42"/>
      <c r="C4035" s="43"/>
      <c r="D4035" s="228" t="s">
        <v>178</v>
      </c>
      <c r="E4035" s="43"/>
      <c r="F4035" s="229" t="s">
        <v>2828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178</v>
      </c>
      <c r="AU4035" s="20" t="s">
        <v>78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2831</v>
      </c>
      <c r="G4036" s="269" t="s">
        <v>412</v>
      </c>
      <c r="H4036" s="270">
        <v>155.523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0.63764430000000005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2832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2833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2834</v>
      </c>
      <c r="G4038" s="245"/>
      <c r="H4038" s="248">
        <v>107.874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2835</v>
      </c>
      <c r="G4039" s="245"/>
      <c r="H4039" s="248">
        <v>40.243000000000002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5" customFormat="1">
      <c r="A4040" s="15"/>
      <c r="B4040" s="255"/>
      <c r="C4040" s="256"/>
      <c r="D4040" s="235" t="s">
        <v>180</v>
      </c>
      <c r="E4040" s="257" t="s">
        <v>19</v>
      </c>
      <c r="F4040" s="258" t="s">
        <v>371</v>
      </c>
      <c r="G4040" s="256"/>
      <c r="H4040" s="259">
        <v>148.11699999999999</v>
      </c>
      <c r="I4040" s="260"/>
      <c r="J4040" s="256"/>
      <c r="K4040" s="256"/>
      <c r="L4040" s="261"/>
      <c r="M4040" s="262"/>
      <c r="N4040" s="263"/>
      <c r="O4040" s="263"/>
      <c r="P4040" s="263"/>
      <c r="Q4040" s="263"/>
      <c r="R4040" s="263"/>
      <c r="S4040" s="263"/>
      <c r="T4040" s="264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5" t="s">
        <v>180</v>
      </c>
      <c r="AU4040" s="265" t="s">
        <v>78</v>
      </c>
      <c r="AV4040" s="15" t="s">
        <v>176</v>
      </c>
      <c r="AW4040" s="15" t="s">
        <v>31</v>
      </c>
      <c r="AX4040" s="15" t="s">
        <v>76</v>
      </c>
      <c r="AY4040" s="265" t="s">
        <v>169</v>
      </c>
    </row>
    <row r="4041" s="14" customFormat="1">
      <c r="A4041" s="14"/>
      <c r="B4041" s="244"/>
      <c r="C4041" s="245"/>
      <c r="D4041" s="235" t="s">
        <v>180</v>
      </c>
      <c r="E4041" s="245"/>
      <c r="F4041" s="247" t="s">
        <v>2836</v>
      </c>
      <c r="G4041" s="245"/>
      <c r="H4041" s="248">
        <v>155.523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4</v>
      </c>
      <c r="AX4041" s="14" t="s">
        <v>76</v>
      </c>
      <c r="AY4041" s="254" t="s">
        <v>169</v>
      </c>
    </row>
    <row r="4042" s="2" customFormat="1" ht="24.15" customHeight="1">
      <c r="A4042" s="41"/>
      <c r="B4042" s="42"/>
      <c r="C4042" s="266" t="s">
        <v>2837</v>
      </c>
      <c r="D4042" s="266" t="s">
        <v>402</v>
      </c>
      <c r="E4042" s="267" t="s">
        <v>2838</v>
      </c>
      <c r="F4042" s="268" t="s">
        <v>2831</v>
      </c>
      <c r="G4042" s="269" t="s">
        <v>412</v>
      </c>
      <c r="H4042" s="270">
        <v>129.618</v>
      </c>
      <c r="I4042" s="271"/>
      <c r="J4042" s="272">
        <f>ROUND(I4042*H4042,2)</f>
        <v>0</v>
      </c>
      <c r="K4042" s="268" t="s">
        <v>19</v>
      </c>
      <c r="L4042" s="273"/>
      <c r="M4042" s="274" t="s">
        <v>19</v>
      </c>
      <c r="N4042" s="275" t="s">
        <v>40</v>
      </c>
      <c r="O4042" s="87"/>
      <c r="P4042" s="224">
        <f>O4042*H4042</f>
        <v>0</v>
      </c>
      <c r="Q4042" s="224">
        <v>0.0041000000000000003</v>
      </c>
      <c r="R4042" s="224">
        <f>Q4042*H4042</f>
        <v>0.53143380000000007</v>
      </c>
      <c r="S4042" s="224">
        <v>0</v>
      </c>
      <c r="T4042" s="225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26" t="s">
        <v>688</v>
      </c>
      <c r="AT4042" s="226" t="s">
        <v>402</v>
      </c>
      <c r="AU4042" s="226" t="s">
        <v>78</v>
      </c>
      <c r="AY4042" s="20" t="s">
        <v>169</v>
      </c>
      <c r="BE4042" s="227">
        <f>IF(N4042="základní",J4042,0)</f>
        <v>0</v>
      </c>
      <c r="BF4042" s="227">
        <f>IF(N4042="snížená",J4042,0)</f>
        <v>0</v>
      </c>
      <c r="BG4042" s="227">
        <f>IF(N4042="zákl. přenesená",J4042,0)</f>
        <v>0</v>
      </c>
      <c r="BH4042" s="227">
        <f>IF(N4042="sníž. přenesená",J4042,0)</f>
        <v>0</v>
      </c>
      <c r="BI4042" s="227">
        <f>IF(N4042="nulová",J4042,0)</f>
        <v>0</v>
      </c>
      <c r="BJ4042" s="20" t="s">
        <v>76</v>
      </c>
      <c r="BK4042" s="227">
        <f>ROUND(I4042*H4042,2)</f>
        <v>0</v>
      </c>
      <c r="BL4042" s="20" t="s">
        <v>508</v>
      </c>
      <c r="BM4042" s="226" t="s">
        <v>2839</v>
      </c>
    </row>
    <row r="4043" s="13" customFormat="1">
      <c r="A4043" s="13"/>
      <c r="B4043" s="233"/>
      <c r="C4043" s="234"/>
      <c r="D4043" s="235" t="s">
        <v>180</v>
      </c>
      <c r="E4043" s="236" t="s">
        <v>19</v>
      </c>
      <c r="F4043" s="237" t="s">
        <v>2840</v>
      </c>
      <c r="G4043" s="234"/>
      <c r="H4043" s="236" t="s">
        <v>19</v>
      </c>
      <c r="I4043" s="238"/>
      <c r="J4043" s="234"/>
      <c r="K4043" s="234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180</v>
      </c>
      <c r="AU4043" s="243" t="s">
        <v>78</v>
      </c>
      <c r="AV4043" s="13" t="s">
        <v>76</v>
      </c>
      <c r="AW4043" s="13" t="s">
        <v>31</v>
      </c>
      <c r="AX4043" s="13" t="s">
        <v>69</v>
      </c>
      <c r="AY4043" s="243" t="s">
        <v>169</v>
      </c>
    </row>
    <row r="4044" s="14" customFormat="1">
      <c r="A4044" s="14"/>
      <c r="B4044" s="244"/>
      <c r="C4044" s="245"/>
      <c r="D4044" s="235" t="s">
        <v>180</v>
      </c>
      <c r="E4044" s="246" t="s">
        <v>19</v>
      </c>
      <c r="F4044" s="247" t="s">
        <v>2841</v>
      </c>
      <c r="G4044" s="245"/>
      <c r="H4044" s="248">
        <v>34.398000000000003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31</v>
      </c>
      <c r="AX4044" s="14" t="s">
        <v>69</v>
      </c>
      <c r="AY4044" s="254" t="s">
        <v>169</v>
      </c>
    </row>
    <row r="4045" s="14" customFormat="1">
      <c r="A4045" s="14"/>
      <c r="B4045" s="244"/>
      <c r="C4045" s="245"/>
      <c r="D4045" s="235" t="s">
        <v>180</v>
      </c>
      <c r="E4045" s="246" t="s">
        <v>19</v>
      </c>
      <c r="F4045" s="247" t="s">
        <v>2842</v>
      </c>
      <c r="G4045" s="245"/>
      <c r="H4045" s="248">
        <v>8.3279999999999994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180</v>
      </c>
      <c r="AU4045" s="254" t="s">
        <v>78</v>
      </c>
      <c r="AV4045" s="14" t="s">
        <v>78</v>
      </c>
      <c r="AW4045" s="14" t="s">
        <v>31</v>
      </c>
      <c r="AX4045" s="14" t="s">
        <v>69</v>
      </c>
      <c r="AY4045" s="254" t="s">
        <v>169</v>
      </c>
    </row>
    <row r="4046" s="14" customFormat="1">
      <c r="A4046" s="14"/>
      <c r="B4046" s="244"/>
      <c r="C4046" s="245"/>
      <c r="D4046" s="235" t="s">
        <v>180</v>
      </c>
      <c r="E4046" s="246" t="s">
        <v>19</v>
      </c>
      <c r="F4046" s="247" t="s">
        <v>2843</v>
      </c>
      <c r="G4046" s="245"/>
      <c r="H4046" s="248">
        <v>36.890000000000001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180</v>
      </c>
      <c r="AU4046" s="254" t="s">
        <v>78</v>
      </c>
      <c r="AV4046" s="14" t="s">
        <v>78</v>
      </c>
      <c r="AW4046" s="14" t="s">
        <v>31</v>
      </c>
      <c r="AX4046" s="14" t="s">
        <v>69</v>
      </c>
      <c r="AY4046" s="254" t="s">
        <v>169</v>
      </c>
    </row>
    <row r="4047" s="14" customFormat="1">
      <c r="A4047" s="14"/>
      <c r="B4047" s="244"/>
      <c r="C4047" s="245"/>
      <c r="D4047" s="235" t="s">
        <v>180</v>
      </c>
      <c r="E4047" s="246" t="s">
        <v>19</v>
      </c>
      <c r="F4047" s="247" t="s">
        <v>2844</v>
      </c>
      <c r="G4047" s="245"/>
      <c r="H4047" s="248">
        <v>21.719999999999999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180</v>
      </c>
      <c r="AU4047" s="254" t="s">
        <v>78</v>
      </c>
      <c r="AV4047" s="14" t="s">
        <v>78</v>
      </c>
      <c r="AW4047" s="14" t="s">
        <v>31</v>
      </c>
      <c r="AX4047" s="14" t="s">
        <v>69</v>
      </c>
      <c r="AY4047" s="254" t="s">
        <v>169</v>
      </c>
    </row>
    <row r="4048" s="14" customFormat="1">
      <c r="A4048" s="14"/>
      <c r="B4048" s="244"/>
      <c r="C4048" s="245"/>
      <c r="D4048" s="235" t="s">
        <v>180</v>
      </c>
      <c r="E4048" s="246" t="s">
        <v>19</v>
      </c>
      <c r="F4048" s="247" t="s">
        <v>2845</v>
      </c>
      <c r="G4048" s="245"/>
      <c r="H4048" s="248">
        <v>22.109999999999999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180</v>
      </c>
      <c r="AU4048" s="254" t="s">
        <v>78</v>
      </c>
      <c r="AV4048" s="14" t="s">
        <v>78</v>
      </c>
      <c r="AW4048" s="14" t="s">
        <v>31</v>
      </c>
      <c r="AX4048" s="14" t="s">
        <v>69</v>
      </c>
      <c r="AY4048" s="254" t="s">
        <v>169</v>
      </c>
    </row>
    <row r="4049" s="15" customFormat="1">
      <c r="A4049" s="15"/>
      <c r="B4049" s="255"/>
      <c r="C4049" s="256"/>
      <c r="D4049" s="235" t="s">
        <v>180</v>
      </c>
      <c r="E4049" s="257" t="s">
        <v>19</v>
      </c>
      <c r="F4049" s="258" t="s">
        <v>371</v>
      </c>
      <c r="G4049" s="256"/>
      <c r="H4049" s="259">
        <v>123.446</v>
      </c>
      <c r="I4049" s="260"/>
      <c r="J4049" s="256"/>
      <c r="K4049" s="256"/>
      <c r="L4049" s="261"/>
      <c r="M4049" s="262"/>
      <c r="N4049" s="263"/>
      <c r="O4049" s="263"/>
      <c r="P4049" s="263"/>
      <c r="Q4049" s="263"/>
      <c r="R4049" s="263"/>
      <c r="S4049" s="263"/>
      <c r="T4049" s="264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5" t="s">
        <v>180</v>
      </c>
      <c r="AU4049" s="265" t="s">
        <v>78</v>
      </c>
      <c r="AV4049" s="15" t="s">
        <v>176</v>
      </c>
      <c r="AW4049" s="15" t="s">
        <v>31</v>
      </c>
      <c r="AX4049" s="15" t="s">
        <v>76</v>
      </c>
      <c r="AY4049" s="265" t="s">
        <v>169</v>
      </c>
    </row>
    <row r="4050" s="14" customFormat="1">
      <c r="A4050" s="14"/>
      <c r="B4050" s="244"/>
      <c r="C4050" s="245"/>
      <c r="D4050" s="235" t="s">
        <v>180</v>
      </c>
      <c r="E4050" s="245"/>
      <c r="F4050" s="247" t="s">
        <v>2846</v>
      </c>
      <c r="G4050" s="245"/>
      <c r="H4050" s="248">
        <v>129.618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4</v>
      </c>
      <c r="AX4050" s="14" t="s">
        <v>76</v>
      </c>
      <c r="AY4050" s="254" t="s">
        <v>169</v>
      </c>
    </row>
    <row r="4051" s="2" customFormat="1" ht="49.05" customHeight="1">
      <c r="A4051" s="41"/>
      <c r="B4051" s="42"/>
      <c r="C4051" s="215" t="s">
        <v>2847</v>
      </c>
      <c r="D4051" s="215" t="s">
        <v>171</v>
      </c>
      <c r="E4051" s="216" t="s">
        <v>2848</v>
      </c>
      <c r="F4051" s="217" t="s">
        <v>2849</v>
      </c>
      <c r="G4051" s="218" t="s">
        <v>2311</v>
      </c>
      <c r="H4051" s="288"/>
      <c r="I4051" s="220"/>
      <c r="J4051" s="221">
        <f>ROUND(I4051*H4051,2)</f>
        <v>0</v>
      </c>
      <c r="K4051" s="217" t="s">
        <v>175</v>
      </c>
      <c r="L4051" s="47"/>
      <c r="M4051" s="222" t="s">
        <v>19</v>
      </c>
      <c r="N4051" s="223" t="s">
        <v>40</v>
      </c>
      <c r="O4051" s="87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6" t="s">
        <v>508</v>
      </c>
      <c r="AT4051" s="226" t="s">
        <v>171</v>
      </c>
      <c r="AU4051" s="226" t="s">
        <v>78</v>
      </c>
      <c r="AY4051" s="20" t="s">
        <v>169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20" t="s">
        <v>76</v>
      </c>
      <c r="BK4051" s="227">
        <f>ROUND(I4051*H4051,2)</f>
        <v>0</v>
      </c>
      <c r="BL4051" s="20" t="s">
        <v>508</v>
      </c>
      <c r="BM4051" s="226" t="s">
        <v>2850</v>
      </c>
    </row>
    <row r="4052" s="2" customFormat="1">
      <c r="A4052" s="41"/>
      <c r="B4052" s="42"/>
      <c r="C4052" s="43"/>
      <c r="D4052" s="228" t="s">
        <v>178</v>
      </c>
      <c r="E4052" s="43"/>
      <c r="F4052" s="229" t="s">
        <v>2851</v>
      </c>
      <c r="G4052" s="43"/>
      <c r="H4052" s="43"/>
      <c r="I4052" s="230"/>
      <c r="J4052" s="43"/>
      <c r="K4052" s="43"/>
      <c r="L4052" s="47"/>
      <c r="M4052" s="231"/>
      <c r="N4052" s="232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178</v>
      </c>
      <c r="AU4052" s="20" t="s">
        <v>78</v>
      </c>
    </row>
    <row r="4053" s="12" customFormat="1" ht="22.8" customHeight="1">
      <c r="A4053" s="12"/>
      <c r="B4053" s="199"/>
      <c r="C4053" s="200"/>
      <c r="D4053" s="201" t="s">
        <v>68</v>
      </c>
      <c r="E4053" s="213" t="s">
        <v>2852</v>
      </c>
      <c r="F4053" s="213" t="s">
        <v>2853</v>
      </c>
      <c r="G4053" s="200"/>
      <c r="H4053" s="200"/>
      <c r="I4053" s="203"/>
      <c r="J4053" s="214">
        <f>BK4053</f>
        <v>0</v>
      </c>
      <c r="K4053" s="200"/>
      <c r="L4053" s="205"/>
      <c r="M4053" s="206"/>
      <c r="N4053" s="207"/>
      <c r="O4053" s="207"/>
      <c r="P4053" s="208">
        <f>SUM(P4054:P4155)</f>
        <v>0</v>
      </c>
      <c r="Q4053" s="207"/>
      <c r="R4053" s="208">
        <f>SUM(R4054:R4155)</f>
        <v>6.6077455399999998</v>
      </c>
      <c r="S4053" s="207"/>
      <c r="T4053" s="209">
        <f>SUM(T4054:T4155)</f>
        <v>0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R4053" s="210" t="s">
        <v>78</v>
      </c>
      <c r="AT4053" s="211" t="s">
        <v>68</v>
      </c>
      <c r="AU4053" s="211" t="s">
        <v>76</v>
      </c>
      <c r="AY4053" s="210" t="s">
        <v>169</v>
      </c>
      <c r="BK4053" s="212">
        <f>SUM(BK4054:BK4155)</f>
        <v>0</v>
      </c>
    </row>
    <row r="4054" s="2" customFormat="1" ht="76.35" customHeight="1">
      <c r="A4054" s="41"/>
      <c r="B4054" s="42"/>
      <c r="C4054" s="215" t="s">
        <v>2854</v>
      </c>
      <c r="D4054" s="215" t="s">
        <v>171</v>
      </c>
      <c r="E4054" s="216" t="s">
        <v>2855</v>
      </c>
      <c r="F4054" s="217" t="s">
        <v>2856</v>
      </c>
      <c r="G4054" s="218" t="s">
        <v>412</v>
      </c>
      <c r="H4054" s="219">
        <v>650.87900000000002</v>
      </c>
      <c r="I4054" s="220"/>
      <c r="J4054" s="221">
        <f>ROUND(I4054*H4054,2)</f>
        <v>0</v>
      </c>
      <c r="K4054" s="217" t="s">
        <v>19</v>
      </c>
      <c r="L4054" s="47"/>
      <c r="M4054" s="222" t="s">
        <v>19</v>
      </c>
      <c r="N4054" s="223" t="s">
        <v>40</v>
      </c>
      <c r="O4054" s="87"/>
      <c r="P4054" s="224">
        <f>O4054*H4054</f>
        <v>0</v>
      </c>
      <c r="Q4054" s="224">
        <v>0.0066100000000000004</v>
      </c>
      <c r="R4054" s="224">
        <f>Q4054*H4054</f>
        <v>4.30231019</v>
      </c>
      <c r="S4054" s="224">
        <v>0</v>
      </c>
      <c r="T4054" s="225">
        <f>S4054*H4054</f>
        <v>0</v>
      </c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R4054" s="226" t="s">
        <v>508</v>
      </c>
      <c r="AT4054" s="226" t="s">
        <v>171</v>
      </c>
      <c r="AU4054" s="226" t="s">
        <v>78</v>
      </c>
      <c r="AY4054" s="20" t="s">
        <v>169</v>
      </c>
      <c r="BE4054" s="227">
        <f>IF(N4054="základní",J4054,0)</f>
        <v>0</v>
      </c>
      <c r="BF4054" s="227">
        <f>IF(N4054="snížená",J4054,0)</f>
        <v>0</v>
      </c>
      <c r="BG4054" s="227">
        <f>IF(N4054="zákl. přenesená",J4054,0)</f>
        <v>0</v>
      </c>
      <c r="BH4054" s="227">
        <f>IF(N4054="sníž. přenesená",J4054,0)</f>
        <v>0</v>
      </c>
      <c r="BI4054" s="227">
        <f>IF(N4054="nulová",J4054,0)</f>
        <v>0</v>
      </c>
      <c r="BJ4054" s="20" t="s">
        <v>76</v>
      </c>
      <c r="BK4054" s="227">
        <f>ROUND(I4054*H4054,2)</f>
        <v>0</v>
      </c>
      <c r="BL4054" s="20" t="s">
        <v>508</v>
      </c>
      <c r="BM4054" s="226" t="s">
        <v>2857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484.16199999999998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4" customFormat="1">
      <c r="A4056" s="14"/>
      <c r="B4056" s="244"/>
      <c r="C4056" s="245"/>
      <c r="D4056" s="235" t="s">
        <v>180</v>
      </c>
      <c r="E4056" s="246" t="s">
        <v>19</v>
      </c>
      <c r="F4056" s="247" t="s">
        <v>2859</v>
      </c>
      <c r="G4056" s="245"/>
      <c r="H4056" s="248">
        <v>64.221999999999994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180</v>
      </c>
      <c r="AU4056" s="254" t="s">
        <v>78</v>
      </c>
      <c r="AV4056" s="14" t="s">
        <v>78</v>
      </c>
      <c r="AW4056" s="14" t="s">
        <v>31</v>
      </c>
      <c r="AX4056" s="14" t="s">
        <v>69</v>
      </c>
      <c r="AY4056" s="254" t="s">
        <v>169</v>
      </c>
    </row>
    <row r="4057" s="14" customFormat="1">
      <c r="A4057" s="14"/>
      <c r="B4057" s="244"/>
      <c r="C4057" s="245"/>
      <c r="D4057" s="235" t="s">
        <v>180</v>
      </c>
      <c r="E4057" s="246" t="s">
        <v>19</v>
      </c>
      <c r="F4057" s="247" t="s">
        <v>2860</v>
      </c>
      <c r="G4057" s="245"/>
      <c r="H4057" s="248">
        <v>102.49500000000001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180</v>
      </c>
      <c r="AU4057" s="254" t="s">
        <v>78</v>
      </c>
      <c r="AV4057" s="14" t="s">
        <v>78</v>
      </c>
      <c r="AW4057" s="14" t="s">
        <v>31</v>
      </c>
      <c r="AX4057" s="14" t="s">
        <v>69</v>
      </c>
      <c r="AY4057" s="254" t="s">
        <v>169</v>
      </c>
    </row>
    <row r="4058" s="15" customFormat="1">
      <c r="A4058" s="15"/>
      <c r="B4058" s="255"/>
      <c r="C4058" s="256"/>
      <c r="D4058" s="235" t="s">
        <v>180</v>
      </c>
      <c r="E4058" s="257" t="s">
        <v>19</v>
      </c>
      <c r="F4058" s="258" t="s">
        <v>371</v>
      </c>
      <c r="G4058" s="256"/>
      <c r="H4058" s="259">
        <v>650.87900000000002</v>
      </c>
      <c r="I4058" s="260"/>
      <c r="J4058" s="256"/>
      <c r="K4058" s="256"/>
      <c r="L4058" s="261"/>
      <c r="M4058" s="262"/>
      <c r="N4058" s="263"/>
      <c r="O4058" s="263"/>
      <c r="P4058" s="263"/>
      <c r="Q4058" s="263"/>
      <c r="R4058" s="263"/>
      <c r="S4058" s="263"/>
      <c r="T4058" s="264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5" t="s">
        <v>180</v>
      </c>
      <c r="AU4058" s="265" t="s">
        <v>78</v>
      </c>
      <c r="AV4058" s="15" t="s">
        <v>176</v>
      </c>
      <c r="AW4058" s="15" t="s">
        <v>31</v>
      </c>
      <c r="AX4058" s="15" t="s">
        <v>76</v>
      </c>
      <c r="AY4058" s="265" t="s">
        <v>169</v>
      </c>
    </row>
    <row r="4059" s="2" customFormat="1" ht="44.25" customHeight="1">
      <c r="A4059" s="41"/>
      <c r="B4059" s="42"/>
      <c r="C4059" s="215" t="s">
        <v>2861</v>
      </c>
      <c r="D4059" s="215" t="s">
        <v>171</v>
      </c>
      <c r="E4059" s="216" t="s">
        <v>2862</v>
      </c>
      <c r="F4059" s="217" t="s">
        <v>2863</v>
      </c>
      <c r="G4059" s="218" t="s">
        <v>396</v>
      </c>
      <c r="H4059" s="219">
        <v>28.719999999999999</v>
      </c>
      <c r="I4059" s="220"/>
      <c r="J4059" s="221">
        <f>ROUND(I4059*H4059,2)</f>
        <v>0</v>
      </c>
      <c r="K4059" s="217" t="s">
        <v>175</v>
      </c>
      <c r="L4059" s="47"/>
      <c r="M4059" s="222" t="s">
        <v>19</v>
      </c>
      <c r="N4059" s="223" t="s">
        <v>40</v>
      </c>
      <c r="O4059" s="87"/>
      <c r="P4059" s="224">
        <f>O4059*H4059</f>
        <v>0</v>
      </c>
      <c r="Q4059" s="224">
        <v>0.0022300000000000002</v>
      </c>
      <c r="R4059" s="224">
        <f>Q4059*H4059</f>
        <v>0.064045600000000008</v>
      </c>
      <c r="S4059" s="224">
        <v>0</v>
      </c>
      <c r="T4059" s="225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6" t="s">
        <v>508</v>
      </c>
      <c r="AT4059" s="226" t="s">
        <v>171</v>
      </c>
      <c r="AU4059" s="226" t="s">
        <v>78</v>
      </c>
      <c r="AY4059" s="20" t="s">
        <v>169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20" t="s">
        <v>76</v>
      </c>
      <c r="BK4059" s="227">
        <f>ROUND(I4059*H4059,2)</f>
        <v>0</v>
      </c>
      <c r="BL4059" s="20" t="s">
        <v>508</v>
      </c>
      <c r="BM4059" s="226" t="s">
        <v>2864</v>
      </c>
    </row>
    <row r="4060" s="2" customFormat="1">
      <c r="A4060" s="41"/>
      <c r="B4060" s="42"/>
      <c r="C4060" s="43"/>
      <c r="D4060" s="228" t="s">
        <v>178</v>
      </c>
      <c r="E4060" s="43"/>
      <c r="F4060" s="229" t="s">
        <v>2865</v>
      </c>
      <c r="G4060" s="43"/>
      <c r="H4060" s="43"/>
      <c r="I4060" s="230"/>
      <c r="J4060" s="43"/>
      <c r="K4060" s="43"/>
      <c r="L4060" s="47"/>
      <c r="M4060" s="231"/>
      <c r="N4060" s="232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178</v>
      </c>
      <c r="AU4060" s="20" t="s">
        <v>78</v>
      </c>
    </row>
    <row r="4061" s="14" customFormat="1">
      <c r="A4061" s="14"/>
      <c r="B4061" s="244"/>
      <c r="C4061" s="245"/>
      <c r="D4061" s="235" t="s">
        <v>180</v>
      </c>
      <c r="E4061" s="246" t="s">
        <v>19</v>
      </c>
      <c r="F4061" s="247" t="s">
        <v>2866</v>
      </c>
      <c r="G4061" s="245"/>
      <c r="H4061" s="248">
        <v>28.719999999999999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180</v>
      </c>
      <c r="AU4061" s="254" t="s">
        <v>78</v>
      </c>
      <c r="AV4061" s="14" t="s">
        <v>78</v>
      </c>
      <c r="AW4061" s="14" t="s">
        <v>31</v>
      </c>
      <c r="AX4061" s="14" t="s">
        <v>69</v>
      </c>
      <c r="AY4061" s="254" t="s">
        <v>169</v>
      </c>
    </row>
    <row r="4062" s="15" customFormat="1">
      <c r="A4062" s="15"/>
      <c r="B4062" s="255"/>
      <c r="C4062" s="256"/>
      <c r="D4062" s="235" t="s">
        <v>180</v>
      </c>
      <c r="E4062" s="257" t="s">
        <v>19</v>
      </c>
      <c r="F4062" s="258" t="s">
        <v>371</v>
      </c>
      <c r="G4062" s="256"/>
      <c r="H4062" s="259">
        <v>28.719999999999999</v>
      </c>
      <c r="I4062" s="260"/>
      <c r="J4062" s="256"/>
      <c r="K4062" s="256"/>
      <c r="L4062" s="261"/>
      <c r="M4062" s="262"/>
      <c r="N4062" s="263"/>
      <c r="O4062" s="263"/>
      <c r="P4062" s="263"/>
      <c r="Q4062" s="263"/>
      <c r="R4062" s="263"/>
      <c r="S4062" s="263"/>
      <c r="T4062" s="264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5" t="s">
        <v>180</v>
      </c>
      <c r="AU4062" s="265" t="s">
        <v>78</v>
      </c>
      <c r="AV4062" s="15" t="s">
        <v>176</v>
      </c>
      <c r="AW4062" s="15" t="s">
        <v>31</v>
      </c>
      <c r="AX4062" s="15" t="s">
        <v>76</v>
      </c>
      <c r="AY4062" s="265" t="s">
        <v>169</v>
      </c>
    </row>
    <row r="4063" s="2" customFormat="1" ht="37.8" customHeight="1">
      <c r="A4063" s="41"/>
      <c r="B4063" s="42"/>
      <c r="C4063" s="215" t="s">
        <v>2867</v>
      </c>
      <c r="D4063" s="215" t="s">
        <v>171</v>
      </c>
      <c r="E4063" s="216" t="s">
        <v>2868</v>
      </c>
      <c r="F4063" s="217" t="s">
        <v>2869</v>
      </c>
      <c r="G4063" s="218" t="s">
        <v>396</v>
      </c>
      <c r="H4063" s="219">
        <v>81.200000000000003</v>
      </c>
      <c r="I4063" s="220"/>
      <c r="J4063" s="221">
        <f>ROUND(I4063*H4063,2)</f>
        <v>0</v>
      </c>
      <c r="K4063" s="217" t="s">
        <v>19</v>
      </c>
      <c r="L4063" s="47"/>
      <c r="M4063" s="222" t="s">
        <v>19</v>
      </c>
      <c r="N4063" s="223" t="s">
        <v>40</v>
      </c>
      <c r="O4063" s="87"/>
      <c r="P4063" s="224">
        <f>O4063*H4063</f>
        <v>0</v>
      </c>
      <c r="Q4063" s="224">
        <v>0.0043299999999999996</v>
      </c>
      <c r="R4063" s="224">
        <f>Q4063*H4063</f>
        <v>0.35159599999999996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508</v>
      </c>
      <c r="AT4063" s="226" t="s">
        <v>171</v>
      </c>
      <c r="AU4063" s="226" t="s">
        <v>78</v>
      </c>
      <c r="AY4063" s="20" t="s">
        <v>169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76</v>
      </c>
      <c r="BK4063" s="227">
        <f>ROUND(I4063*H4063,2)</f>
        <v>0</v>
      </c>
      <c r="BL4063" s="20" t="s">
        <v>508</v>
      </c>
      <c r="BM4063" s="226" t="s">
        <v>2870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81.200000000000003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5" customFormat="1">
      <c r="A4065" s="15"/>
      <c r="B4065" s="255"/>
      <c r="C4065" s="256"/>
      <c r="D4065" s="235" t="s">
        <v>180</v>
      </c>
      <c r="E4065" s="257" t="s">
        <v>19</v>
      </c>
      <c r="F4065" s="258" t="s">
        <v>371</v>
      </c>
      <c r="G4065" s="256"/>
      <c r="H4065" s="259">
        <v>81.200000000000003</v>
      </c>
      <c r="I4065" s="260"/>
      <c r="J4065" s="256"/>
      <c r="K4065" s="256"/>
      <c r="L4065" s="261"/>
      <c r="M4065" s="262"/>
      <c r="N4065" s="263"/>
      <c r="O4065" s="263"/>
      <c r="P4065" s="263"/>
      <c r="Q4065" s="263"/>
      <c r="R4065" s="263"/>
      <c r="S4065" s="263"/>
      <c r="T4065" s="264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T4065" s="265" t="s">
        <v>180</v>
      </c>
      <c r="AU4065" s="265" t="s">
        <v>78</v>
      </c>
      <c r="AV4065" s="15" t="s">
        <v>176</v>
      </c>
      <c r="AW4065" s="15" t="s">
        <v>31</v>
      </c>
      <c r="AX4065" s="15" t="s">
        <v>76</v>
      </c>
      <c r="AY4065" s="265" t="s">
        <v>169</v>
      </c>
    </row>
    <row r="4066" s="2" customFormat="1" ht="24.15" customHeight="1">
      <c r="A4066" s="41"/>
      <c r="B4066" s="42"/>
      <c r="C4066" s="215" t="s">
        <v>2872</v>
      </c>
      <c r="D4066" s="215" t="s">
        <v>171</v>
      </c>
      <c r="E4066" s="216" t="s">
        <v>2873</v>
      </c>
      <c r="F4066" s="217" t="s">
        <v>2874</v>
      </c>
      <c r="G4066" s="218" t="s">
        <v>396</v>
      </c>
      <c r="H4066" s="219">
        <v>359.51999999999998</v>
      </c>
      <c r="I4066" s="220"/>
      <c r="J4066" s="221">
        <f>ROUND(I4066*H4066,2)</f>
        <v>0</v>
      </c>
      <c r="K4066" s="217" t="s">
        <v>175</v>
      </c>
      <c r="L4066" s="47"/>
      <c r="M4066" s="222" t="s">
        <v>19</v>
      </c>
      <c r="N4066" s="223" t="s">
        <v>40</v>
      </c>
      <c r="O4066" s="87"/>
      <c r="P4066" s="224">
        <f>O4066*H4066</f>
        <v>0</v>
      </c>
      <c r="Q4066" s="224">
        <v>0.00172</v>
      </c>
      <c r="R4066" s="224">
        <f>Q4066*H4066</f>
        <v>0.61837439999999999</v>
      </c>
      <c r="S4066" s="224">
        <v>0</v>
      </c>
      <c r="T4066" s="225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6" t="s">
        <v>508</v>
      </c>
      <c r="AT4066" s="226" t="s">
        <v>171</v>
      </c>
      <c r="AU4066" s="226" t="s">
        <v>78</v>
      </c>
      <c r="AY4066" s="20" t="s">
        <v>169</v>
      </c>
      <c r="BE4066" s="227">
        <f>IF(N4066="základní",J4066,0)</f>
        <v>0</v>
      </c>
      <c r="BF4066" s="227">
        <f>IF(N4066="snížená",J4066,0)</f>
        <v>0</v>
      </c>
      <c r="BG4066" s="227">
        <f>IF(N4066="zákl. přenesená",J4066,0)</f>
        <v>0</v>
      </c>
      <c r="BH4066" s="227">
        <f>IF(N4066="sníž. přenesená",J4066,0)</f>
        <v>0</v>
      </c>
      <c r="BI4066" s="227">
        <f>IF(N4066="nulová",J4066,0)</f>
        <v>0</v>
      </c>
      <c r="BJ4066" s="20" t="s">
        <v>76</v>
      </c>
      <c r="BK4066" s="227">
        <f>ROUND(I4066*H4066,2)</f>
        <v>0</v>
      </c>
      <c r="BL4066" s="20" t="s">
        <v>508</v>
      </c>
      <c r="BM4066" s="226" t="s">
        <v>2875</v>
      </c>
    </row>
    <row r="4067" s="2" customFormat="1">
      <c r="A4067" s="41"/>
      <c r="B4067" s="42"/>
      <c r="C4067" s="43"/>
      <c r="D4067" s="228" t="s">
        <v>178</v>
      </c>
      <c r="E4067" s="43"/>
      <c r="F4067" s="229" t="s">
        <v>2876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178</v>
      </c>
      <c r="AU4067" s="20" t="s">
        <v>78</v>
      </c>
    </row>
    <row r="4068" s="14" customFormat="1">
      <c r="A4068" s="14"/>
      <c r="B4068" s="244"/>
      <c r="C4068" s="245"/>
      <c r="D4068" s="235" t="s">
        <v>180</v>
      </c>
      <c r="E4068" s="246" t="s">
        <v>19</v>
      </c>
      <c r="F4068" s="247" t="s">
        <v>2877</v>
      </c>
      <c r="G4068" s="245"/>
      <c r="H4068" s="248">
        <v>114.88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180</v>
      </c>
      <c r="AU4068" s="254" t="s">
        <v>78</v>
      </c>
      <c r="AV4068" s="14" t="s">
        <v>78</v>
      </c>
      <c r="AW4068" s="14" t="s">
        <v>31</v>
      </c>
      <c r="AX4068" s="14" t="s">
        <v>69</v>
      </c>
      <c r="AY4068" s="254" t="s">
        <v>169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24.23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38.670000000000002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4" customFormat="1">
      <c r="A4071" s="14"/>
      <c r="B4071" s="244"/>
      <c r="C4071" s="245"/>
      <c r="D4071" s="235" t="s">
        <v>180</v>
      </c>
      <c r="E4071" s="246" t="s">
        <v>19</v>
      </c>
      <c r="F4071" s="247" t="s">
        <v>2880</v>
      </c>
      <c r="G4071" s="245"/>
      <c r="H4071" s="248">
        <v>181.74000000000001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180</v>
      </c>
      <c r="AU4071" s="254" t="s">
        <v>78</v>
      </c>
      <c r="AV4071" s="14" t="s">
        <v>78</v>
      </c>
      <c r="AW4071" s="14" t="s">
        <v>31</v>
      </c>
      <c r="AX4071" s="14" t="s">
        <v>69</v>
      </c>
      <c r="AY4071" s="254" t="s">
        <v>169</v>
      </c>
    </row>
    <row r="4072" s="15" customFormat="1">
      <c r="A4072" s="15"/>
      <c r="B4072" s="255"/>
      <c r="C4072" s="256"/>
      <c r="D4072" s="235" t="s">
        <v>180</v>
      </c>
      <c r="E4072" s="257" t="s">
        <v>19</v>
      </c>
      <c r="F4072" s="258" t="s">
        <v>371</v>
      </c>
      <c r="G4072" s="256"/>
      <c r="H4072" s="259">
        <v>359.51999999999998</v>
      </c>
      <c r="I4072" s="260"/>
      <c r="J4072" s="256"/>
      <c r="K4072" s="256"/>
      <c r="L4072" s="261"/>
      <c r="M4072" s="262"/>
      <c r="N4072" s="263"/>
      <c r="O4072" s="263"/>
      <c r="P4072" s="263"/>
      <c r="Q4072" s="263"/>
      <c r="R4072" s="263"/>
      <c r="S4072" s="263"/>
      <c r="T4072" s="264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5" t="s">
        <v>180</v>
      </c>
      <c r="AU4072" s="265" t="s">
        <v>78</v>
      </c>
      <c r="AV4072" s="15" t="s">
        <v>176</v>
      </c>
      <c r="AW4072" s="15" t="s">
        <v>31</v>
      </c>
      <c r="AX4072" s="15" t="s">
        <v>76</v>
      </c>
      <c r="AY4072" s="265" t="s">
        <v>169</v>
      </c>
    </row>
    <row r="4073" s="2" customFormat="1" ht="33" customHeight="1">
      <c r="A4073" s="41"/>
      <c r="B4073" s="42"/>
      <c r="C4073" s="215" t="s">
        <v>2881</v>
      </c>
      <c r="D4073" s="215" t="s">
        <v>171</v>
      </c>
      <c r="E4073" s="216" t="s">
        <v>2882</v>
      </c>
      <c r="F4073" s="217" t="s">
        <v>2883</v>
      </c>
      <c r="G4073" s="218" t="s">
        <v>396</v>
      </c>
      <c r="H4073" s="219">
        <v>32.299999999999997</v>
      </c>
      <c r="I4073" s="220"/>
      <c r="J4073" s="221">
        <f>ROUND(I4073*H4073,2)</f>
        <v>0</v>
      </c>
      <c r="K4073" s="217" t="s">
        <v>175</v>
      </c>
      <c r="L4073" s="47"/>
      <c r="M4073" s="222" t="s">
        <v>19</v>
      </c>
      <c r="N4073" s="223" t="s">
        <v>40</v>
      </c>
      <c r="O4073" s="87"/>
      <c r="P4073" s="224">
        <f>O4073*H4073</f>
        <v>0</v>
      </c>
      <c r="Q4073" s="224">
        <v>0.0071199999999999996</v>
      </c>
      <c r="R4073" s="224">
        <f>Q4073*H4073</f>
        <v>0.22997599999999996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508</v>
      </c>
      <c r="AT4073" s="226" t="s">
        <v>171</v>
      </c>
      <c r="AU4073" s="226" t="s">
        <v>78</v>
      </c>
      <c r="AY4073" s="20" t="s">
        <v>169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76</v>
      </c>
      <c r="BK4073" s="227">
        <f>ROUND(I4073*H4073,2)</f>
        <v>0</v>
      </c>
      <c r="BL4073" s="20" t="s">
        <v>508</v>
      </c>
      <c r="BM4073" s="226" t="s">
        <v>2884</v>
      </c>
    </row>
    <row r="4074" s="2" customFormat="1">
      <c r="A4074" s="41"/>
      <c r="B4074" s="42"/>
      <c r="C4074" s="43"/>
      <c r="D4074" s="228" t="s">
        <v>178</v>
      </c>
      <c r="E4074" s="43"/>
      <c r="F4074" s="229" t="s">
        <v>2885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178</v>
      </c>
      <c r="AU4074" s="20" t="s">
        <v>78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15.800000000000001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16.5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5" customFormat="1">
      <c r="A4077" s="15"/>
      <c r="B4077" s="255"/>
      <c r="C4077" s="256"/>
      <c r="D4077" s="235" t="s">
        <v>180</v>
      </c>
      <c r="E4077" s="257" t="s">
        <v>19</v>
      </c>
      <c r="F4077" s="258" t="s">
        <v>371</v>
      </c>
      <c r="G4077" s="256"/>
      <c r="H4077" s="259">
        <v>32.299999999999997</v>
      </c>
      <c r="I4077" s="260"/>
      <c r="J4077" s="256"/>
      <c r="K4077" s="256"/>
      <c r="L4077" s="261"/>
      <c r="M4077" s="262"/>
      <c r="N4077" s="263"/>
      <c r="O4077" s="263"/>
      <c r="P4077" s="263"/>
      <c r="Q4077" s="263"/>
      <c r="R4077" s="263"/>
      <c r="S4077" s="263"/>
      <c r="T4077" s="264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5" t="s">
        <v>180</v>
      </c>
      <c r="AU4077" s="265" t="s">
        <v>78</v>
      </c>
      <c r="AV4077" s="15" t="s">
        <v>176</v>
      </c>
      <c r="AW4077" s="15" t="s">
        <v>31</v>
      </c>
      <c r="AX4077" s="15" t="s">
        <v>76</v>
      </c>
      <c r="AY4077" s="265" t="s">
        <v>169</v>
      </c>
    </row>
    <row r="4078" s="2" customFormat="1" ht="37.8" customHeight="1">
      <c r="A4078" s="41"/>
      <c r="B4078" s="42"/>
      <c r="C4078" s="215" t="s">
        <v>2888</v>
      </c>
      <c r="D4078" s="215" t="s">
        <v>171</v>
      </c>
      <c r="E4078" s="216" t="s">
        <v>2889</v>
      </c>
      <c r="F4078" s="217" t="s">
        <v>2890</v>
      </c>
      <c r="G4078" s="218" t="s">
        <v>396</v>
      </c>
      <c r="H4078" s="219">
        <v>55.899999999999999</v>
      </c>
      <c r="I4078" s="220"/>
      <c r="J4078" s="221">
        <f>ROUND(I4078*H4078,2)</f>
        <v>0</v>
      </c>
      <c r="K4078" s="217" t="s">
        <v>175</v>
      </c>
      <c r="L4078" s="47"/>
      <c r="M4078" s="222" t="s">
        <v>19</v>
      </c>
      <c r="N4078" s="223" t="s">
        <v>40</v>
      </c>
      <c r="O4078" s="87"/>
      <c r="P4078" s="224">
        <f>O4078*H4078</f>
        <v>0</v>
      </c>
      <c r="Q4078" s="224">
        <v>0.0035799999999999998</v>
      </c>
      <c r="R4078" s="224">
        <f>Q4078*H4078</f>
        <v>0.20012199999999999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508</v>
      </c>
      <c r="AT4078" s="226" t="s">
        <v>171</v>
      </c>
      <c r="AU4078" s="226" t="s">
        <v>78</v>
      </c>
      <c r="AY4078" s="20" t="s">
        <v>169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76</v>
      </c>
      <c r="BK4078" s="227">
        <f>ROUND(I4078*H4078,2)</f>
        <v>0</v>
      </c>
      <c r="BL4078" s="20" t="s">
        <v>508</v>
      </c>
      <c r="BM4078" s="226" t="s">
        <v>2891</v>
      </c>
    </row>
    <row r="4079" s="2" customFormat="1">
      <c r="A4079" s="41"/>
      <c r="B4079" s="42"/>
      <c r="C4079" s="43"/>
      <c r="D4079" s="228" t="s">
        <v>178</v>
      </c>
      <c r="E4079" s="43"/>
      <c r="F4079" s="229" t="s">
        <v>2892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178</v>
      </c>
      <c r="AU4079" s="20" t="s">
        <v>78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2893</v>
      </c>
      <c r="G4080" s="245"/>
      <c r="H4080" s="248">
        <v>4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2894</v>
      </c>
      <c r="G4081" s="245"/>
      <c r="H4081" s="248">
        <v>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2895</v>
      </c>
      <c r="G4082" s="245"/>
      <c r="H4082" s="248">
        <v>7.5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2896</v>
      </c>
      <c r="G4083" s="245"/>
      <c r="H4083" s="248">
        <v>3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2897</v>
      </c>
      <c r="G4084" s="245"/>
      <c r="H4084" s="248">
        <v>5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2898</v>
      </c>
      <c r="G4085" s="245"/>
      <c r="H4085" s="248">
        <v>3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2899</v>
      </c>
      <c r="G4086" s="245"/>
      <c r="H4086" s="248">
        <v>7.5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2900</v>
      </c>
      <c r="G4087" s="245"/>
      <c r="H4087" s="248">
        <v>1.5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2901</v>
      </c>
      <c r="G4088" s="245"/>
      <c r="H4088" s="248">
        <v>1.8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2902</v>
      </c>
      <c r="G4089" s="245"/>
      <c r="H4089" s="248">
        <v>1.8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2903</v>
      </c>
      <c r="G4090" s="245"/>
      <c r="H4090" s="248">
        <v>1.8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2904</v>
      </c>
      <c r="G4091" s="245"/>
      <c r="H4091" s="248">
        <v>2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2905</v>
      </c>
      <c r="G4092" s="245"/>
      <c r="H4092" s="248">
        <v>2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4" customFormat="1">
      <c r="A4093" s="14"/>
      <c r="B4093" s="244"/>
      <c r="C4093" s="245"/>
      <c r="D4093" s="235" t="s">
        <v>180</v>
      </c>
      <c r="E4093" s="246" t="s">
        <v>19</v>
      </c>
      <c r="F4093" s="247" t="s">
        <v>2906</v>
      </c>
      <c r="G4093" s="245"/>
      <c r="H4093" s="248">
        <v>2</v>
      </c>
      <c r="I4093" s="249"/>
      <c r="J4093" s="245"/>
      <c r="K4093" s="245"/>
      <c r="L4093" s="250"/>
      <c r="M4093" s="251"/>
      <c r="N4093" s="252"/>
      <c r="O4093" s="252"/>
      <c r="P4093" s="252"/>
      <c r="Q4093" s="252"/>
      <c r="R4093" s="252"/>
      <c r="S4093" s="252"/>
      <c r="T4093" s="253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4" t="s">
        <v>180</v>
      </c>
      <c r="AU4093" s="254" t="s">
        <v>78</v>
      </c>
      <c r="AV4093" s="14" t="s">
        <v>78</v>
      </c>
      <c r="AW4093" s="14" t="s">
        <v>31</v>
      </c>
      <c r="AX4093" s="14" t="s">
        <v>69</v>
      </c>
      <c r="AY4093" s="254" t="s">
        <v>169</v>
      </c>
    </row>
    <row r="4094" s="14" customFormat="1">
      <c r="A4094" s="14"/>
      <c r="B4094" s="244"/>
      <c r="C4094" s="245"/>
      <c r="D4094" s="235" t="s">
        <v>180</v>
      </c>
      <c r="E4094" s="246" t="s">
        <v>19</v>
      </c>
      <c r="F4094" s="247" t="s">
        <v>2907</v>
      </c>
      <c r="G4094" s="245"/>
      <c r="H4094" s="248">
        <v>1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180</v>
      </c>
      <c r="AU4094" s="254" t="s">
        <v>78</v>
      </c>
      <c r="AV4094" s="14" t="s">
        <v>78</v>
      </c>
      <c r="AW4094" s="14" t="s">
        <v>31</v>
      </c>
      <c r="AX4094" s="14" t="s">
        <v>69</v>
      </c>
      <c r="AY4094" s="254" t="s">
        <v>169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2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4" customFormat="1">
      <c r="A4097" s="14"/>
      <c r="B4097" s="244"/>
      <c r="C4097" s="245"/>
      <c r="D4097" s="235" t="s">
        <v>180</v>
      </c>
      <c r="E4097" s="246" t="s">
        <v>19</v>
      </c>
      <c r="F4097" s="247" t="s">
        <v>2910</v>
      </c>
      <c r="G4097" s="245"/>
      <c r="H4097" s="248">
        <v>1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180</v>
      </c>
      <c r="AU4097" s="254" t="s">
        <v>78</v>
      </c>
      <c r="AV4097" s="14" t="s">
        <v>78</v>
      </c>
      <c r="AW4097" s="14" t="s">
        <v>31</v>
      </c>
      <c r="AX4097" s="14" t="s">
        <v>69</v>
      </c>
      <c r="AY4097" s="254" t="s">
        <v>169</v>
      </c>
    </row>
    <row r="4098" s="14" customFormat="1">
      <c r="A4098" s="14"/>
      <c r="B4098" s="244"/>
      <c r="C4098" s="245"/>
      <c r="D4098" s="235" t="s">
        <v>180</v>
      </c>
      <c r="E4098" s="246" t="s">
        <v>19</v>
      </c>
      <c r="F4098" s="247" t="s">
        <v>2911</v>
      </c>
      <c r="G4098" s="245"/>
      <c r="H4098" s="248">
        <v>1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180</v>
      </c>
      <c r="AU4098" s="254" t="s">
        <v>78</v>
      </c>
      <c r="AV4098" s="14" t="s">
        <v>78</v>
      </c>
      <c r="AW4098" s="14" t="s">
        <v>31</v>
      </c>
      <c r="AX4098" s="14" t="s">
        <v>69</v>
      </c>
      <c r="AY4098" s="254" t="s">
        <v>169</v>
      </c>
    </row>
    <row r="4099" s="15" customFormat="1">
      <c r="A4099" s="15"/>
      <c r="B4099" s="255"/>
      <c r="C4099" s="256"/>
      <c r="D4099" s="235" t="s">
        <v>180</v>
      </c>
      <c r="E4099" s="257" t="s">
        <v>19</v>
      </c>
      <c r="F4099" s="258" t="s">
        <v>371</v>
      </c>
      <c r="G4099" s="256"/>
      <c r="H4099" s="259">
        <v>55.899999999999999</v>
      </c>
      <c r="I4099" s="260"/>
      <c r="J4099" s="256"/>
      <c r="K4099" s="256"/>
      <c r="L4099" s="261"/>
      <c r="M4099" s="262"/>
      <c r="N4099" s="263"/>
      <c r="O4099" s="263"/>
      <c r="P4099" s="263"/>
      <c r="Q4099" s="263"/>
      <c r="R4099" s="263"/>
      <c r="S4099" s="263"/>
      <c r="T4099" s="264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65" t="s">
        <v>180</v>
      </c>
      <c r="AU4099" s="265" t="s">
        <v>78</v>
      </c>
      <c r="AV4099" s="15" t="s">
        <v>176</v>
      </c>
      <c r="AW4099" s="15" t="s">
        <v>31</v>
      </c>
      <c r="AX4099" s="15" t="s">
        <v>76</v>
      </c>
      <c r="AY4099" s="265" t="s">
        <v>169</v>
      </c>
    </row>
    <row r="4100" s="2" customFormat="1" ht="24.15" customHeight="1">
      <c r="A4100" s="41"/>
      <c r="B4100" s="42"/>
      <c r="C4100" s="215" t="s">
        <v>2912</v>
      </c>
      <c r="D4100" s="215" t="s">
        <v>171</v>
      </c>
      <c r="E4100" s="216" t="s">
        <v>2913</v>
      </c>
      <c r="F4100" s="217" t="s">
        <v>2914</v>
      </c>
      <c r="G4100" s="218" t="s">
        <v>396</v>
      </c>
      <c r="H4100" s="219">
        <v>2.3500000000000001</v>
      </c>
      <c r="I4100" s="220"/>
      <c r="J4100" s="221">
        <f>ROUND(I4100*H4100,2)</f>
        <v>0</v>
      </c>
      <c r="K4100" s="217" t="s">
        <v>19</v>
      </c>
      <c r="L4100" s="47"/>
      <c r="M4100" s="222" t="s">
        <v>19</v>
      </c>
      <c r="N4100" s="223" t="s">
        <v>40</v>
      </c>
      <c r="O4100" s="87"/>
      <c r="P4100" s="224">
        <f>O4100*H4100</f>
        <v>0</v>
      </c>
      <c r="Q4100" s="224">
        <v>0.0023</v>
      </c>
      <c r="R4100" s="224">
        <f>Q4100*H4100</f>
        <v>0.0054050000000000001</v>
      </c>
      <c r="S4100" s="224">
        <v>0</v>
      </c>
      <c r="T4100" s="225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6" t="s">
        <v>508</v>
      </c>
      <c r="AT4100" s="226" t="s">
        <v>171</v>
      </c>
      <c r="AU4100" s="226" t="s">
        <v>78</v>
      </c>
      <c r="AY4100" s="20" t="s">
        <v>169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20" t="s">
        <v>76</v>
      </c>
      <c r="BK4100" s="227">
        <f>ROUND(I4100*H4100,2)</f>
        <v>0</v>
      </c>
      <c r="BL4100" s="20" t="s">
        <v>508</v>
      </c>
      <c r="BM4100" s="226" t="s">
        <v>2915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1.45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4" customFormat="1">
      <c r="A4102" s="14"/>
      <c r="B4102" s="244"/>
      <c r="C4102" s="245"/>
      <c r="D4102" s="235" t="s">
        <v>180</v>
      </c>
      <c r="E4102" s="246" t="s">
        <v>19</v>
      </c>
      <c r="F4102" s="247" t="s">
        <v>2917</v>
      </c>
      <c r="G4102" s="245"/>
      <c r="H4102" s="248">
        <v>0.90000000000000002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180</v>
      </c>
      <c r="AU4102" s="254" t="s">
        <v>78</v>
      </c>
      <c r="AV4102" s="14" t="s">
        <v>78</v>
      </c>
      <c r="AW4102" s="14" t="s">
        <v>31</v>
      </c>
      <c r="AX4102" s="14" t="s">
        <v>69</v>
      </c>
      <c r="AY4102" s="254" t="s">
        <v>169</v>
      </c>
    </row>
    <row r="4103" s="15" customFormat="1">
      <c r="A4103" s="15"/>
      <c r="B4103" s="255"/>
      <c r="C4103" s="256"/>
      <c r="D4103" s="235" t="s">
        <v>180</v>
      </c>
      <c r="E4103" s="257" t="s">
        <v>19</v>
      </c>
      <c r="F4103" s="258" t="s">
        <v>371</v>
      </c>
      <c r="G4103" s="256"/>
      <c r="H4103" s="259">
        <v>2.3500000000000001</v>
      </c>
      <c r="I4103" s="260"/>
      <c r="J4103" s="256"/>
      <c r="K4103" s="256"/>
      <c r="L4103" s="261"/>
      <c r="M4103" s="262"/>
      <c r="N4103" s="263"/>
      <c r="O4103" s="263"/>
      <c r="P4103" s="263"/>
      <c r="Q4103" s="263"/>
      <c r="R4103" s="263"/>
      <c r="S4103" s="263"/>
      <c r="T4103" s="264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5" t="s">
        <v>180</v>
      </c>
      <c r="AU4103" s="265" t="s">
        <v>78</v>
      </c>
      <c r="AV4103" s="15" t="s">
        <v>176</v>
      </c>
      <c r="AW4103" s="15" t="s">
        <v>31</v>
      </c>
      <c r="AX4103" s="15" t="s">
        <v>76</v>
      </c>
      <c r="AY4103" s="265" t="s">
        <v>169</v>
      </c>
    </row>
    <row r="4104" s="2" customFormat="1" ht="24.15" customHeight="1">
      <c r="A4104" s="41"/>
      <c r="B4104" s="42"/>
      <c r="C4104" s="215" t="s">
        <v>2918</v>
      </c>
      <c r="D4104" s="215" t="s">
        <v>171</v>
      </c>
      <c r="E4104" s="216" t="s">
        <v>2919</v>
      </c>
      <c r="F4104" s="217" t="s">
        <v>2920</v>
      </c>
      <c r="G4104" s="218" t="s">
        <v>412</v>
      </c>
      <c r="H4104" s="219">
        <v>9.2729999999999997</v>
      </c>
      <c r="I4104" s="220"/>
      <c r="J4104" s="221">
        <f>ROUND(I4104*H4104,2)</f>
        <v>0</v>
      </c>
      <c r="K4104" s="217" t="s">
        <v>175</v>
      </c>
      <c r="L4104" s="47"/>
      <c r="M4104" s="222" t="s">
        <v>19</v>
      </c>
      <c r="N4104" s="223" t="s">
        <v>40</v>
      </c>
      <c r="O4104" s="87"/>
      <c r="P4104" s="224">
        <f>O4104*H4104</f>
        <v>0</v>
      </c>
      <c r="Q4104" s="224">
        <v>0.010789999999999999</v>
      </c>
      <c r="R4104" s="224">
        <f>Q4104*H4104</f>
        <v>0.10005566999999999</v>
      </c>
      <c r="S4104" s="224">
        <v>0</v>
      </c>
      <c r="T4104" s="225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6" t="s">
        <v>508</v>
      </c>
      <c r="AT4104" s="226" t="s">
        <v>171</v>
      </c>
      <c r="AU4104" s="226" t="s">
        <v>78</v>
      </c>
      <c r="AY4104" s="20" t="s">
        <v>169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20" t="s">
        <v>76</v>
      </c>
      <c r="BK4104" s="227">
        <f>ROUND(I4104*H4104,2)</f>
        <v>0</v>
      </c>
      <c r="BL4104" s="20" t="s">
        <v>508</v>
      </c>
      <c r="BM4104" s="226" t="s">
        <v>2921</v>
      </c>
    </row>
    <row r="4105" s="2" customFormat="1">
      <c r="A4105" s="41"/>
      <c r="B4105" s="42"/>
      <c r="C4105" s="43"/>
      <c r="D4105" s="228" t="s">
        <v>178</v>
      </c>
      <c r="E4105" s="43"/>
      <c r="F4105" s="229" t="s">
        <v>2922</v>
      </c>
      <c r="G4105" s="43"/>
      <c r="H4105" s="43"/>
      <c r="I4105" s="230"/>
      <c r="J4105" s="43"/>
      <c r="K4105" s="43"/>
      <c r="L4105" s="47"/>
      <c r="M4105" s="231"/>
      <c r="N4105" s="232"/>
      <c r="O4105" s="87"/>
      <c r="P4105" s="87"/>
      <c r="Q4105" s="87"/>
      <c r="R4105" s="87"/>
      <c r="S4105" s="87"/>
      <c r="T4105" s="88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T4105" s="20" t="s">
        <v>178</v>
      </c>
      <c r="AU4105" s="20" t="s">
        <v>78</v>
      </c>
    </row>
    <row r="4106" s="14" customFormat="1">
      <c r="A4106" s="14"/>
      <c r="B4106" s="244"/>
      <c r="C4106" s="245"/>
      <c r="D4106" s="235" t="s">
        <v>180</v>
      </c>
      <c r="E4106" s="246" t="s">
        <v>19</v>
      </c>
      <c r="F4106" s="247" t="s">
        <v>2923</v>
      </c>
      <c r="G4106" s="245"/>
      <c r="H4106" s="248">
        <v>6.1379999999999999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180</v>
      </c>
      <c r="AU4106" s="254" t="s">
        <v>78</v>
      </c>
      <c r="AV4106" s="14" t="s">
        <v>78</v>
      </c>
      <c r="AW4106" s="14" t="s">
        <v>31</v>
      </c>
      <c r="AX4106" s="14" t="s">
        <v>69</v>
      </c>
      <c r="AY4106" s="254" t="s">
        <v>169</v>
      </c>
    </row>
    <row r="4107" s="14" customFormat="1">
      <c r="A4107" s="14"/>
      <c r="B4107" s="244"/>
      <c r="C4107" s="245"/>
      <c r="D4107" s="235" t="s">
        <v>180</v>
      </c>
      <c r="E4107" s="246" t="s">
        <v>19</v>
      </c>
      <c r="F4107" s="247" t="s">
        <v>2924</v>
      </c>
      <c r="G4107" s="245"/>
      <c r="H4107" s="248">
        <v>3.1349999999999998</v>
      </c>
      <c r="I4107" s="249"/>
      <c r="J4107" s="245"/>
      <c r="K4107" s="245"/>
      <c r="L4107" s="250"/>
      <c r="M4107" s="251"/>
      <c r="N4107" s="252"/>
      <c r="O4107" s="252"/>
      <c r="P4107" s="252"/>
      <c r="Q4107" s="252"/>
      <c r="R4107" s="252"/>
      <c r="S4107" s="252"/>
      <c r="T4107" s="25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4" t="s">
        <v>180</v>
      </c>
      <c r="AU4107" s="254" t="s">
        <v>78</v>
      </c>
      <c r="AV4107" s="14" t="s">
        <v>78</v>
      </c>
      <c r="AW4107" s="14" t="s">
        <v>31</v>
      </c>
      <c r="AX4107" s="14" t="s">
        <v>69</v>
      </c>
      <c r="AY4107" s="254" t="s">
        <v>169</v>
      </c>
    </row>
    <row r="4108" s="15" customFormat="1">
      <c r="A4108" s="15"/>
      <c r="B4108" s="255"/>
      <c r="C4108" s="256"/>
      <c r="D4108" s="235" t="s">
        <v>180</v>
      </c>
      <c r="E4108" s="257" t="s">
        <v>19</v>
      </c>
      <c r="F4108" s="258" t="s">
        <v>371</v>
      </c>
      <c r="G4108" s="256"/>
      <c r="H4108" s="259">
        <v>9.2729999999999997</v>
      </c>
      <c r="I4108" s="260"/>
      <c r="J4108" s="256"/>
      <c r="K4108" s="256"/>
      <c r="L4108" s="261"/>
      <c r="M4108" s="262"/>
      <c r="N4108" s="263"/>
      <c r="O4108" s="263"/>
      <c r="P4108" s="263"/>
      <c r="Q4108" s="263"/>
      <c r="R4108" s="263"/>
      <c r="S4108" s="263"/>
      <c r="T4108" s="264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5" t="s">
        <v>180</v>
      </c>
      <c r="AU4108" s="265" t="s">
        <v>78</v>
      </c>
      <c r="AV4108" s="15" t="s">
        <v>176</v>
      </c>
      <c r="AW4108" s="15" t="s">
        <v>31</v>
      </c>
      <c r="AX4108" s="15" t="s">
        <v>76</v>
      </c>
      <c r="AY4108" s="265" t="s">
        <v>169</v>
      </c>
    </row>
    <row r="4109" s="2" customFormat="1" ht="24.15" customHeight="1">
      <c r="A4109" s="41"/>
      <c r="B4109" s="42"/>
      <c r="C4109" s="215" t="s">
        <v>2925</v>
      </c>
      <c r="D4109" s="215" t="s">
        <v>171</v>
      </c>
      <c r="E4109" s="216" t="s">
        <v>2926</v>
      </c>
      <c r="F4109" s="217" t="s">
        <v>2927</v>
      </c>
      <c r="G4109" s="218" t="s">
        <v>412</v>
      </c>
      <c r="H4109" s="219">
        <v>15.792</v>
      </c>
      <c r="I4109" s="220"/>
      <c r="J4109" s="221">
        <f>ROUND(I4109*H4109,2)</f>
        <v>0</v>
      </c>
      <c r="K4109" s="217" t="s">
        <v>19</v>
      </c>
      <c r="L4109" s="47"/>
      <c r="M4109" s="222" t="s">
        <v>19</v>
      </c>
      <c r="N4109" s="223" t="s">
        <v>40</v>
      </c>
      <c r="O4109" s="87"/>
      <c r="P4109" s="224">
        <f>O4109*H4109</f>
        <v>0</v>
      </c>
      <c r="Q4109" s="224">
        <v>0.010789999999999999</v>
      </c>
      <c r="R4109" s="224">
        <f>Q4109*H4109</f>
        <v>0.17039567999999999</v>
      </c>
      <c r="S4109" s="224">
        <v>0</v>
      </c>
      <c r="T4109" s="225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6" t="s">
        <v>508</v>
      </c>
      <c r="AT4109" s="226" t="s">
        <v>171</v>
      </c>
      <c r="AU4109" s="226" t="s">
        <v>78</v>
      </c>
      <c r="AY4109" s="20" t="s">
        <v>169</v>
      </c>
      <c r="BE4109" s="227">
        <f>IF(N4109="základní",J4109,0)</f>
        <v>0</v>
      </c>
      <c r="BF4109" s="227">
        <f>IF(N4109="snížená",J4109,0)</f>
        <v>0</v>
      </c>
      <c r="BG4109" s="227">
        <f>IF(N4109="zákl. přenesená",J4109,0)</f>
        <v>0</v>
      </c>
      <c r="BH4109" s="227">
        <f>IF(N4109="sníž. přenesená",J4109,0)</f>
        <v>0</v>
      </c>
      <c r="BI4109" s="227">
        <f>IF(N4109="nulová",J4109,0)</f>
        <v>0</v>
      </c>
      <c r="BJ4109" s="20" t="s">
        <v>76</v>
      </c>
      <c r="BK4109" s="227">
        <f>ROUND(I4109*H4109,2)</f>
        <v>0</v>
      </c>
      <c r="BL4109" s="20" t="s">
        <v>508</v>
      </c>
      <c r="BM4109" s="226" t="s">
        <v>2928</v>
      </c>
    </row>
    <row r="4110" s="14" customFormat="1">
      <c r="A4110" s="14"/>
      <c r="B4110" s="244"/>
      <c r="C4110" s="245"/>
      <c r="D4110" s="235" t="s">
        <v>180</v>
      </c>
      <c r="E4110" s="246" t="s">
        <v>19</v>
      </c>
      <c r="F4110" s="247" t="s">
        <v>2929</v>
      </c>
      <c r="G4110" s="245"/>
      <c r="H4110" s="248">
        <v>15.792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180</v>
      </c>
      <c r="AU4110" s="254" t="s">
        <v>78</v>
      </c>
      <c r="AV4110" s="14" t="s">
        <v>78</v>
      </c>
      <c r="AW4110" s="14" t="s">
        <v>31</v>
      </c>
      <c r="AX4110" s="14" t="s">
        <v>69</v>
      </c>
      <c r="AY4110" s="254" t="s">
        <v>169</v>
      </c>
    </row>
    <row r="4111" s="15" customFormat="1">
      <c r="A4111" s="15"/>
      <c r="B4111" s="255"/>
      <c r="C4111" s="256"/>
      <c r="D4111" s="235" t="s">
        <v>180</v>
      </c>
      <c r="E4111" s="257" t="s">
        <v>19</v>
      </c>
      <c r="F4111" s="258" t="s">
        <v>371</v>
      </c>
      <c r="G4111" s="256"/>
      <c r="H4111" s="259">
        <v>15.792</v>
      </c>
      <c r="I4111" s="260"/>
      <c r="J4111" s="256"/>
      <c r="K4111" s="256"/>
      <c r="L4111" s="261"/>
      <c r="M4111" s="262"/>
      <c r="N4111" s="263"/>
      <c r="O4111" s="263"/>
      <c r="P4111" s="263"/>
      <c r="Q4111" s="263"/>
      <c r="R4111" s="263"/>
      <c r="S4111" s="263"/>
      <c r="T4111" s="264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T4111" s="265" t="s">
        <v>180</v>
      </c>
      <c r="AU4111" s="265" t="s">
        <v>78</v>
      </c>
      <c r="AV4111" s="15" t="s">
        <v>176</v>
      </c>
      <c r="AW4111" s="15" t="s">
        <v>31</v>
      </c>
      <c r="AX4111" s="15" t="s">
        <v>76</v>
      </c>
      <c r="AY4111" s="265" t="s">
        <v>169</v>
      </c>
    </row>
    <row r="4112" s="2" customFormat="1" ht="44.25" customHeight="1">
      <c r="A4112" s="41"/>
      <c r="B4112" s="42"/>
      <c r="C4112" s="215" t="s">
        <v>2930</v>
      </c>
      <c r="D4112" s="215" t="s">
        <v>171</v>
      </c>
      <c r="E4112" s="216" t="s">
        <v>2931</v>
      </c>
      <c r="F4112" s="217" t="s">
        <v>2932</v>
      </c>
      <c r="G4112" s="218" t="s">
        <v>853</v>
      </c>
      <c r="H4112" s="219">
        <v>18</v>
      </c>
      <c r="I4112" s="220"/>
      <c r="J4112" s="221">
        <f>ROUND(I4112*H4112,2)</f>
        <v>0</v>
      </c>
      <c r="K4112" s="217" t="s">
        <v>175</v>
      </c>
      <c r="L4112" s="47"/>
      <c r="M4112" s="222" t="s">
        <v>19</v>
      </c>
      <c r="N4112" s="223" t="s">
        <v>40</v>
      </c>
      <c r="O4112" s="87"/>
      <c r="P4112" s="224">
        <f>O4112*H4112</f>
        <v>0</v>
      </c>
      <c r="Q4112" s="224">
        <v>0.0028500000000000001</v>
      </c>
      <c r="R4112" s="224">
        <f>Q4112*H4112</f>
        <v>0.051299999999999998</v>
      </c>
      <c r="S4112" s="224">
        <v>0</v>
      </c>
      <c r="T4112" s="225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6" t="s">
        <v>508</v>
      </c>
      <c r="AT4112" s="226" t="s">
        <v>171</v>
      </c>
      <c r="AU4112" s="226" t="s">
        <v>78</v>
      </c>
      <c r="AY4112" s="20" t="s">
        <v>169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20" t="s">
        <v>76</v>
      </c>
      <c r="BK4112" s="227">
        <f>ROUND(I4112*H4112,2)</f>
        <v>0</v>
      </c>
      <c r="BL4112" s="20" t="s">
        <v>508</v>
      </c>
      <c r="BM4112" s="226" t="s">
        <v>2933</v>
      </c>
    </row>
    <row r="4113" s="2" customFormat="1">
      <c r="A4113" s="41"/>
      <c r="B4113" s="42"/>
      <c r="C4113" s="43"/>
      <c r="D4113" s="228" t="s">
        <v>178</v>
      </c>
      <c r="E4113" s="43"/>
      <c r="F4113" s="229" t="s">
        <v>2934</v>
      </c>
      <c r="G4113" s="43"/>
      <c r="H4113" s="43"/>
      <c r="I4113" s="230"/>
      <c r="J4113" s="43"/>
      <c r="K4113" s="43"/>
      <c r="L4113" s="47"/>
      <c r="M4113" s="231"/>
      <c r="N4113" s="232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178</v>
      </c>
      <c r="AU4113" s="20" t="s">
        <v>78</v>
      </c>
    </row>
    <row r="4114" s="14" customFormat="1">
      <c r="A4114" s="14"/>
      <c r="B4114" s="244"/>
      <c r="C4114" s="245"/>
      <c r="D4114" s="235" t="s">
        <v>180</v>
      </c>
      <c r="E4114" s="246" t="s">
        <v>19</v>
      </c>
      <c r="F4114" s="247" t="s">
        <v>2935</v>
      </c>
      <c r="G4114" s="245"/>
      <c r="H4114" s="248">
        <v>11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180</v>
      </c>
      <c r="AU4114" s="254" t="s">
        <v>78</v>
      </c>
      <c r="AV4114" s="14" t="s">
        <v>78</v>
      </c>
      <c r="AW4114" s="14" t="s">
        <v>31</v>
      </c>
      <c r="AX4114" s="14" t="s">
        <v>69</v>
      </c>
      <c r="AY4114" s="254" t="s">
        <v>169</v>
      </c>
    </row>
    <row r="4115" s="14" customFormat="1">
      <c r="A4115" s="14"/>
      <c r="B4115" s="244"/>
      <c r="C4115" s="245"/>
      <c r="D4115" s="235" t="s">
        <v>180</v>
      </c>
      <c r="E4115" s="246" t="s">
        <v>19</v>
      </c>
      <c r="F4115" s="247" t="s">
        <v>2936</v>
      </c>
      <c r="G4115" s="245"/>
      <c r="H4115" s="248">
        <v>7</v>
      </c>
      <c r="I4115" s="249"/>
      <c r="J4115" s="245"/>
      <c r="K4115" s="245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180</v>
      </c>
      <c r="AU4115" s="254" t="s">
        <v>78</v>
      </c>
      <c r="AV4115" s="14" t="s">
        <v>78</v>
      </c>
      <c r="AW4115" s="14" t="s">
        <v>31</v>
      </c>
      <c r="AX4115" s="14" t="s">
        <v>69</v>
      </c>
      <c r="AY4115" s="254" t="s">
        <v>169</v>
      </c>
    </row>
    <row r="4116" s="15" customFormat="1">
      <c r="A4116" s="15"/>
      <c r="B4116" s="255"/>
      <c r="C4116" s="256"/>
      <c r="D4116" s="235" t="s">
        <v>180</v>
      </c>
      <c r="E4116" s="257" t="s">
        <v>19</v>
      </c>
      <c r="F4116" s="258" t="s">
        <v>371</v>
      </c>
      <c r="G4116" s="256"/>
      <c r="H4116" s="259">
        <v>18</v>
      </c>
      <c r="I4116" s="260"/>
      <c r="J4116" s="256"/>
      <c r="K4116" s="256"/>
      <c r="L4116" s="261"/>
      <c r="M4116" s="262"/>
      <c r="N4116" s="263"/>
      <c r="O4116" s="263"/>
      <c r="P4116" s="263"/>
      <c r="Q4116" s="263"/>
      <c r="R4116" s="263"/>
      <c r="S4116" s="263"/>
      <c r="T4116" s="264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65" t="s">
        <v>180</v>
      </c>
      <c r="AU4116" s="265" t="s">
        <v>78</v>
      </c>
      <c r="AV4116" s="15" t="s">
        <v>176</v>
      </c>
      <c r="AW4116" s="15" t="s">
        <v>31</v>
      </c>
      <c r="AX4116" s="15" t="s">
        <v>76</v>
      </c>
      <c r="AY4116" s="265" t="s">
        <v>169</v>
      </c>
    </row>
    <row r="4117" s="2" customFormat="1" ht="44.25" customHeight="1">
      <c r="A4117" s="41"/>
      <c r="B4117" s="42"/>
      <c r="C4117" s="215" t="s">
        <v>2937</v>
      </c>
      <c r="D4117" s="215" t="s">
        <v>171</v>
      </c>
      <c r="E4117" s="216" t="s">
        <v>2938</v>
      </c>
      <c r="F4117" s="217" t="s">
        <v>2939</v>
      </c>
      <c r="G4117" s="218" t="s">
        <v>853</v>
      </c>
      <c r="H4117" s="219">
        <v>1</v>
      </c>
      <c r="I4117" s="220"/>
      <c r="J4117" s="221">
        <f>ROUND(I4117*H4117,2)</f>
        <v>0</v>
      </c>
      <c r="K4117" s="217" t="s">
        <v>175</v>
      </c>
      <c r="L4117" s="47"/>
      <c r="M4117" s="222" t="s">
        <v>19</v>
      </c>
      <c r="N4117" s="223" t="s">
        <v>40</v>
      </c>
      <c r="O4117" s="87"/>
      <c r="P4117" s="224">
        <f>O4117*H4117</f>
        <v>0</v>
      </c>
      <c r="Q4117" s="224">
        <v>0.0039100000000000003</v>
      </c>
      <c r="R4117" s="224">
        <f>Q4117*H4117</f>
        <v>0.0039100000000000003</v>
      </c>
      <c r="S4117" s="224">
        <v>0</v>
      </c>
      <c r="T4117" s="225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6" t="s">
        <v>508</v>
      </c>
      <c r="AT4117" s="226" t="s">
        <v>171</v>
      </c>
      <c r="AU4117" s="226" t="s">
        <v>78</v>
      </c>
      <c r="AY4117" s="20" t="s">
        <v>169</v>
      </c>
      <c r="BE4117" s="227">
        <f>IF(N4117="základní",J4117,0)</f>
        <v>0</v>
      </c>
      <c r="BF4117" s="227">
        <f>IF(N4117="snížená",J4117,0)</f>
        <v>0</v>
      </c>
      <c r="BG4117" s="227">
        <f>IF(N4117="zákl. přenesená",J4117,0)</f>
        <v>0</v>
      </c>
      <c r="BH4117" s="227">
        <f>IF(N4117="sníž. přenesená",J4117,0)</f>
        <v>0</v>
      </c>
      <c r="BI4117" s="227">
        <f>IF(N4117="nulová",J4117,0)</f>
        <v>0</v>
      </c>
      <c r="BJ4117" s="20" t="s">
        <v>76</v>
      </c>
      <c r="BK4117" s="227">
        <f>ROUND(I4117*H4117,2)</f>
        <v>0</v>
      </c>
      <c r="BL4117" s="20" t="s">
        <v>508</v>
      </c>
      <c r="BM4117" s="226" t="s">
        <v>2940</v>
      </c>
    </row>
    <row r="4118" s="2" customFormat="1">
      <c r="A4118" s="41"/>
      <c r="B4118" s="42"/>
      <c r="C4118" s="43"/>
      <c r="D4118" s="228" t="s">
        <v>178</v>
      </c>
      <c r="E4118" s="43"/>
      <c r="F4118" s="229" t="s">
        <v>2941</v>
      </c>
      <c r="G4118" s="43"/>
      <c r="H4118" s="43"/>
      <c r="I4118" s="230"/>
      <c r="J4118" s="43"/>
      <c r="K4118" s="43"/>
      <c r="L4118" s="47"/>
      <c r="M4118" s="231"/>
      <c r="N4118" s="232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178</v>
      </c>
      <c r="AU4118" s="20" t="s">
        <v>78</v>
      </c>
    </row>
    <row r="4119" s="14" customFormat="1">
      <c r="A4119" s="14"/>
      <c r="B4119" s="244"/>
      <c r="C4119" s="245"/>
      <c r="D4119" s="235" t="s">
        <v>180</v>
      </c>
      <c r="E4119" s="246" t="s">
        <v>19</v>
      </c>
      <c r="F4119" s="247" t="s">
        <v>2942</v>
      </c>
      <c r="G4119" s="245"/>
      <c r="H4119" s="248">
        <v>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180</v>
      </c>
      <c r="AU4119" s="254" t="s">
        <v>78</v>
      </c>
      <c r="AV4119" s="14" t="s">
        <v>78</v>
      </c>
      <c r="AW4119" s="14" t="s">
        <v>31</v>
      </c>
      <c r="AX4119" s="14" t="s">
        <v>69</v>
      </c>
      <c r="AY4119" s="254" t="s">
        <v>169</v>
      </c>
    </row>
    <row r="4120" s="15" customFormat="1">
      <c r="A4120" s="15"/>
      <c r="B4120" s="255"/>
      <c r="C4120" s="256"/>
      <c r="D4120" s="235" t="s">
        <v>180</v>
      </c>
      <c r="E4120" s="257" t="s">
        <v>19</v>
      </c>
      <c r="F4120" s="258" t="s">
        <v>371</v>
      </c>
      <c r="G4120" s="256"/>
      <c r="H4120" s="259">
        <v>1</v>
      </c>
      <c r="I4120" s="260"/>
      <c r="J4120" s="256"/>
      <c r="K4120" s="256"/>
      <c r="L4120" s="261"/>
      <c r="M4120" s="262"/>
      <c r="N4120" s="263"/>
      <c r="O4120" s="263"/>
      <c r="P4120" s="263"/>
      <c r="Q4120" s="263"/>
      <c r="R4120" s="263"/>
      <c r="S4120" s="263"/>
      <c r="T4120" s="264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5" t="s">
        <v>180</v>
      </c>
      <c r="AU4120" s="265" t="s">
        <v>78</v>
      </c>
      <c r="AV4120" s="15" t="s">
        <v>176</v>
      </c>
      <c r="AW4120" s="15" t="s">
        <v>31</v>
      </c>
      <c r="AX4120" s="15" t="s">
        <v>76</v>
      </c>
      <c r="AY4120" s="265" t="s">
        <v>169</v>
      </c>
    </row>
    <row r="4121" s="2" customFormat="1" ht="44.25" customHeight="1">
      <c r="A4121" s="41"/>
      <c r="B4121" s="42"/>
      <c r="C4121" s="215" t="s">
        <v>2943</v>
      </c>
      <c r="D4121" s="215" t="s">
        <v>171</v>
      </c>
      <c r="E4121" s="216" t="s">
        <v>2944</v>
      </c>
      <c r="F4121" s="217" t="s">
        <v>2945</v>
      </c>
      <c r="G4121" s="218" t="s">
        <v>853</v>
      </c>
      <c r="H4121" s="219">
        <v>7</v>
      </c>
      <c r="I4121" s="220"/>
      <c r="J4121" s="221">
        <f>ROUND(I4121*H4121,2)</f>
        <v>0</v>
      </c>
      <c r="K4121" s="217" t="s">
        <v>175</v>
      </c>
      <c r="L4121" s="47"/>
      <c r="M4121" s="222" t="s">
        <v>19</v>
      </c>
      <c r="N4121" s="223" t="s">
        <v>40</v>
      </c>
      <c r="O4121" s="87"/>
      <c r="P4121" s="224">
        <f>O4121*H4121</f>
        <v>0</v>
      </c>
      <c r="Q4121" s="224">
        <v>0.0039100000000000003</v>
      </c>
      <c r="R4121" s="224">
        <f>Q4121*H4121</f>
        <v>0.027370000000000002</v>
      </c>
      <c r="S4121" s="224">
        <v>0</v>
      </c>
      <c r="T4121" s="225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6" t="s">
        <v>508</v>
      </c>
      <c r="AT4121" s="226" t="s">
        <v>171</v>
      </c>
      <c r="AU4121" s="226" t="s">
        <v>78</v>
      </c>
      <c r="AY4121" s="20" t="s">
        <v>169</v>
      </c>
      <c r="BE4121" s="227">
        <f>IF(N4121="základní",J4121,0)</f>
        <v>0</v>
      </c>
      <c r="BF4121" s="227">
        <f>IF(N4121="snížená",J4121,0)</f>
        <v>0</v>
      </c>
      <c r="BG4121" s="227">
        <f>IF(N4121="zákl. přenesená",J4121,0)</f>
        <v>0</v>
      </c>
      <c r="BH4121" s="227">
        <f>IF(N4121="sníž. přenesená",J4121,0)</f>
        <v>0</v>
      </c>
      <c r="BI4121" s="227">
        <f>IF(N4121="nulová",J4121,0)</f>
        <v>0</v>
      </c>
      <c r="BJ4121" s="20" t="s">
        <v>76</v>
      </c>
      <c r="BK4121" s="227">
        <f>ROUND(I4121*H4121,2)</f>
        <v>0</v>
      </c>
      <c r="BL4121" s="20" t="s">
        <v>508</v>
      </c>
      <c r="BM4121" s="226" t="s">
        <v>2946</v>
      </c>
    </row>
    <row r="4122" s="2" customFormat="1">
      <c r="A4122" s="41"/>
      <c r="B4122" s="42"/>
      <c r="C4122" s="43"/>
      <c r="D4122" s="228" t="s">
        <v>178</v>
      </c>
      <c r="E4122" s="43"/>
      <c r="F4122" s="229" t="s">
        <v>2947</v>
      </c>
      <c r="G4122" s="43"/>
      <c r="H4122" s="43"/>
      <c r="I4122" s="230"/>
      <c r="J4122" s="43"/>
      <c r="K4122" s="43"/>
      <c r="L4122" s="47"/>
      <c r="M4122" s="231"/>
      <c r="N4122" s="232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178</v>
      </c>
      <c r="AU4122" s="20" t="s">
        <v>78</v>
      </c>
    </row>
    <row r="4123" s="14" customFormat="1">
      <c r="A4123" s="14"/>
      <c r="B4123" s="244"/>
      <c r="C4123" s="245"/>
      <c r="D4123" s="235" t="s">
        <v>180</v>
      </c>
      <c r="E4123" s="246" t="s">
        <v>19</v>
      </c>
      <c r="F4123" s="247" t="s">
        <v>2948</v>
      </c>
      <c r="G4123" s="245"/>
      <c r="H4123" s="248">
        <v>4</v>
      </c>
      <c r="I4123" s="249"/>
      <c r="J4123" s="245"/>
      <c r="K4123" s="245"/>
      <c r="L4123" s="250"/>
      <c r="M4123" s="251"/>
      <c r="N4123" s="252"/>
      <c r="O4123" s="252"/>
      <c r="P4123" s="252"/>
      <c r="Q4123" s="252"/>
      <c r="R4123" s="252"/>
      <c r="S4123" s="252"/>
      <c r="T4123" s="25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4" t="s">
        <v>180</v>
      </c>
      <c r="AU4123" s="254" t="s">
        <v>78</v>
      </c>
      <c r="AV4123" s="14" t="s">
        <v>78</v>
      </c>
      <c r="AW4123" s="14" t="s">
        <v>31</v>
      </c>
      <c r="AX4123" s="14" t="s">
        <v>69</v>
      </c>
      <c r="AY4123" s="254" t="s">
        <v>169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2949</v>
      </c>
      <c r="G4124" s="245"/>
      <c r="H4124" s="248">
        <v>3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7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2950</v>
      </c>
      <c r="D4126" s="215" t="s">
        <v>171</v>
      </c>
      <c r="E4126" s="216" t="s">
        <v>2951</v>
      </c>
      <c r="F4126" s="217" t="s">
        <v>2952</v>
      </c>
      <c r="G4126" s="218" t="s">
        <v>853</v>
      </c>
      <c r="H4126" s="219">
        <v>1</v>
      </c>
      <c r="I4126" s="220"/>
      <c r="J4126" s="221">
        <f>ROUND(I4126*H4126,2)</f>
        <v>0</v>
      </c>
      <c r="K4126" s="217" t="s">
        <v>19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0.0074999999999999997</v>
      </c>
      <c r="R4126" s="224">
        <f>Q4126*H4126</f>
        <v>0.0074999999999999997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2953</v>
      </c>
    </row>
    <row r="4127" s="14" customFormat="1">
      <c r="A4127" s="14"/>
      <c r="B4127" s="244"/>
      <c r="C4127" s="245"/>
      <c r="D4127" s="235" t="s">
        <v>180</v>
      </c>
      <c r="E4127" s="246" t="s">
        <v>19</v>
      </c>
      <c r="F4127" s="247" t="s">
        <v>2954</v>
      </c>
      <c r="G4127" s="245"/>
      <c r="H4127" s="248">
        <v>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180</v>
      </c>
      <c r="AU4127" s="254" t="s">
        <v>78</v>
      </c>
      <c r="AV4127" s="14" t="s">
        <v>78</v>
      </c>
      <c r="AW4127" s="14" t="s">
        <v>31</v>
      </c>
      <c r="AX4127" s="14" t="s">
        <v>69</v>
      </c>
      <c r="AY4127" s="254" t="s">
        <v>169</v>
      </c>
    </row>
    <row r="4128" s="15" customFormat="1">
      <c r="A4128" s="15"/>
      <c r="B4128" s="255"/>
      <c r="C4128" s="256"/>
      <c r="D4128" s="235" t="s">
        <v>180</v>
      </c>
      <c r="E4128" s="257" t="s">
        <v>19</v>
      </c>
      <c r="F4128" s="258" t="s">
        <v>371</v>
      </c>
      <c r="G4128" s="256"/>
      <c r="H4128" s="259">
        <v>1</v>
      </c>
      <c r="I4128" s="260"/>
      <c r="J4128" s="256"/>
      <c r="K4128" s="256"/>
      <c r="L4128" s="261"/>
      <c r="M4128" s="262"/>
      <c r="N4128" s="263"/>
      <c r="O4128" s="263"/>
      <c r="P4128" s="263"/>
      <c r="Q4128" s="263"/>
      <c r="R4128" s="263"/>
      <c r="S4128" s="263"/>
      <c r="T4128" s="264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5" t="s">
        <v>180</v>
      </c>
      <c r="AU4128" s="265" t="s">
        <v>78</v>
      </c>
      <c r="AV4128" s="15" t="s">
        <v>176</v>
      </c>
      <c r="AW4128" s="15" t="s">
        <v>31</v>
      </c>
      <c r="AX4128" s="15" t="s">
        <v>76</v>
      </c>
      <c r="AY4128" s="265" t="s">
        <v>169</v>
      </c>
    </row>
    <row r="4129" s="2" customFormat="1" ht="37.8" customHeight="1">
      <c r="A4129" s="41"/>
      <c r="B4129" s="42"/>
      <c r="C4129" s="215" t="s">
        <v>2955</v>
      </c>
      <c r="D4129" s="215" t="s">
        <v>171</v>
      </c>
      <c r="E4129" s="216" t="s">
        <v>2956</v>
      </c>
      <c r="F4129" s="217" t="s">
        <v>2957</v>
      </c>
      <c r="G4129" s="218" t="s">
        <v>853</v>
      </c>
      <c r="H4129" s="219">
        <v>1</v>
      </c>
      <c r="I4129" s="220"/>
      <c r="J4129" s="221">
        <f>ROUND(I4129*H4129,2)</f>
        <v>0</v>
      </c>
      <c r="K4129" s="217" t="s">
        <v>19</v>
      </c>
      <c r="L4129" s="47"/>
      <c r="M4129" s="222" t="s">
        <v>19</v>
      </c>
      <c r="N4129" s="223" t="s">
        <v>40</v>
      </c>
      <c r="O4129" s="87"/>
      <c r="P4129" s="224">
        <f>O4129*H4129</f>
        <v>0</v>
      </c>
      <c r="Q4129" s="224">
        <v>0.0014</v>
      </c>
      <c r="R4129" s="224">
        <f>Q4129*H4129</f>
        <v>0.0014</v>
      </c>
      <c r="S4129" s="224">
        <v>0</v>
      </c>
      <c r="T4129" s="225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6" t="s">
        <v>508</v>
      </c>
      <c r="AT4129" s="226" t="s">
        <v>171</v>
      </c>
      <c r="AU4129" s="226" t="s">
        <v>78</v>
      </c>
      <c r="AY4129" s="20" t="s">
        <v>169</v>
      </c>
      <c r="BE4129" s="227">
        <f>IF(N4129="základní",J4129,0)</f>
        <v>0</v>
      </c>
      <c r="BF4129" s="227">
        <f>IF(N4129="snížená",J4129,0)</f>
        <v>0</v>
      </c>
      <c r="BG4129" s="227">
        <f>IF(N4129="zákl. přenesená",J4129,0)</f>
        <v>0</v>
      </c>
      <c r="BH4129" s="227">
        <f>IF(N4129="sníž. přenesená",J4129,0)</f>
        <v>0</v>
      </c>
      <c r="BI4129" s="227">
        <f>IF(N4129="nulová",J4129,0)</f>
        <v>0</v>
      </c>
      <c r="BJ4129" s="20" t="s">
        <v>76</v>
      </c>
      <c r="BK4129" s="227">
        <f>ROUND(I4129*H4129,2)</f>
        <v>0</v>
      </c>
      <c r="BL4129" s="20" t="s">
        <v>508</v>
      </c>
      <c r="BM4129" s="226" t="s">
        <v>2958</v>
      </c>
    </row>
    <row r="4130" s="14" customFormat="1">
      <c r="A4130" s="14"/>
      <c r="B4130" s="244"/>
      <c r="C4130" s="245"/>
      <c r="D4130" s="235" t="s">
        <v>180</v>
      </c>
      <c r="E4130" s="246" t="s">
        <v>19</v>
      </c>
      <c r="F4130" s="247" t="s">
        <v>2959</v>
      </c>
      <c r="G4130" s="245"/>
      <c r="H4130" s="248">
        <v>1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180</v>
      </c>
      <c r="AU4130" s="254" t="s">
        <v>78</v>
      </c>
      <c r="AV4130" s="14" t="s">
        <v>78</v>
      </c>
      <c r="AW4130" s="14" t="s">
        <v>31</v>
      </c>
      <c r="AX4130" s="14" t="s">
        <v>69</v>
      </c>
      <c r="AY4130" s="254" t="s">
        <v>169</v>
      </c>
    </row>
    <row r="4131" s="15" customFormat="1">
      <c r="A4131" s="15"/>
      <c r="B4131" s="255"/>
      <c r="C4131" s="256"/>
      <c r="D4131" s="235" t="s">
        <v>180</v>
      </c>
      <c r="E4131" s="257" t="s">
        <v>19</v>
      </c>
      <c r="F4131" s="258" t="s">
        <v>371</v>
      </c>
      <c r="G4131" s="256"/>
      <c r="H4131" s="259">
        <v>1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180</v>
      </c>
      <c r="AU4131" s="265" t="s">
        <v>78</v>
      </c>
      <c r="AV4131" s="15" t="s">
        <v>176</v>
      </c>
      <c r="AW4131" s="15" t="s">
        <v>31</v>
      </c>
      <c r="AX4131" s="15" t="s">
        <v>76</v>
      </c>
      <c r="AY4131" s="265" t="s">
        <v>169</v>
      </c>
    </row>
    <row r="4132" s="2" customFormat="1" ht="37.8" customHeight="1">
      <c r="A4132" s="41"/>
      <c r="B4132" s="42"/>
      <c r="C4132" s="215" t="s">
        <v>2960</v>
      </c>
      <c r="D4132" s="215" t="s">
        <v>171</v>
      </c>
      <c r="E4132" s="216" t="s">
        <v>2961</v>
      </c>
      <c r="F4132" s="217" t="s">
        <v>2962</v>
      </c>
      <c r="G4132" s="218" t="s">
        <v>853</v>
      </c>
      <c r="H4132" s="219">
        <v>8</v>
      </c>
      <c r="I4132" s="220"/>
      <c r="J4132" s="221">
        <f>ROUND(I4132*H4132,2)</f>
        <v>0</v>
      </c>
      <c r="K4132" s="217" t="s">
        <v>175</v>
      </c>
      <c r="L4132" s="47"/>
      <c r="M4132" s="222" t="s">
        <v>19</v>
      </c>
      <c r="N4132" s="223" t="s">
        <v>40</v>
      </c>
      <c r="O4132" s="87"/>
      <c r="P4132" s="224">
        <f>O4132*H4132</f>
        <v>0</v>
      </c>
      <c r="Q4132" s="224">
        <v>0.0035699999999999998</v>
      </c>
      <c r="R4132" s="224">
        <f>Q4132*H4132</f>
        <v>0.028559999999999999</v>
      </c>
      <c r="S4132" s="224">
        <v>0</v>
      </c>
      <c r="T4132" s="225">
        <f>S4132*H4132</f>
        <v>0</v>
      </c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R4132" s="226" t="s">
        <v>508</v>
      </c>
      <c r="AT4132" s="226" t="s">
        <v>171</v>
      </c>
      <c r="AU4132" s="226" t="s">
        <v>78</v>
      </c>
      <c r="AY4132" s="20" t="s">
        <v>169</v>
      </c>
      <c r="BE4132" s="227">
        <f>IF(N4132="základní",J4132,0)</f>
        <v>0</v>
      </c>
      <c r="BF4132" s="227">
        <f>IF(N4132="snížená",J4132,0)</f>
        <v>0</v>
      </c>
      <c r="BG4132" s="227">
        <f>IF(N4132="zákl. přenesená",J4132,0)</f>
        <v>0</v>
      </c>
      <c r="BH4132" s="227">
        <f>IF(N4132="sníž. přenesená",J4132,0)</f>
        <v>0</v>
      </c>
      <c r="BI4132" s="227">
        <f>IF(N4132="nulová",J4132,0)</f>
        <v>0</v>
      </c>
      <c r="BJ4132" s="20" t="s">
        <v>76</v>
      </c>
      <c r="BK4132" s="227">
        <f>ROUND(I4132*H4132,2)</f>
        <v>0</v>
      </c>
      <c r="BL4132" s="20" t="s">
        <v>508</v>
      </c>
      <c r="BM4132" s="226" t="s">
        <v>2963</v>
      </c>
    </row>
    <row r="4133" s="2" customFormat="1">
      <c r="A4133" s="41"/>
      <c r="B4133" s="42"/>
      <c r="C4133" s="43"/>
      <c r="D4133" s="228" t="s">
        <v>178</v>
      </c>
      <c r="E4133" s="43"/>
      <c r="F4133" s="229" t="s">
        <v>2964</v>
      </c>
      <c r="G4133" s="43"/>
      <c r="H4133" s="43"/>
      <c r="I4133" s="230"/>
      <c r="J4133" s="43"/>
      <c r="K4133" s="43"/>
      <c r="L4133" s="47"/>
      <c r="M4133" s="231"/>
      <c r="N4133" s="232"/>
      <c r="O4133" s="87"/>
      <c r="P4133" s="87"/>
      <c r="Q4133" s="87"/>
      <c r="R4133" s="87"/>
      <c r="S4133" s="87"/>
      <c r="T4133" s="88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T4133" s="20" t="s">
        <v>178</v>
      </c>
      <c r="AU4133" s="20" t="s">
        <v>78</v>
      </c>
    </row>
    <row r="4134" s="14" customFormat="1">
      <c r="A4134" s="14"/>
      <c r="B4134" s="244"/>
      <c r="C4134" s="245"/>
      <c r="D4134" s="235" t="s">
        <v>180</v>
      </c>
      <c r="E4134" s="246" t="s">
        <v>19</v>
      </c>
      <c r="F4134" s="247" t="s">
        <v>2965</v>
      </c>
      <c r="G4134" s="245"/>
      <c r="H4134" s="248">
        <v>8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180</v>
      </c>
      <c r="AU4134" s="254" t="s">
        <v>78</v>
      </c>
      <c r="AV4134" s="14" t="s">
        <v>78</v>
      </c>
      <c r="AW4134" s="14" t="s">
        <v>31</v>
      </c>
      <c r="AX4134" s="14" t="s">
        <v>69</v>
      </c>
      <c r="AY4134" s="254" t="s">
        <v>169</v>
      </c>
    </row>
    <row r="4135" s="15" customFormat="1">
      <c r="A4135" s="15"/>
      <c r="B4135" s="255"/>
      <c r="C4135" s="256"/>
      <c r="D4135" s="235" t="s">
        <v>180</v>
      </c>
      <c r="E4135" s="257" t="s">
        <v>19</v>
      </c>
      <c r="F4135" s="258" t="s">
        <v>371</v>
      </c>
      <c r="G4135" s="256"/>
      <c r="H4135" s="259">
        <v>8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180</v>
      </c>
      <c r="AU4135" s="265" t="s">
        <v>78</v>
      </c>
      <c r="AV4135" s="15" t="s">
        <v>176</v>
      </c>
      <c r="AW4135" s="15" t="s">
        <v>31</v>
      </c>
      <c r="AX4135" s="15" t="s">
        <v>76</v>
      </c>
      <c r="AY4135" s="265" t="s">
        <v>169</v>
      </c>
    </row>
    <row r="4136" s="2" customFormat="1" ht="33" customHeight="1">
      <c r="A4136" s="41"/>
      <c r="B4136" s="42"/>
      <c r="C4136" s="215" t="s">
        <v>2966</v>
      </c>
      <c r="D4136" s="215" t="s">
        <v>171</v>
      </c>
      <c r="E4136" s="216" t="s">
        <v>2967</v>
      </c>
      <c r="F4136" s="217" t="s">
        <v>2968</v>
      </c>
      <c r="G4136" s="218" t="s">
        <v>396</v>
      </c>
      <c r="H4136" s="219">
        <v>180</v>
      </c>
      <c r="I4136" s="220"/>
      <c r="J4136" s="221">
        <f>ROUND(I4136*H4136,2)</f>
        <v>0</v>
      </c>
      <c r="K4136" s="217" t="s">
        <v>175</v>
      </c>
      <c r="L4136" s="47"/>
      <c r="M4136" s="222" t="s">
        <v>19</v>
      </c>
      <c r="N4136" s="223" t="s">
        <v>40</v>
      </c>
      <c r="O4136" s="87"/>
      <c r="P4136" s="224">
        <f>O4136*H4136</f>
        <v>0</v>
      </c>
      <c r="Q4136" s="224">
        <v>0.0016199999999999999</v>
      </c>
      <c r="R4136" s="224">
        <f>Q4136*H4136</f>
        <v>0.29159999999999997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508</v>
      </c>
      <c r="AT4136" s="226" t="s">
        <v>171</v>
      </c>
      <c r="AU4136" s="226" t="s">
        <v>78</v>
      </c>
      <c r="AY4136" s="20" t="s">
        <v>169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76</v>
      </c>
      <c r="BK4136" s="227">
        <f>ROUND(I4136*H4136,2)</f>
        <v>0</v>
      </c>
      <c r="BL4136" s="20" t="s">
        <v>508</v>
      </c>
      <c r="BM4136" s="226" t="s">
        <v>2969</v>
      </c>
    </row>
    <row r="4137" s="2" customFormat="1">
      <c r="A4137" s="41"/>
      <c r="B4137" s="42"/>
      <c r="C4137" s="43"/>
      <c r="D4137" s="228" t="s">
        <v>178</v>
      </c>
      <c r="E4137" s="43"/>
      <c r="F4137" s="229" t="s">
        <v>2970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178</v>
      </c>
      <c r="AU4137" s="20" t="s">
        <v>78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180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5" customFormat="1">
      <c r="A4139" s="15"/>
      <c r="B4139" s="255"/>
      <c r="C4139" s="256"/>
      <c r="D4139" s="235" t="s">
        <v>180</v>
      </c>
      <c r="E4139" s="257" t="s">
        <v>19</v>
      </c>
      <c r="F4139" s="258" t="s">
        <v>371</v>
      </c>
      <c r="G4139" s="256"/>
      <c r="H4139" s="259">
        <v>180</v>
      </c>
      <c r="I4139" s="260"/>
      <c r="J4139" s="256"/>
      <c r="K4139" s="256"/>
      <c r="L4139" s="261"/>
      <c r="M4139" s="262"/>
      <c r="N4139" s="263"/>
      <c r="O4139" s="263"/>
      <c r="P4139" s="263"/>
      <c r="Q4139" s="263"/>
      <c r="R4139" s="263"/>
      <c r="S4139" s="263"/>
      <c r="T4139" s="264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5" t="s">
        <v>180</v>
      </c>
      <c r="AU4139" s="265" t="s">
        <v>78</v>
      </c>
      <c r="AV4139" s="15" t="s">
        <v>176</v>
      </c>
      <c r="AW4139" s="15" t="s">
        <v>31</v>
      </c>
      <c r="AX4139" s="15" t="s">
        <v>76</v>
      </c>
      <c r="AY4139" s="265" t="s">
        <v>169</v>
      </c>
    </row>
    <row r="4140" s="2" customFormat="1" ht="24.15" customHeight="1">
      <c r="A4140" s="41"/>
      <c r="B4140" s="42"/>
      <c r="C4140" s="215" t="s">
        <v>2972</v>
      </c>
      <c r="D4140" s="215" t="s">
        <v>171</v>
      </c>
      <c r="E4140" s="216" t="s">
        <v>2973</v>
      </c>
      <c r="F4140" s="217" t="s">
        <v>2974</v>
      </c>
      <c r="G4140" s="218" t="s">
        <v>396</v>
      </c>
      <c r="H4140" s="219">
        <v>73.25</v>
      </c>
      <c r="I4140" s="220"/>
      <c r="J4140" s="221">
        <f>ROUND(I4140*H4140,2)</f>
        <v>0</v>
      </c>
      <c r="K4140" s="217" t="s">
        <v>175</v>
      </c>
      <c r="L4140" s="47"/>
      <c r="M4140" s="222" t="s">
        <v>19</v>
      </c>
      <c r="N4140" s="223" t="s">
        <v>40</v>
      </c>
      <c r="O4140" s="87"/>
      <c r="P4140" s="224">
        <f>O4140*H4140</f>
        <v>0</v>
      </c>
      <c r="Q4140" s="224">
        <v>0.0020999999999999999</v>
      </c>
      <c r="R4140" s="224">
        <f>Q4140*H4140</f>
        <v>0.15382499999999999</v>
      </c>
      <c r="S4140" s="224">
        <v>0</v>
      </c>
      <c r="T4140" s="225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26" t="s">
        <v>508</v>
      </c>
      <c r="AT4140" s="226" t="s">
        <v>171</v>
      </c>
      <c r="AU4140" s="226" t="s">
        <v>78</v>
      </c>
      <c r="AY4140" s="20" t="s">
        <v>169</v>
      </c>
      <c r="BE4140" s="227">
        <f>IF(N4140="základní",J4140,0)</f>
        <v>0</v>
      </c>
      <c r="BF4140" s="227">
        <f>IF(N4140="snížená",J4140,0)</f>
        <v>0</v>
      </c>
      <c r="BG4140" s="227">
        <f>IF(N4140="zákl. přenesená",J4140,0)</f>
        <v>0</v>
      </c>
      <c r="BH4140" s="227">
        <f>IF(N4140="sníž. přenesená",J4140,0)</f>
        <v>0</v>
      </c>
      <c r="BI4140" s="227">
        <f>IF(N4140="nulová",J4140,0)</f>
        <v>0</v>
      </c>
      <c r="BJ4140" s="20" t="s">
        <v>76</v>
      </c>
      <c r="BK4140" s="227">
        <f>ROUND(I4140*H4140,2)</f>
        <v>0</v>
      </c>
      <c r="BL4140" s="20" t="s">
        <v>508</v>
      </c>
      <c r="BM4140" s="226" t="s">
        <v>2975</v>
      </c>
    </row>
    <row r="4141" s="2" customFormat="1">
      <c r="A4141" s="41"/>
      <c r="B4141" s="42"/>
      <c r="C4141" s="43"/>
      <c r="D4141" s="228" t="s">
        <v>178</v>
      </c>
      <c r="E4141" s="43"/>
      <c r="F4141" s="229" t="s">
        <v>2976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178</v>
      </c>
      <c r="AU4141" s="20" t="s">
        <v>78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36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4" customFormat="1">
      <c r="A4143" s="14"/>
      <c r="B4143" s="244"/>
      <c r="C4143" s="245"/>
      <c r="D4143" s="235" t="s">
        <v>180</v>
      </c>
      <c r="E4143" s="246" t="s">
        <v>19</v>
      </c>
      <c r="F4143" s="247" t="s">
        <v>2978</v>
      </c>
      <c r="G4143" s="245"/>
      <c r="H4143" s="248">
        <v>34.75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180</v>
      </c>
      <c r="AU4143" s="254" t="s">
        <v>78</v>
      </c>
      <c r="AV4143" s="14" t="s">
        <v>78</v>
      </c>
      <c r="AW4143" s="14" t="s">
        <v>31</v>
      </c>
      <c r="AX4143" s="14" t="s">
        <v>69</v>
      </c>
      <c r="AY4143" s="254" t="s">
        <v>169</v>
      </c>
    </row>
    <row r="4144" s="14" customFormat="1">
      <c r="A4144" s="14"/>
      <c r="B4144" s="244"/>
      <c r="C4144" s="245"/>
      <c r="D4144" s="235" t="s">
        <v>180</v>
      </c>
      <c r="E4144" s="246" t="s">
        <v>19</v>
      </c>
      <c r="F4144" s="247" t="s">
        <v>2979</v>
      </c>
      <c r="G4144" s="245"/>
      <c r="H4144" s="248">
        <v>1.5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180</v>
      </c>
      <c r="AU4144" s="254" t="s">
        <v>78</v>
      </c>
      <c r="AV4144" s="14" t="s">
        <v>78</v>
      </c>
      <c r="AW4144" s="14" t="s">
        <v>31</v>
      </c>
      <c r="AX4144" s="14" t="s">
        <v>69</v>
      </c>
      <c r="AY4144" s="254" t="s">
        <v>169</v>
      </c>
    </row>
    <row r="4145" s="14" customFormat="1">
      <c r="A4145" s="14"/>
      <c r="B4145" s="244"/>
      <c r="C4145" s="245"/>
      <c r="D4145" s="235" t="s">
        <v>180</v>
      </c>
      <c r="E4145" s="246" t="s">
        <v>19</v>
      </c>
      <c r="F4145" s="247" t="s">
        <v>2980</v>
      </c>
      <c r="G4145" s="245"/>
      <c r="H4145" s="248">
        <v>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180</v>
      </c>
      <c r="AU4145" s="254" t="s">
        <v>78</v>
      </c>
      <c r="AV4145" s="14" t="s">
        <v>78</v>
      </c>
      <c r="AW4145" s="14" t="s">
        <v>31</v>
      </c>
      <c r="AX4145" s="14" t="s">
        <v>69</v>
      </c>
      <c r="AY4145" s="254" t="s">
        <v>169</v>
      </c>
    </row>
    <row r="4146" s="15" customFormat="1">
      <c r="A4146" s="15"/>
      <c r="B4146" s="255"/>
      <c r="C4146" s="256"/>
      <c r="D4146" s="235" t="s">
        <v>180</v>
      </c>
      <c r="E4146" s="257" t="s">
        <v>19</v>
      </c>
      <c r="F4146" s="258" t="s">
        <v>371</v>
      </c>
      <c r="G4146" s="256"/>
      <c r="H4146" s="259">
        <v>73.25</v>
      </c>
      <c r="I4146" s="260"/>
      <c r="J4146" s="256"/>
      <c r="K4146" s="256"/>
      <c r="L4146" s="261"/>
      <c r="M4146" s="262"/>
      <c r="N4146" s="263"/>
      <c r="O4146" s="263"/>
      <c r="P4146" s="263"/>
      <c r="Q4146" s="263"/>
      <c r="R4146" s="263"/>
      <c r="S4146" s="263"/>
      <c r="T4146" s="264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5" t="s">
        <v>180</v>
      </c>
      <c r="AU4146" s="265" t="s">
        <v>78</v>
      </c>
      <c r="AV4146" s="15" t="s">
        <v>176</v>
      </c>
      <c r="AW4146" s="15" t="s">
        <v>31</v>
      </c>
      <c r="AX4146" s="15" t="s">
        <v>76</v>
      </c>
      <c r="AY4146" s="265" t="s">
        <v>169</v>
      </c>
    </row>
    <row r="4147" s="2" customFormat="1" ht="16.5" customHeight="1">
      <c r="A4147" s="41"/>
      <c r="B4147" s="42"/>
      <c r="C4147" s="215" t="s">
        <v>2981</v>
      </c>
      <c r="D4147" s="215" t="s">
        <v>171</v>
      </c>
      <c r="E4147" s="216" t="s">
        <v>2982</v>
      </c>
      <c r="F4147" s="217" t="s">
        <v>2983</v>
      </c>
      <c r="G4147" s="218" t="s">
        <v>19</v>
      </c>
      <c r="H4147" s="219">
        <v>8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2984</v>
      </c>
    </row>
    <row r="4148" s="14" customFormat="1">
      <c r="A4148" s="14"/>
      <c r="B4148" s="244"/>
      <c r="C4148" s="245"/>
      <c r="D4148" s="235" t="s">
        <v>180</v>
      </c>
      <c r="E4148" s="246" t="s">
        <v>19</v>
      </c>
      <c r="F4148" s="247" t="s">
        <v>2985</v>
      </c>
      <c r="G4148" s="245"/>
      <c r="H4148" s="248">
        <v>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180</v>
      </c>
      <c r="AU4148" s="254" t="s">
        <v>78</v>
      </c>
      <c r="AV4148" s="14" t="s">
        <v>78</v>
      </c>
      <c r="AW4148" s="14" t="s">
        <v>31</v>
      </c>
      <c r="AX4148" s="14" t="s">
        <v>69</v>
      </c>
      <c r="AY4148" s="254" t="s">
        <v>169</v>
      </c>
    </row>
    <row r="4149" s="15" customFormat="1">
      <c r="A4149" s="15"/>
      <c r="B4149" s="255"/>
      <c r="C4149" s="256"/>
      <c r="D4149" s="235" t="s">
        <v>180</v>
      </c>
      <c r="E4149" s="257" t="s">
        <v>19</v>
      </c>
      <c r="F4149" s="258" t="s">
        <v>371</v>
      </c>
      <c r="G4149" s="256"/>
      <c r="H4149" s="259">
        <v>8</v>
      </c>
      <c r="I4149" s="260"/>
      <c r="J4149" s="256"/>
      <c r="K4149" s="256"/>
      <c r="L4149" s="261"/>
      <c r="M4149" s="262"/>
      <c r="N4149" s="263"/>
      <c r="O4149" s="263"/>
      <c r="P4149" s="263"/>
      <c r="Q4149" s="263"/>
      <c r="R4149" s="263"/>
      <c r="S4149" s="263"/>
      <c r="T4149" s="264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5" t="s">
        <v>180</v>
      </c>
      <c r="AU4149" s="265" t="s">
        <v>78</v>
      </c>
      <c r="AV4149" s="15" t="s">
        <v>176</v>
      </c>
      <c r="AW4149" s="15" t="s">
        <v>31</v>
      </c>
      <c r="AX4149" s="15" t="s">
        <v>76</v>
      </c>
      <c r="AY4149" s="265" t="s">
        <v>169</v>
      </c>
    </row>
    <row r="4150" s="2" customFormat="1" ht="16.5" customHeight="1">
      <c r="A4150" s="41"/>
      <c r="B4150" s="42"/>
      <c r="C4150" s="215" t="s">
        <v>2986</v>
      </c>
      <c r="D4150" s="215" t="s">
        <v>171</v>
      </c>
      <c r="E4150" s="216" t="s">
        <v>2987</v>
      </c>
      <c r="F4150" s="217" t="s">
        <v>2988</v>
      </c>
      <c r="G4150" s="218" t="s">
        <v>1165</v>
      </c>
      <c r="H4150" s="219">
        <v>18</v>
      </c>
      <c r="I4150" s="220"/>
      <c r="J4150" s="221">
        <f>ROUND(I4150*H4150,2)</f>
        <v>0</v>
      </c>
      <c r="K4150" s="217" t="s">
        <v>19</v>
      </c>
      <c r="L4150" s="47"/>
      <c r="M4150" s="222" t="s">
        <v>19</v>
      </c>
      <c r="N4150" s="223" t="s">
        <v>40</v>
      </c>
      <c r="O4150" s="87"/>
      <c r="P4150" s="224">
        <f>O4150*H4150</f>
        <v>0</v>
      </c>
      <c r="Q4150" s="224">
        <v>0</v>
      </c>
      <c r="R4150" s="224">
        <f>Q4150*H4150</f>
        <v>0</v>
      </c>
      <c r="S4150" s="224">
        <v>0</v>
      </c>
      <c r="T4150" s="225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6" t="s">
        <v>508</v>
      </c>
      <c r="AT4150" s="226" t="s">
        <v>171</v>
      </c>
      <c r="AU4150" s="226" t="s">
        <v>78</v>
      </c>
      <c r="AY4150" s="20" t="s">
        <v>169</v>
      </c>
      <c r="BE4150" s="227">
        <f>IF(N4150="základní",J4150,0)</f>
        <v>0</v>
      </c>
      <c r="BF4150" s="227">
        <f>IF(N4150="snížená",J4150,0)</f>
        <v>0</v>
      </c>
      <c r="BG4150" s="227">
        <f>IF(N4150="zákl. přenesená",J4150,0)</f>
        <v>0</v>
      </c>
      <c r="BH4150" s="227">
        <f>IF(N4150="sníž. přenesená",J4150,0)</f>
        <v>0</v>
      </c>
      <c r="BI4150" s="227">
        <f>IF(N4150="nulová",J4150,0)</f>
        <v>0</v>
      </c>
      <c r="BJ4150" s="20" t="s">
        <v>76</v>
      </c>
      <c r="BK4150" s="227">
        <f>ROUND(I4150*H4150,2)</f>
        <v>0</v>
      </c>
      <c r="BL4150" s="20" t="s">
        <v>508</v>
      </c>
      <c r="BM4150" s="226" t="s">
        <v>2989</v>
      </c>
    </row>
    <row r="4151" s="2" customFormat="1" ht="16.5" customHeight="1">
      <c r="A4151" s="41"/>
      <c r="B4151" s="42"/>
      <c r="C4151" s="215" t="s">
        <v>2990</v>
      </c>
      <c r="D4151" s="215" t="s">
        <v>171</v>
      </c>
      <c r="E4151" s="216" t="s">
        <v>2991</v>
      </c>
      <c r="F4151" s="217" t="s">
        <v>2992</v>
      </c>
      <c r="G4151" s="218" t="s">
        <v>1165</v>
      </c>
      <c r="H4151" s="219">
        <v>1</v>
      </c>
      <c r="I4151" s="220"/>
      <c r="J4151" s="221">
        <f>ROUND(I4151*H4151,2)</f>
        <v>0</v>
      </c>
      <c r="K4151" s="217" t="s">
        <v>19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2993</v>
      </c>
    </row>
    <row r="4152" s="2" customFormat="1" ht="16.5" customHeight="1">
      <c r="A4152" s="41"/>
      <c r="B4152" s="42"/>
      <c r="C4152" s="215" t="s">
        <v>2994</v>
      </c>
      <c r="D4152" s="215" t="s">
        <v>171</v>
      </c>
      <c r="E4152" s="216" t="s">
        <v>2995</v>
      </c>
      <c r="F4152" s="217" t="s">
        <v>2996</v>
      </c>
      <c r="G4152" s="218" t="s">
        <v>1165</v>
      </c>
      <c r="H4152" s="219">
        <v>8</v>
      </c>
      <c r="I4152" s="220"/>
      <c r="J4152" s="221">
        <f>ROUND(I4152*H4152,2)</f>
        <v>0</v>
      </c>
      <c r="K4152" s="217" t="s">
        <v>19</v>
      </c>
      <c r="L4152" s="47"/>
      <c r="M4152" s="222" t="s">
        <v>19</v>
      </c>
      <c r="N4152" s="223" t="s">
        <v>40</v>
      </c>
      <c r="O4152" s="87"/>
      <c r="P4152" s="224">
        <f>O4152*H4152</f>
        <v>0</v>
      </c>
      <c r="Q4152" s="224">
        <v>0</v>
      </c>
      <c r="R4152" s="224">
        <f>Q4152*H4152</f>
        <v>0</v>
      </c>
      <c r="S4152" s="224">
        <v>0</v>
      </c>
      <c r="T4152" s="225">
        <f>S4152*H4152</f>
        <v>0</v>
      </c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R4152" s="226" t="s">
        <v>508</v>
      </c>
      <c r="AT4152" s="226" t="s">
        <v>171</v>
      </c>
      <c r="AU4152" s="226" t="s">
        <v>78</v>
      </c>
      <c r="AY4152" s="20" t="s">
        <v>169</v>
      </c>
      <c r="BE4152" s="227">
        <f>IF(N4152="základní",J4152,0)</f>
        <v>0</v>
      </c>
      <c r="BF4152" s="227">
        <f>IF(N4152="snížená",J4152,0)</f>
        <v>0</v>
      </c>
      <c r="BG4152" s="227">
        <f>IF(N4152="zákl. přenesená",J4152,0)</f>
        <v>0</v>
      </c>
      <c r="BH4152" s="227">
        <f>IF(N4152="sníž. přenesená",J4152,0)</f>
        <v>0</v>
      </c>
      <c r="BI4152" s="227">
        <f>IF(N4152="nulová",J4152,0)</f>
        <v>0</v>
      </c>
      <c r="BJ4152" s="20" t="s">
        <v>76</v>
      </c>
      <c r="BK4152" s="227">
        <f>ROUND(I4152*H4152,2)</f>
        <v>0</v>
      </c>
      <c r="BL4152" s="20" t="s">
        <v>508</v>
      </c>
      <c r="BM4152" s="226" t="s">
        <v>2997</v>
      </c>
    </row>
    <row r="4153" s="2" customFormat="1" ht="16.5" customHeight="1">
      <c r="A4153" s="41"/>
      <c r="B4153" s="42"/>
      <c r="C4153" s="215" t="s">
        <v>2998</v>
      </c>
      <c r="D4153" s="215" t="s">
        <v>171</v>
      </c>
      <c r="E4153" s="216" t="s">
        <v>2999</v>
      </c>
      <c r="F4153" s="217" t="s">
        <v>3000</v>
      </c>
      <c r="G4153" s="218" t="s">
        <v>1165</v>
      </c>
      <c r="H4153" s="219">
        <v>1</v>
      </c>
      <c r="I4153" s="220"/>
      <c r="J4153" s="221">
        <f>ROUND(I4153*H4153,2)</f>
        <v>0</v>
      </c>
      <c r="K4153" s="217" t="s">
        <v>19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508</v>
      </c>
      <c r="AT4153" s="226" t="s">
        <v>171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3001</v>
      </c>
    </row>
    <row r="4154" s="2" customFormat="1" ht="44.25" customHeight="1">
      <c r="A4154" s="41"/>
      <c r="B4154" s="42"/>
      <c r="C4154" s="215" t="s">
        <v>3002</v>
      </c>
      <c r="D4154" s="215" t="s">
        <v>171</v>
      </c>
      <c r="E4154" s="216" t="s">
        <v>3003</v>
      </c>
      <c r="F4154" s="217" t="s">
        <v>3004</v>
      </c>
      <c r="G4154" s="218" t="s">
        <v>2311</v>
      </c>
      <c r="H4154" s="288"/>
      <c r="I4154" s="220"/>
      <c r="J4154" s="221">
        <f>ROUND(I4154*H4154,2)</f>
        <v>0</v>
      </c>
      <c r="K4154" s="217" t="s">
        <v>175</v>
      </c>
      <c r="L4154" s="47"/>
      <c r="M4154" s="222" t="s">
        <v>19</v>
      </c>
      <c r="N4154" s="223" t="s">
        <v>40</v>
      </c>
      <c r="O4154" s="87"/>
      <c r="P4154" s="224">
        <f>O4154*H4154</f>
        <v>0</v>
      </c>
      <c r="Q4154" s="224">
        <v>0</v>
      </c>
      <c r="R4154" s="224">
        <f>Q4154*H4154</f>
        <v>0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508</v>
      </c>
      <c r="AT4154" s="226" t="s">
        <v>171</v>
      </c>
      <c r="AU4154" s="226" t="s">
        <v>78</v>
      </c>
      <c r="AY4154" s="20" t="s">
        <v>169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76</v>
      </c>
      <c r="BK4154" s="227">
        <f>ROUND(I4154*H4154,2)</f>
        <v>0</v>
      </c>
      <c r="BL4154" s="20" t="s">
        <v>508</v>
      </c>
      <c r="BM4154" s="226" t="s">
        <v>3005</v>
      </c>
    </row>
    <row r="4155" s="2" customFormat="1">
      <c r="A4155" s="41"/>
      <c r="B4155" s="42"/>
      <c r="C4155" s="43"/>
      <c r="D4155" s="228" t="s">
        <v>178</v>
      </c>
      <c r="E4155" s="43"/>
      <c r="F4155" s="229" t="s">
        <v>3006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178</v>
      </c>
      <c r="AU4155" s="20" t="s">
        <v>78</v>
      </c>
    </row>
    <row r="4156" s="12" customFormat="1" ht="22.8" customHeight="1">
      <c r="A4156" s="12"/>
      <c r="B4156" s="199"/>
      <c r="C4156" s="200"/>
      <c r="D4156" s="201" t="s">
        <v>68</v>
      </c>
      <c r="E4156" s="213" t="s">
        <v>3007</v>
      </c>
      <c r="F4156" s="213" t="s">
        <v>3008</v>
      </c>
      <c r="G4156" s="200"/>
      <c r="H4156" s="200"/>
      <c r="I4156" s="203"/>
      <c r="J4156" s="214">
        <f>BK4156</f>
        <v>0</v>
      </c>
      <c r="K4156" s="200"/>
      <c r="L4156" s="205"/>
      <c r="M4156" s="206"/>
      <c r="N4156" s="207"/>
      <c r="O4156" s="207"/>
      <c r="P4156" s="208">
        <f>SUM(P4157:P4181)</f>
        <v>0</v>
      </c>
      <c r="Q4156" s="207"/>
      <c r="R4156" s="208">
        <f>SUM(R4157:R4181)</f>
        <v>0.62826042000000004</v>
      </c>
      <c r="S4156" s="207"/>
      <c r="T4156" s="209">
        <f>SUM(T4157:T4181)</f>
        <v>0</v>
      </c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R4156" s="210" t="s">
        <v>78</v>
      </c>
      <c r="AT4156" s="211" t="s">
        <v>68</v>
      </c>
      <c r="AU4156" s="211" t="s">
        <v>76</v>
      </c>
      <c r="AY4156" s="210" t="s">
        <v>169</v>
      </c>
      <c r="BK4156" s="212">
        <f>SUM(BK4157:BK4181)</f>
        <v>0</v>
      </c>
    </row>
    <row r="4157" s="2" customFormat="1" ht="44.25" customHeight="1">
      <c r="A4157" s="41"/>
      <c r="B4157" s="42"/>
      <c r="C4157" s="215" t="s">
        <v>3009</v>
      </c>
      <c r="D4157" s="215" t="s">
        <v>171</v>
      </c>
      <c r="E4157" s="216" t="s">
        <v>3010</v>
      </c>
      <c r="F4157" s="217" t="s">
        <v>3011</v>
      </c>
      <c r="G4157" s="218" t="s">
        <v>412</v>
      </c>
      <c r="H4157" s="219">
        <v>2505.6979999999999</v>
      </c>
      <c r="I4157" s="220"/>
      <c r="J4157" s="221">
        <f>ROUND(I4157*H4157,2)</f>
        <v>0</v>
      </c>
      <c r="K4157" s="217" t="s">
        <v>175</v>
      </c>
      <c r="L4157" s="47"/>
      <c r="M4157" s="222" t="s">
        <v>19</v>
      </c>
      <c r="N4157" s="223" t="s">
        <v>40</v>
      </c>
      <c r="O4157" s="87"/>
      <c r="P4157" s="224">
        <f>O4157*H4157</f>
        <v>0</v>
      </c>
      <c r="Q4157" s="224">
        <v>1.0000000000000001E-05</v>
      </c>
      <c r="R4157" s="224">
        <f>Q4157*H4157</f>
        <v>0.02505698</v>
      </c>
      <c r="S4157" s="224">
        <v>0</v>
      </c>
      <c r="T4157" s="225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6" t="s">
        <v>508</v>
      </c>
      <c r="AT4157" s="226" t="s">
        <v>171</v>
      </c>
      <c r="AU4157" s="226" t="s">
        <v>78</v>
      </c>
      <c r="AY4157" s="20" t="s">
        <v>169</v>
      </c>
      <c r="BE4157" s="227">
        <f>IF(N4157="základní",J4157,0)</f>
        <v>0</v>
      </c>
      <c r="BF4157" s="227">
        <f>IF(N4157="snížená",J4157,0)</f>
        <v>0</v>
      </c>
      <c r="BG4157" s="227">
        <f>IF(N4157="zákl. přenesená",J4157,0)</f>
        <v>0</v>
      </c>
      <c r="BH4157" s="227">
        <f>IF(N4157="sníž. přenesená",J4157,0)</f>
        <v>0</v>
      </c>
      <c r="BI4157" s="227">
        <f>IF(N4157="nulová",J4157,0)</f>
        <v>0</v>
      </c>
      <c r="BJ4157" s="20" t="s">
        <v>76</v>
      </c>
      <c r="BK4157" s="227">
        <f>ROUND(I4157*H4157,2)</f>
        <v>0</v>
      </c>
      <c r="BL4157" s="20" t="s">
        <v>508</v>
      </c>
      <c r="BM4157" s="226" t="s">
        <v>3012</v>
      </c>
    </row>
    <row r="4158" s="2" customFormat="1">
      <c r="A4158" s="41"/>
      <c r="B4158" s="42"/>
      <c r="C4158" s="43"/>
      <c r="D4158" s="228" t="s">
        <v>178</v>
      </c>
      <c r="E4158" s="43"/>
      <c r="F4158" s="229" t="s">
        <v>3013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178</v>
      </c>
      <c r="AU4158" s="20" t="s">
        <v>78</v>
      </c>
    </row>
    <row r="4159" s="2" customFormat="1" ht="37.8" customHeight="1">
      <c r="A4159" s="41"/>
      <c r="B4159" s="42"/>
      <c r="C4159" s="266" t="s">
        <v>3014</v>
      </c>
      <c r="D4159" s="266" t="s">
        <v>402</v>
      </c>
      <c r="E4159" s="267" t="s">
        <v>3015</v>
      </c>
      <c r="F4159" s="268" t="s">
        <v>3016</v>
      </c>
      <c r="G4159" s="269" t="s">
        <v>412</v>
      </c>
      <c r="H4159" s="270">
        <v>1378.134</v>
      </c>
      <c r="I4159" s="271"/>
      <c r="J4159" s="272">
        <f>ROUND(I4159*H4159,2)</f>
        <v>0</v>
      </c>
      <c r="K4159" s="268" t="s">
        <v>175</v>
      </c>
      <c r="L4159" s="273"/>
      <c r="M4159" s="274" t="s">
        <v>19</v>
      </c>
      <c r="N4159" s="275" t="s">
        <v>40</v>
      </c>
      <c r="O4159" s="87"/>
      <c r="P4159" s="224">
        <f>O4159*H4159</f>
        <v>0</v>
      </c>
      <c r="Q4159" s="224">
        <v>0.00016000000000000001</v>
      </c>
      <c r="R4159" s="224">
        <f>Q4159*H4159</f>
        <v>0.22050144000000002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688</v>
      </c>
      <c r="AT4159" s="226" t="s">
        <v>402</v>
      </c>
      <c r="AU4159" s="226" t="s">
        <v>78</v>
      </c>
      <c r="AY4159" s="20" t="s">
        <v>169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76</v>
      </c>
      <c r="BK4159" s="227">
        <f>ROUND(I4159*H4159,2)</f>
        <v>0</v>
      </c>
      <c r="BL4159" s="20" t="s">
        <v>508</v>
      </c>
      <c r="BM4159" s="226" t="s">
        <v>3017</v>
      </c>
    </row>
    <row r="4160" s="13" customFormat="1">
      <c r="A4160" s="13"/>
      <c r="B4160" s="233"/>
      <c r="C4160" s="234"/>
      <c r="D4160" s="235" t="s">
        <v>180</v>
      </c>
      <c r="E4160" s="236" t="s">
        <v>19</v>
      </c>
      <c r="F4160" s="237" t="s">
        <v>3018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180</v>
      </c>
      <c r="AU4160" s="243" t="s">
        <v>78</v>
      </c>
      <c r="AV4160" s="13" t="s">
        <v>76</v>
      </c>
      <c r="AW4160" s="13" t="s">
        <v>31</v>
      </c>
      <c r="AX4160" s="13" t="s">
        <v>69</v>
      </c>
      <c r="AY4160" s="243" t="s">
        <v>169</v>
      </c>
    </row>
    <row r="4161" s="14" customFormat="1">
      <c r="A4161" s="14"/>
      <c r="B4161" s="244"/>
      <c r="C4161" s="245"/>
      <c r="D4161" s="235" t="s">
        <v>180</v>
      </c>
      <c r="E4161" s="246" t="s">
        <v>19</v>
      </c>
      <c r="F4161" s="247" t="s">
        <v>2858</v>
      </c>
      <c r="G4161" s="245"/>
      <c r="H4161" s="248">
        <v>484.16199999999998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180</v>
      </c>
      <c r="AU4161" s="254" t="s">
        <v>78</v>
      </c>
      <c r="AV4161" s="14" t="s">
        <v>78</v>
      </c>
      <c r="AW4161" s="14" t="s">
        <v>31</v>
      </c>
      <c r="AX4161" s="14" t="s">
        <v>69</v>
      </c>
      <c r="AY4161" s="254" t="s">
        <v>169</v>
      </c>
    </row>
    <row r="4162" s="14" customFormat="1">
      <c r="A4162" s="14"/>
      <c r="B4162" s="244"/>
      <c r="C4162" s="245"/>
      <c r="D4162" s="235" t="s">
        <v>180</v>
      </c>
      <c r="E4162" s="246" t="s">
        <v>19</v>
      </c>
      <c r="F4162" s="247" t="s">
        <v>2859</v>
      </c>
      <c r="G4162" s="245"/>
      <c r="H4162" s="248">
        <v>64.221999999999994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31</v>
      </c>
      <c r="AX4162" s="14" t="s">
        <v>69</v>
      </c>
      <c r="AY4162" s="254" t="s">
        <v>169</v>
      </c>
    </row>
    <row r="4163" s="14" customFormat="1">
      <c r="A4163" s="14"/>
      <c r="B4163" s="244"/>
      <c r="C4163" s="245"/>
      <c r="D4163" s="235" t="s">
        <v>180</v>
      </c>
      <c r="E4163" s="246" t="s">
        <v>19</v>
      </c>
      <c r="F4163" s="247" t="s">
        <v>2860</v>
      </c>
      <c r="G4163" s="245"/>
      <c r="H4163" s="248">
        <v>102.49500000000001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180</v>
      </c>
      <c r="AU4163" s="254" t="s">
        <v>78</v>
      </c>
      <c r="AV4163" s="14" t="s">
        <v>78</v>
      </c>
      <c r="AW4163" s="14" t="s">
        <v>31</v>
      </c>
      <c r="AX4163" s="14" t="s">
        <v>69</v>
      </c>
      <c r="AY4163" s="254" t="s">
        <v>169</v>
      </c>
    </row>
    <row r="4164" s="13" customFormat="1">
      <c r="A4164" s="13"/>
      <c r="B4164" s="233"/>
      <c r="C4164" s="234"/>
      <c r="D4164" s="235" t="s">
        <v>180</v>
      </c>
      <c r="E4164" s="236" t="s">
        <v>19</v>
      </c>
      <c r="F4164" s="237" t="s">
        <v>2511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180</v>
      </c>
      <c r="AU4164" s="243" t="s">
        <v>78</v>
      </c>
      <c r="AV4164" s="13" t="s">
        <v>76</v>
      </c>
      <c r="AW4164" s="13" t="s">
        <v>31</v>
      </c>
      <c r="AX4164" s="13" t="s">
        <v>69</v>
      </c>
      <c r="AY4164" s="243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2512</v>
      </c>
      <c r="G4165" s="245"/>
      <c r="H4165" s="248">
        <v>452.11500000000001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2513</v>
      </c>
      <c r="G4166" s="245"/>
      <c r="H4166" s="248">
        <v>149.85499999999999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1252.8489999999999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3019</v>
      </c>
      <c r="G4168" s="245"/>
      <c r="H4168" s="248">
        <v>1378.134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44.25" customHeight="1">
      <c r="A4169" s="41"/>
      <c r="B4169" s="42"/>
      <c r="C4169" s="266" t="s">
        <v>3020</v>
      </c>
      <c r="D4169" s="266" t="s">
        <v>402</v>
      </c>
      <c r="E4169" s="267" t="s">
        <v>3021</v>
      </c>
      <c r="F4169" s="268" t="s">
        <v>3022</v>
      </c>
      <c r="G4169" s="269" t="s">
        <v>412</v>
      </c>
      <c r="H4169" s="270">
        <v>715.96699999999998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0.00040000000000000002</v>
      </c>
      <c r="R4169" s="224">
        <f>Q4169*H4169</f>
        <v>0.2863868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3023</v>
      </c>
    </row>
    <row r="4170" s="14" customFormat="1">
      <c r="A4170" s="14"/>
      <c r="B4170" s="244"/>
      <c r="C4170" s="245"/>
      <c r="D4170" s="235" t="s">
        <v>180</v>
      </c>
      <c r="E4170" s="246" t="s">
        <v>19</v>
      </c>
      <c r="F4170" s="247" t="s">
        <v>2858</v>
      </c>
      <c r="G4170" s="245"/>
      <c r="H4170" s="248">
        <v>484.16199999999998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180</v>
      </c>
      <c r="AU4170" s="254" t="s">
        <v>78</v>
      </c>
      <c r="AV4170" s="14" t="s">
        <v>78</v>
      </c>
      <c r="AW4170" s="14" t="s">
        <v>31</v>
      </c>
      <c r="AX4170" s="14" t="s">
        <v>69</v>
      </c>
      <c r="AY4170" s="254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2859</v>
      </c>
      <c r="G4171" s="245"/>
      <c r="H4171" s="248">
        <v>64.221999999999994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2860</v>
      </c>
      <c r="G4172" s="245"/>
      <c r="H4172" s="248">
        <v>102.49500000000001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650.87900000000002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14" customFormat="1">
      <c r="A4174" s="14"/>
      <c r="B4174" s="244"/>
      <c r="C4174" s="245"/>
      <c r="D4174" s="235" t="s">
        <v>180</v>
      </c>
      <c r="E4174" s="245"/>
      <c r="F4174" s="247" t="s">
        <v>3024</v>
      </c>
      <c r="G4174" s="245"/>
      <c r="H4174" s="248">
        <v>715.96699999999998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180</v>
      </c>
      <c r="AU4174" s="254" t="s">
        <v>78</v>
      </c>
      <c r="AV4174" s="14" t="s">
        <v>78</v>
      </c>
      <c r="AW4174" s="14" t="s">
        <v>4</v>
      </c>
      <c r="AX4174" s="14" t="s">
        <v>76</v>
      </c>
      <c r="AY4174" s="254" t="s">
        <v>169</v>
      </c>
    </row>
    <row r="4175" s="2" customFormat="1" ht="16.5" customHeight="1">
      <c r="A4175" s="41"/>
      <c r="B4175" s="42"/>
      <c r="C4175" s="266" t="s">
        <v>3025</v>
      </c>
      <c r="D4175" s="266" t="s">
        <v>402</v>
      </c>
      <c r="E4175" s="267" t="s">
        <v>3026</v>
      </c>
      <c r="F4175" s="268" t="s">
        <v>3027</v>
      </c>
      <c r="G4175" s="269" t="s">
        <v>412</v>
      </c>
      <c r="H4175" s="270">
        <v>601.97000000000003</v>
      </c>
      <c r="I4175" s="271"/>
      <c r="J4175" s="272">
        <f>ROUND(I4175*H4175,2)</f>
        <v>0</v>
      </c>
      <c r="K4175" s="268" t="s">
        <v>175</v>
      </c>
      <c r="L4175" s="273"/>
      <c r="M4175" s="274" t="s">
        <v>19</v>
      </c>
      <c r="N4175" s="275" t="s">
        <v>40</v>
      </c>
      <c r="O4175" s="87"/>
      <c r="P4175" s="224">
        <f>O4175*H4175</f>
        <v>0</v>
      </c>
      <c r="Q4175" s="224">
        <v>0.00016000000000000001</v>
      </c>
      <c r="R4175" s="224">
        <f>Q4175*H4175</f>
        <v>0.096315200000000017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688</v>
      </c>
      <c r="AT4175" s="226" t="s">
        <v>402</v>
      </c>
      <c r="AU4175" s="226" t="s">
        <v>78</v>
      </c>
      <c r="AY4175" s="20" t="s">
        <v>169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76</v>
      </c>
      <c r="BK4175" s="227">
        <f>ROUND(I4175*H4175,2)</f>
        <v>0</v>
      </c>
      <c r="BL4175" s="20" t="s">
        <v>508</v>
      </c>
      <c r="BM4175" s="226" t="s">
        <v>3028</v>
      </c>
    </row>
    <row r="4176" s="13" customFormat="1">
      <c r="A4176" s="13"/>
      <c r="B4176" s="233"/>
      <c r="C4176" s="234"/>
      <c r="D4176" s="235" t="s">
        <v>180</v>
      </c>
      <c r="E4176" s="236" t="s">
        <v>19</v>
      </c>
      <c r="F4176" s="237" t="s">
        <v>2511</v>
      </c>
      <c r="G4176" s="234"/>
      <c r="H4176" s="236" t="s">
        <v>19</v>
      </c>
      <c r="I4176" s="238"/>
      <c r="J4176" s="234"/>
      <c r="K4176" s="234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180</v>
      </c>
      <c r="AU4176" s="243" t="s">
        <v>78</v>
      </c>
      <c r="AV4176" s="13" t="s">
        <v>76</v>
      </c>
      <c r="AW4176" s="13" t="s">
        <v>31</v>
      </c>
      <c r="AX4176" s="13" t="s">
        <v>69</v>
      </c>
      <c r="AY4176" s="243" t="s">
        <v>169</v>
      </c>
    </row>
    <row r="4177" s="14" customFormat="1">
      <c r="A4177" s="14"/>
      <c r="B4177" s="244"/>
      <c r="C4177" s="245"/>
      <c r="D4177" s="235" t="s">
        <v>180</v>
      </c>
      <c r="E4177" s="246" t="s">
        <v>19</v>
      </c>
      <c r="F4177" s="247" t="s">
        <v>2512</v>
      </c>
      <c r="G4177" s="245"/>
      <c r="H4177" s="248">
        <v>452.11500000000001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180</v>
      </c>
      <c r="AU4177" s="254" t="s">
        <v>78</v>
      </c>
      <c r="AV4177" s="14" t="s">
        <v>78</v>
      </c>
      <c r="AW4177" s="14" t="s">
        <v>31</v>
      </c>
      <c r="AX4177" s="14" t="s">
        <v>69</v>
      </c>
      <c r="AY4177" s="254" t="s">
        <v>169</v>
      </c>
    </row>
    <row r="4178" s="14" customFormat="1">
      <c r="A4178" s="14"/>
      <c r="B4178" s="244"/>
      <c r="C4178" s="245"/>
      <c r="D4178" s="235" t="s">
        <v>180</v>
      </c>
      <c r="E4178" s="246" t="s">
        <v>19</v>
      </c>
      <c r="F4178" s="247" t="s">
        <v>2513</v>
      </c>
      <c r="G4178" s="245"/>
      <c r="H4178" s="248">
        <v>149.85499999999999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180</v>
      </c>
      <c r="AU4178" s="254" t="s">
        <v>78</v>
      </c>
      <c r="AV4178" s="14" t="s">
        <v>78</v>
      </c>
      <c r="AW4178" s="14" t="s">
        <v>31</v>
      </c>
      <c r="AX4178" s="14" t="s">
        <v>69</v>
      </c>
      <c r="AY4178" s="254" t="s">
        <v>169</v>
      </c>
    </row>
    <row r="4179" s="15" customFormat="1">
      <c r="A4179" s="15"/>
      <c r="B4179" s="255"/>
      <c r="C4179" s="256"/>
      <c r="D4179" s="235" t="s">
        <v>180</v>
      </c>
      <c r="E4179" s="257" t="s">
        <v>19</v>
      </c>
      <c r="F4179" s="258" t="s">
        <v>371</v>
      </c>
      <c r="G4179" s="256"/>
      <c r="H4179" s="259">
        <v>601.97000000000003</v>
      </c>
      <c r="I4179" s="260"/>
      <c r="J4179" s="256"/>
      <c r="K4179" s="256"/>
      <c r="L4179" s="261"/>
      <c r="M4179" s="262"/>
      <c r="N4179" s="263"/>
      <c r="O4179" s="263"/>
      <c r="P4179" s="263"/>
      <c r="Q4179" s="263"/>
      <c r="R4179" s="263"/>
      <c r="S4179" s="263"/>
      <c r="T4179" s="264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5" t="s">
        <v>180</v>
      </c>
      <c r="AU4179" s="265" t="s">
        <v>78</v>
      </c>
      <c r="AV4179" s="15" t="s">
        <v>176</v>
      </c>
      <c r="AW4179" s="15" t="s">
        <v>31</v>
      </c>
      <c r="AX4179" s="15" t="s">
        <v>76</v>
      </c>
      <c r="AY4179" s="265" t="s">
        <v>169</v>
      </c>
    </row>
    <row r="4180" s="2" customFormat="1" ht="44.25" customHeight="1">
      <c r="A4180" s="41"/>
      <c r="B4180" s="42"/>
      <c r="C4180" s="215" t="s">
        <v>3029</v>
      </c>
      <c r="D4180" s="215" t="s">
        <v>171</v>
      </c>
      <c r="E4180" s="216" t="s">
        <v>3030</v>
      </c>
      <c r="F4180" s="217" t="s">
        <v>3031</v>
      </c>
      <c r="G4180" s="218" t="s">
        <v>2311</v>
      </c>
      <c r="H4180" s="288"/>
      <c r="I4180" s="220"/>
      <c r="J4180" s="221">
        <f>ROUND(I4180*H4180,2)</f>
        <v>0</v>
      </c>
      <c r="K4180" s="217" t="s">
        <v>175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</v>
      </c>
      <c r="R4180" s="224">
        <f>Q4180*H4180</f>
        <v>0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508</v>
      </c>
      <c r="AT4180" s="226" t="s">
        <v>171</v>
      </c>
      <c r="AU4180" s="226" t="s">
        <v>78</v>
      </c>
      <c r="AY4180" s="20" t="s">
        <v>169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76</v>
      </c>
      <c r="BK4180" s="227">
        <f>ROUND(I4180*H4180,2)</f>
        <v>0</v>
      </c>
      <c r="BL4180" s="20" t="s">
        <v>508</v>
      </c>
      <c r="BM4180" s="226" t="s">
        <v>3032</v>
      </c>
    </row>
    <row r="4181" s="2" customFormat="1">
      <c r="A4181" s="41"/>
      <c r="B4181" s="42"/>
      <c r="C4181" s="43"/>
      <c r="D4181" s="228" t="s">
        <v>178</v>
      </c>
      <c r="E4181" s="43"/>
      <c r="F4181" s="229" t="s">
        <v>3033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178</v>
      </c>
      <c r="AU4181" s="20" t="s">
        <v>78</v>
      </c>
    </row>
    <row r="4182" s="12" customFormat="1" ht="22.8" customHeight="1">
      <c r="A4182" s="12"/>
      <c r="B4182" s="199"/>
      <c r="C4182" s="200"/>
      <c r="D4182" s="201" t="s">
        <v>68</v>
      </c>
      <c r="E4182" s="213" t="s">
        <v>3034</v>
      </c>
      <c r="F4182" s="213" t="s">
        <v>3035</v>
      </c>
      <c r="G4182" s="200"/>
      <c r="H4182" s="200"/>
      <c r="I4182" s="203"/>
      <c r="J4182" s="214">
        <f>BK4182</f>
        <v>0</v>
      </c>
      <c r="K4182" s="200"/>
      <c r="L4182" s="205"/>
      <c r="M4182" s="206"/>
      <c r="N4182" s="207"/>
      <c r="O4182" s="207"/>
      <c r="P4182" s="208">
        <f>SUM(P4183:P4267)</f>
        <v>0</v>
      </c>
      <c r="Q4182" s="207"/>
      <c r="R4182" s="208">
        <f>SUM(R4183:R4267)</f>
        <v>5.3071012599999996</v>
      </c>
      <c r="S4182" s="207"/>
      <c r="T4182" s="209">
        <f>SUM(T4183:T4267)</f>
        <v>0</v>
      </c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R4182" s="210" t="s">
        <v>78</v>
      </c>
      <c r="AT4182" s="211" t="s">
        <v>68</v>
      </c>
      <c r="AU4182" s="211" t="s">
        <v>76</v>
      </c>
      <c r="AY4182" s="210" t="s">
        <v>169</v>
      </c>
      <c r="BK4182" s="212">
        <f>SUM(BK4183:BK4267)</f>
        <v>0</v>
      </c>
    </row>
    <row r="4183" s="2" customFormat="1" ht="24.15" customHeight="1">
      <c r="A4183" s="41"/>
      <c r="B4183" s="42"/>
      <c r="C4183" s="215" t="s">
        <v>3036</v>
      </c>
      <c r="D4183" s="215" t="s">
        <v>171</v>
      </c>
      <c r="E4183" s="216" t="s">
        <v>3037</v>
      </c>
      <c r="F4183" s="217" t="s">
        <v>3038</v>
      </c>
      <c r="G4183" s="218" t="s">
        <v>412</v>
      </c>
      <c r="H4183" s="219">
        <v>68.081999999999994</v>
      </c>
      <c r="I4183" s="220"/>
      <c r="J4183" s="221">
        <f>ROUND(I4183*H4183,2)</f>
        <v>0</v>
      </c>
      <c r="K4183" s="217" t="s">
        <v>175</v>
      </c>
      <c r="L4183" s="47"/>
      <c r="M4183" s="222" t="s">
        <v>19</v>
      </c>
      <c r="N4183" s="223" t="s">
        <v>40</v>
      </c>
      <c r="O4183" s="87"/>
      <c r="P4183" s="224">
        <f>O4183*H4183</f>
        <v>0</v>
      </c>
      <c r="Q4183" s="224">
        <v>0</v>
      </c>
      <c r="R4183" s="224">
        <f>Q4183*H4183</f>
        <v>0</v>
      </c>
      <c r="S4183" s="224">
        <v>0</v>
      </c>
      <c r="T4183" s="225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6" t="s">
        <v>508</v>
      </c>
      <c r="AT4183" s="226" t="s">
        <v>171</v>
      </c>
      <c r="AU4183" s="226" t="s">
        <v>78</v>
      </c>
      <c r="AY4183" s="20" t="s">
        <v>169</v>
      </c>
      <c r="BE4183" s="227">
        <f>IF(N4183="základní",J4183,0)</f>
        <v>0</v>
      </c>
      <c r="BF4183" s="227">
        <f>IF(N4183="snížená",J4183,0)</f>
        <v>0</v>
      </c>
      <c r="BG4183" s="227">
        <f>IF(N4183="zákl. přenesená",J4183,0)</f>
        <v>0</v>
      </c>
      <c r="BH4183" s="227">
        <f>IF(N4183="sníž. přenesená",J4183,0)</f>
        <v>0</v>
      </c>
      <c r="BI4183" s="227">
        <f>IF(N4183="nulová",J4183,0)</f>
        <v>0</v>
      </c>
      <c r="BJ4183" s="20" t="s">
        <v>76</v>
      </c>
      <c r="BK4183" s="227">
        <f>ROUND(I4183*H4183,2)</f>
        <v>0</v>
      </c>
      <c r="BL4183" s="20" t="s">
        <v>508</v>
      </c>
      <c r="BM4183" s="226" t="s">
        <v>3039</v>
      </c>
    </row>
    <row r="4184" s="2" customFormat="1">
      <c r="A4184" s="41"/>
      <c r="B4184" s="42"/>
      <c r="C4184" s="43"/>
      <c r="D4184" s="228" t="s">
        <v>178</v>
      </c>
      <c r="E4184" s="43"/>
      <c r="F4184" s="229" t="s">
        <v>3040</v>
      </c>
      <c r="G4184" s="43"/>
      <c r="H4184" s="43"/>
      <c r="I4184" s="230"/>
      <c r="J4184" s="43"/>
      <c r="K4184" s="43"/>
      <c r="L4184" s="47"/>
      <c r="M4184" s="231"/>
      <c r="N4184" s="232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178</v>
      </c>
      <c r="AU4184" s="20" t="s">
        <v>78</v>
      </c>
    </row>
    <row r="4185" s="2" customFormat="1" ht="16.5" customHeight="1">
      <c r="A4185" s="41"/>
      <c r="B4185" s="42"/>
      <c r="C4185" s="266" t="s">
        <v>3041</v>
      </c>
      <c r="D4185" s="266" t="s">
        <v>402</v>
      </c>
      <c r="E4185" s="267" t="s">
        <v>3042</v>
      </c>
      <c r="F4185" s="268" t="s">
        <v>3043</v>
      </c>
      <c r="G4185" s="269" t="s">
        <v>412</v>
      </c>
      <c r="H4185" s="270">
        <v>71.486000000000004</v>
      </c>
      <c r="I4185" s="271"/>
      <c r="J4185" s="272">
        <f>ROUND(I4185*H4185,2)</f>
        <v>0</v>
      </c>
      <c r="K4185" s="268" t="s">
        <v>19</v>
      </c>
      <c r="L4185" s="273"/>
      <c r="M4185" s="274" t="s">
        <v>19</v>
      </c>
      <c r="N4185" s="275" t="s">
        <v>40</v>
      </c>
      <c r="O4185" s="87"/>
      <c r="P4185" s="224">
        <f>O4185*H4185</f>
        <v>0</v>
      </c>
      <c r="Q4185" s="224">
        <v>0</v>
      </c>
      <c r="R4185" s="224">
        <f>Q4185*H4185</f>
        <v>0</v>
      </c>
      <c r="S4185" s="224">
        <v>0</v>
      </c>
      <c r="T4185" s="225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6" t="s">
        <v>688</v>
      </c>
      <c r="AT4185" s="226" t="s">
        <v>402</v>
      </c>
      <c r="AU4185" s="226" t="s">
        <v>78</v>
      </c>
      <c r="AY4185" s="20" t="s">
        <v>169</v>
      </c>
      <c r="BE4185" s="227">
        <f>IF(N4185="základní",J4185,0)</f>
        <v>0</v>
      </c>
      <c r="BF4185" s="227">
        <f>IF(N4185="snížená",J4185,0)</f>
        <v>0</v>
      </c>
      <c r="BG4185" s="227">
        <f>IF(N4185="zákl. přenesená",J4185,0)</f>
        <v>0</v>
      </c>
      <c r="BH4185" s="227">
        <f>IF(N4185="sníž. přenesená",J4185,0)</f>
        <v>0</v>
      </c>
      <c r="BI4185" s="227">
        <f>IF(N4185="nulová",J4185,0)</f>
        <v>0</v>
      </c>
      <c r="BJ4185" s="20" t="s">
        <v>76</v>
      </c>
      <c r="BK4185" s="227">
        <f>ROUND(I4185*H4185,2)</f>
        <v>0</v>
      </c>
      <c r="BL4185" s="20" t="s">
        <v>508</v>
      </c>
      <c r="BM4185" s="226" t="s">
        <v>3044</v>
      </c>
    </row>
    <row r="4186" s="13" customFormat="1">
      <c r="A4186" s="13"/>
      <c r="B4186" s="233"/>
      <c r="C4186" s="234"/>
      <c r="D4186" s="235" t="s">
        <v>180</v>
      </c>
      <c r="E4186" s="236" t="s">
        <v>19</v>
      </c>
      <c r="F4186" s="237" t="s">
        <v>2325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180</v>
      </c>
      <c r="AU4186" s="243" t="s">
        <v>78</v>
      </c>
      <c r="AV4186" s="13" t="s">
        <v>76</v>
      </c>
      <c r="AW4186" s="13" t="s">
        <v>31</v>
      </c>
      <c r="AX4186" s="13" t="s">
        <v>69</v>
      </c>
      <c r="AY4186" s="243" t="s">
        <v>169</v>
      </c>
    </row>
    <row r="4187" s="14" customFormat="1">
      <c r="A4187" s="14"/>
      <c r="B4187" s="244"/>
      <c r="C4187" s="245"/>
      <c r="D4187" s="235" t="s">
        <v>180</v>
      </c>
      <c r="E4187" s="246" t="s">
        <v>19</v>
      </c>
      <c r="F4187" s="247" t="s">
        <v>2326</v>
      </c>
      <c r="G4187" s="245"/>
      <c r="H4187" s="248">
        <v>43.079999999999998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180</v>
      </c>
      <c r="AU4187" s="254" t="s">
        <v>78</v>
      </c>
      <c r="AV4187" s="14" t="s">
        <v>78</v>
      </c>
      <c r="AW4187" s="14" t="s">
        <v>31</v>
      </c>
      <c r="AX4187" s="14" t="s">
        <v>69</v>
      </c>
      <c r="AY4187" s="254" t="s">
        <v>169</v>
      </c>
    </row>
    <row r="4188" s="14" customFormat="1">
      <c r="A4188" s="14"/>
      <c r="B4188" s="244"/>
      <c r="C4188" s="245"/>
      <c r="D4188" s="235" t="s">
        <v>180</v>
      </c>
      <c r="E4188" s="246" t="s">
        <v>19</v>
      </c>
      <c r="F4188" s="247" t="s">
        <v>2327</v>
      </c>
      <c r="G4188" s="245"/>
      <c r="H4188" s="248">
        <v>9.6310000000000002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180</v>
      </c>
      <c r="AU4188" s="254" t="s">
        <v>78</v>
      </c>
      <c r="AV4188" s="14" t="s">
        <v>78</v>
      </c>
      <c r="AW4188" s="14" t="s">
        <v>31</v>
      </c>
      <c r="AX4188" s="14" t="s">
        <v>69</v>
      </c>
      <c r="AY4188" s="254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2328</v>
      </c>
      <c r="G4189" s="245"/>
      <c r="H4189" s="248">
        <v>15.371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5" customFormat="1">
      <c r="A4190" s="15"/>
      <c r="B4190" s="255"/>
      <c r="C4190" s="256"/>
      <c r="D4190" s="235" t="s">
        <v>180</v>
      </c>
      <c r="E4190" s="257" t="s">
        <v>19</v>
      </c>
      <c r="F4190" s="258" t="s">
        <v>371</v>
      </c>
      <c r="G4190" s="256"/>
      <c r="H4190" s="259">
        <v>68.081999999999994</v>
      </c>
      <c r="I4190" s="260"/>
      <c r="J4190" s="256"/>
      <c r="K4190" s="256"/>
      <c r="L4190" s="261"/>
      <c r="M4190" s="262"/>
      <c r="N4190" s="263"/>
      <c r="O4190" s="263"/>
      <c r="P4190" s="263"/>
      <c r="Q4190" s="263"/>
      <c r="R4190" s="263"/>
      <c r="S4190" s="263"/>
      <c r="T4190" s="264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5" t="s">
        <v>180</v>
      </c>
      <c r="AU4190" s="265" t="s">
        <v>78</v>
      </c>
      <c r="AV4190" s="15" t="s">
        <v>176</v>
      </c>
      <c r="AW4190" s="15" t="s">
        <v>31</v>
      </c>
      <c r="AX4190" s="15" t="s">
        <v>76</v>
      </c>
      <c r="AY4190" s="265" t="s">
        <v>169</v>
      </c>
    </row>
    <row r="4191" s="14" customFormat="1">
      <c r="A4191" s="14"/>
      <c r="B4191" s="244"/>
      <c r="C4191" s="245"/>
      <c r="D4191" s="235" t="s">
        <v>180</v>
      </c>
      <c r="E4191" s="245"/>
      <c r="F4191" s="247" t="s">
        <v>3045</v>
      </c>
      <c r="G4191" s="245"/>
      <c r="H4191" s="248">
        <v>71.486000000000004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4</v>
      </c>
      <c r="AX4191" s="14" t="s">
        <v>76</v>
      </c>
      <c r="AY4191" s="254" t="s">
        <v>169</v>
      </c>
    </row>
    <row r="4192" s="2" customFormat="1" ht="16.5" customHeight="1">
      <c r="A4192" s="41"/>
      <c r="B4192" s="42"/>
      <c r="C4192" s="215" t="s">
        <v>3046</v>
      </c>
      <c r="D4192" s="215" t="s">
        <v>171</v>
      </c>
      <c r="E4192" s="216" t="s">
        <v>3047</v>
      </c>
      <c r="F4192" s="217" t="s">
        <v>3048</v>
      </c>
      <c r="G4192" s="218" t="s">
        <v>396</v>
      </c>
      <c r="H4192" s="219">
        <v>2585.6610000000001</v>
      </c>
      <c r="I4192" s="220"/>
      <c r="J4192" s="221">
        <f>ROUND(I4192*H4192,2)</f>
        <v>0</v>
      </c>
      <c r="K4192" s="217" t="s">
        <v>175</v>
      </c>
      <c r="L4192" s="47"/>
      <c r="M4192" s="222" t="s">
        <v>19</v>
      </c>
      <c r="N4192" s="223" t="s">
        <v>40</v>
      </c>
      <c r="O4192" s="87"/>
      <c r="P4192" s="224">
        <f>O4192*H4192</f>
        <v>0</v>
      </c>
      <c r="Q4192" s="224">
        <v>0</v>
      </c>
      <c r="R4192" s="224">
        <f>Q4192*H4192</f>
        <v>0</v>
      </c>
      <c r="S4192" s="224">
        <v>0</v>
      </c>
      <c r="T4192" s="225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6" t="s">
        <v>508</v>
      </c>
      <c r="AT4192" s="226" t="s">
        <v>171</v>
      </c>
      <c r="AU4192" s="226" t="s">
        <v>78</v>
      </c>
      <c r="AY4192" s="20" t="s">
        <v>169</v>
      </c>
      <c r="BE4192" s="227">
        <f>IF(N4192="základní",J4192,0)</f>
        <v>0</v>
      </c>
      <c r="BF4192" s="227">
        <f>IF(N4192="snížená",J4192,0)</f>
        <v>0</v>
      </c>
      <c r="BG4192" s="227">
        <f>IF(N4192="zákl. přenesená",J4192,0)</f>
        <v>0</v>
      </c>
      <c r="BH4192" s="227">
        <f>IF(N4192="sníž. přenesená",J4192,0)</f>
        <v>0</v>
      </c>
      <c r="BI4192" s="227">
        <f>IF(N4192="nulová",J4192,0)</f>
        <v>0</v>
      </c>
      <c r="BJ4192" s="20" t="s">
        <v>76</v>
      </c>
      <c r="BK4192" s="227">
        <f>ROUND(I4192*H4192,2)</f>
        <v>0</v>
      </c>
      <c r="BL4192" s="20" t="s">
        <v>508</v>
      </c>
      <c r="BM4192" s="226" t="s">
        <v>3049</v>
      </c>
    </row>
    <row r="4193" s="2" customFormat="1">
      <c r="A4193" s="41"/>
      <c r="B4193" s="42"/>
      <c r="C4193" s="43"/>
      <c r="D4193" s="228" t="s">
        <v>178</v>
      </c>
      <c r="E4193" s="43"/>
      <c r="F4193" s="229" t="s">
        <v>3050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178</v>
      </c>
      <c r="AU4193" s="20" t="s">
        <v>78</v>
      </c>
    </row>
    <row r="4194" s="13" customFormat="1">
      <c r="A4194" s="13"/>
      <c r="B4194" s="233"/>
      <c r="C4194" s="234"/>
      <c r="D4194" s="235" t="s">
        <v>180</v>
      </c>
      <c r="E4194" s="236" t="s">
        <v>19</v>
      </c>
      <c r="F4194" s="237" t="s">
        <v>2325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180</v>
      </c>
      <c r="AU4194" s="243" t="s">
        <v>78</v>
      </c>
      <c r="AV4194" s="13" t="s">
        <v>76</v>
      </c>
      <c r="AW4194" s="13" t="s">
        <v>31</v>
      </c>
      <c r="AX4194" s="13" t="s">
        <v>69</v>
      </c>
      <c r="AY4194" s="243" t="s">
        <v>169</v>
      </c>
    </row>
    <row r="4195" s="14" customFormat="1">
      <c r="A4195" s="14"/>
      <c r="B4195" s="244"/>
      <c r="C4195" s="245"/>
      <c r="D4195" s="235" t="s">
        <v>180</v>
      </c>
      <c r="E4195" s="246" t="s">
        <v>19</v>
      </c>
      <c r="F4195" s="247" t="s">
        <v>2877</v>
      </c>
      <c r="G4195" s="245"/>
      <c r="H4195" s="248">
        <v>114.88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180</v>
      </c>
      <c r="AU4195" s="254" t="s">
        <v>78</v>
      </c>
      <c r="AV4195" s="14" t="s">
        <v>78</v>
      </c>
      <c r="AW4195" s="14" t="s">
        <v>31</v>
      </c>
      <c r="AX4195" s="14" t="s">
        <v>69</v>
      </c>
      <c r="AY4195" s="254" t="s">
        <v>169</v>
      </c>
    </row>
    <row r="4196" s="14" customFormat="1">
      <c r="A4196" s="14"/>
      <c r="B4196" s="244"/>
      <c r="C4196" s="245"/>
      <c r="D4196" s="235" t="s">
        <v>180</v>
      </c>
      <c r="E4196" s="246" t="s">
        <v>19</v>
      </c>
      <c r="F4196" s="247" t="s">
        <v>2878</v>
      </c>
      <c r="G4196" s="245"/>
      <c r="H4196" s="248">
        <v>24.23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180</v>
      </c>
      <c r="AU4196" s="254" t="s">
        <v>78</v>
      </c>
      <c r="AV4196" s="14" t="s">
        <v>78</v>
      </c>
      <c r="AW4196" s="14" t="s">
        <v>31</v>
      </c>
      <c r="AX4196" s="14" t="s">
        <v>69</v>
      </c>
      <c r="AY4196" s="254" t="s">
        <v>169</v>
      </c>
    </row>
    <row r="4197" s="14" customFormat="1">
      <c r="A4197" s="14"/>
      <c r="B4197" s="244"/>
      <c r="C4197" s="245"/>
      <c r="D4197" s="235" t="s">
        <v>180</v>
      </c>
      <c r="E4197" s="246" t="s">
        <v>19</v>
      </c>
      <c r="F4197" s="247" t="s">
        <v>2879</v>
      </c>
      <c r="G4197" s="245"/>
      <c r="H4197" s="248">
        <v>38.670000000000002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180</v>
      </c>
      <c r="AU4197" s="254" t="s">
        <v>78</v>
      </c>
      <c r="AV4197" s="14" t="s">
        <v>78</v>
      </c>
      <c r="AW4197" s="14" t="s">
        <v>31</v>
      </c>
      <c r="AX4197" s="14" t="s">
        <v>69</v>
      </c>
      <c r="AY4197" s="254" t="s">
        <v>169</v>
      </c>
    </row>
    <row r="4198" s="13" customFormat="1">
      <c r="A4198" s="13"/>
      <c r="B4198" s="233"/>
      <c r="C4198" s="234"/>
      <c r="D4198" s="235" t="s">
        <v>180</v>
      </c>
      <c r="E4198" s="236" t="s">
        <v>19</v>
      </c>
      <c r="F4198" s="237" t="s">
        <v>2511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180</v>
      </c>
      <c r="AU4198" s="243" t="s">
        <v>78</v>
      </c>
      <c r="AV4198" s="13" t="s">
        <v>76</v>
      </c>
      <c r="AW4198" s="13" t="s">
        <v>31</v>
      </c>
      <c r="AX4198" s="13" t="s">
        <v>69</v>
      </c>
      <c r="AY4198" s="243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3051</v>
      </c>
      <c r="G4199" s="245"/>
      <c r="H4199" s="248">
        <v>1808.46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4" customFormat="1">
      <c r="A4200" s="14"/>
      <c r="B4200" s="244"/>
      <c r="C4200" s="245"/>
      <c r="D4200" s="235" t="s">
        <v>180</v>
      </c>
      <c r="E4200" s="246" t="s">
        <v>19</v>
      </c>
      <c r="F4200" s="247" t="s">
        <v>3052</v>
      </c>
      <c r="G4200" s="245"/>
      <c r="H4200" s="248">
        <v>599.42100000000005</v>
      </c>
      <c r="I4200" s="249"/>
      <c r="J4200" s="245"/>
      <c r="K4200" s="245"/>
      <c r="L4200" s="250"/>
      <c r="M4200" s="251"/>
      <c r="N4200" s="252"/>
      <c r="O4200" s="252"/>
      <c r="P4200" s="252"/>
      <c r="Q4200" s="252"/>
      <c r="R4200" s="252"/>
      <c r="S4200" s="252"/>
      <c r="T4200" s="25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4" t="s">
        <v>180</v>
      </c>
      <c r="AU4200" s="254" t="s">
        <v>78</v>
      </c>
      <c r="AV4200" s="14" t="s">
        <v>78</v>
      </c>
      <c r="AW4200" s="14" t="s">
        <v>31</v>
      </c>
      <c r="AX4200" s="14" t="s">
        <v>69</v>
      </c>
      <c r="AY4200" s="254" t="s">
        <v>169</v>
      </c>
    </row>
    <row r="4201" s="15" customFormat="1">
      <c r="A4201" s="15"/>
      <c r="B4201" s="255"/>
      <c r="C4201" s="256"/>
      <c r="D4201" s="235" t="s">
        <v>180</v>
      </c>
      <c r="E4201" s="257" t="s">
        <v>19</v>
      </c>
      <c r="F4201" s="258" t="s">
        <v>371</v>
      </c>
      <c r="G4201" s="256"/>
      <c r="H4201" s="259">
        <v>2585.6610000000001</v>
      </c>
      <c r="I4201" s="260"/>
      <c r="J4201" s="256"/>
      <c r="K4201" s="256"/>
      <c r="L4201" s="261"/>
      <c r="M4201" s="262"/>
      <c r="N4201" s="263"/>
      <c r="O4201" s="263"/>
      <c r="P4201" s="263"/>
      <c r="Q4201" s="263"/>
      <c r="R4201" s="263"/>
      <c r="S4201" s="263"/>
      <c r="T4201" s="264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5" t="s">
        <v>180</v>
      </c>
      <c r="AU4201" s="265" t="s">
        <v>78</v>
      </c>
      <c r="AV4201" s="15" t="s">
        <v>176</v>
      </c>
      <c r="AW4201" s="15" t="s">
        <v>31</v>
      </c>
      <c r="AX4201" s="15" t="s">
        <v>76</v>
      </c>
      <c r="AY4201" s="265" t="s">
        <v>169</v>
      </c>
    </row>
    <row r="4202" s="2" customFormat="1" ht="24.15" customHeight="1">
      <c r="A4202" s="41"/>
      <c r="B4202" s="42"/>
      <c r="C4202" s="266" t="s">
        <v>3053</v>
      </c>
      <c r="D4202" s="266" t="s">
        <v>402</v>
      </c>
      <c r="E4202" s="267" t="s">
        <v>3054</v>
      </c>
      <c r="F4202" s="268" t="s">
        <v>3055</v>
      </c>
      <c r="G4202" s="269" t="s">
        <v>174</v>
      </c>
      <c r="H4202" s="270">
        <v>8.0899999999999999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3.5596000000000001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3056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3057</v>
      </c>
      <c r="G4204" s="245"/>
      <c r="H4204" s="248">
        <v>5.7869999999999999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3058</v>
      </c>
      <c r="G4205" s="245"/>
      <c r="H4205" s="248">
        <v>1.9179999999999999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7.7050000000000001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3059</v>
      </c>
      <c r="G4207" s="245"/>
      <c r="H4207" s="248">
        <v>8.0899999999999999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24.15" customHeight="1">
      <c r="A4208" s="41"/>
      <c r="B4208" s="42"/>
      <c r="C4208" s="266" t="s">
        <v>3060</v>
      </c>
      <c r="D4208" s="266" t="s">
        <v>402</v>
      </c>
      <c r="E4208" s="267" t="s">
        <v>3061</v>
      </c>
      <c r="F4208" s="268" t="s">
        <v>3062</v>
      </c>
      <c r="G4208" s="269" t="s">
        <v>174</v>
      </c>
      <c r="H4208" s="270">
        <v>3.0329999999999999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0.44</v>
      </c>
      <c r="R4208" s="224">
        <f>Q4208*H4208</f>
        <v>1.3345199999999999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3063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2511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3064</v>
      </c>
      <c r="G4210" s="245"/>
      <c r="H4210" s="248">
        <v>2.1699999999999999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3065</v>
      </c>
      <c r="G4211" s="245"/>
      <c r="H4211" s="248">
        <v>0.71899999999999997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5" customFormat="1">
      <c r="A4212" s="15"/>
      <c r="B4212" s="255"/>
      <c r="C4212" s="256"/>
      <c r="D4212" s="235" t="s">
        <v>180</v>
      </c>
      <c r="E4212" s="257" t="s">
        <v>19</v>
      </c>
      <c r="F4212" s="258" t="s">
        <v>371</v>
      </c>
      <c r="G4212" s="256"/>
      <c r="H4212" s="259">
        <v>2.8889999999999998</v>
      </c>
      <c r="I4212" s="260"/>
      <c r="J4212" s="256"/>
      <c r="K4212" s="256"/>
      <c r="L4212" s="261"/>
      <c r="M4212" s="262"/>
      <c r="N4212" s="263"/>
      <c r="O4212" s="263"/>
      <c r="P4212" s="263"/>
      <c r="Q4212" s="263"/>
      <c r="R4212" s="263"/>
      <c r="S4212" s="263"/>
      <c r="T4212" s="264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T4212" s="265" t="s">
        <v>180</v>
      </c>
      <c r="AU4212" s="265" t="s">
        <v>78</v>
      </c>
      <c r="AV4212" s="15" t="s">
        <v>176</v>
      </c>
      <c r="AW4212" s="15" t="s">
        <v>31</v>
      </c>
      <c r="AX4212" s="15" t="s">
        <v>76</v>
      </c>
      <c r="AY4212" s="265" t="s">
        <v>169</v>
      </c>
    </row>
    <row r="4213" s="14" customFormat="1">
      <c r="A4213" s="14"/>
      <c r="B4213" s="244"/>
      <c r="C4213" s="245"/>
      <c r="D4213" s="235" t="s">
        <v>180</v>
      </c>
      <c r="E4213" s="245"/>
      <c r="F4213" s="247" t="s">
        <v>3066</v>
      </c>
      <c r="G4213" s="245"/>
      <c r="H4213" s="248">
        <v>3.0329999999999999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180</v>
      </c>
      <c r="AU4213" s="254" t="s">
        <v>78</v>
      </c>
      <c r="AV4213" s="14" t="s">
        <v>78</v>
      </c>
      <c r="AW4213" s="14" t="s">
        <v>4</v>
      </c>
      <c r="AX4213" s="14" t="s">
        <v>76</v>
      </c>
      <c r="AY4213" s="254" t="s">
        <v>169</v>
      </c>
    </row>
    <row r="4214" s="2" customFormat="1" ht="16.5" customHeight="1">
      <c r="A4214" s="41"/>
      <c r="B4214" s="42"/>
      <c r="C4214" s="266" t="s">
        <v>3067</v>
      </c>
      <c r="D4214" s="266" t="s">
        <v>402</v>
      </c>
      <c r="E4214" s="267" t="s">
        <v>3068</v>
      </c>
      <c r="F4214" s="268" t="s">
        <v>3069</v>
      </c>
      <c r="G4214" s="269" t="s">
        <v>396</v>
      </c>
      <c r="H4214" s="270">
        <v>186.66900000000001</v>
      </c>
      <c r="I4214" s="271"/>
      <c r="J4214" s="272">
        <f>ROUND(I4214*H4214,2)</f>
        <v>0</v>
      </c>
      <c r="K4214" s="268" t="s">
        <v>175</v>
      </c>
      <c r="L4214" s="273"/>
      <c r="M4214" s="274" t="s">
        <v>19</v>
      </c>
      <c r="N4214" s="275" t="s">
        <v>40</v>
      </c>
      <c r="O4214" s="87"/>
      <c r="P4214" s="224">
        <f>O4214*H4214</f>
        <v>0</v>
      </c>
      <c r="Q4214" s="224">
        <v>0.00054000000000000001</v>
      </c>
      <c r="R4214" s="224">
        <f>Q4214*H4214</f>
        <v>0.10080126</v>
      </c>
      <c r="S4214" s="224">
        <v>0</v>
      </c>
      <c r="T4214" s="225">
        <f>S4214*H4214</f>
        <v>0</v>
      </c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R4214" s="226" t="s">
        <v>688</v>
      </c>
      <c r="AT4214" s="226" t="s">
        <v>402</v>
      </c>
      <c r="AU4214" s="226" t="s">
        <v>78</v>
      </c>
      <c r="AY4214" s="20" t="s">
        <v>169</v>
      </c>
      <c r="BE4214" s="227">
        <f>IF(N4214="základní",J4214,0)</f>
        <v>0</v>
      </c>
      <c r="BF4214" s="227">
        <f>IF(N4214="snížená",J4214,0)</f>
        <v>0</v>
      </c>
      <c r="BG4214" s="227">
        <f>IF(N4214="zákl. přenesená",J4214,0)</f>
        <v>0</v>
      </c>
      <c r="BH4214" s="227">
        <f>IF(N4214="sníž. přenesená",J4214,0)</f>
        <v>0</v>
      </c>
      <c r="BI4214" s="227">
        <f>IF(N4214="nulová",J4214,0)</f>
        <v>0</v>
      </c>
      <c r="BJ4214" s="20" t="s">
        <v>76</v>
      </c>
      <c r="BK4214" s="227">
        <f>ROUND(I4214*H4214,2)</f>
        <v>0</v>
      </c>
      <c r="BL4214" s="20" t="s">
        <v>508</v>
      </c>
      <c r="BM4214" s="226" t="s">
        <v>3070</v>
      </c>
    </row>
    <row r="4215" s="13" customFormat="1">
      <c r="A4215" s="13"/>
      <c r="B4215" s="233"/>
      <c r="C4215" s="234"/>
      <c r="D4215" s="235" t="s">
        <v>180</v>
      </c>
      <c r="E4215" s="236" t="s">
        <v>19</v>
      </c>
      <c r="F4215" s="237" t="s">
        <v>2325</v>
      </c>
      <c r="G4215" s="234"/>
      <c r="H4215" s="236" t="s">
        <v>19</v>
      </c>
      <c r="I4215" s="238"/>
      <c r="J4215" s="234"/>
      <c r="K4215" s="234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180</v>
      </c>
      <c r="AU4215" s="243" t="s">
        <v>78</v>
      </c>
      <c r="AV4215" s="13" t="s">
        <v>76</v>
      </c>
      <c r="AW4215" s="13" t="s">
        <v>31</v>
      </c>
      <c r="AX4215" s="13" t="s">
        <v>69</v>
      </c>
      <c r="AY4215" s="243" t="s">
        <v>169</v>
      </c>
    </row>
    <row r="4216" s="14" customFormat="1">
      <c r="A4216" s="14"/>
      <c r="B4216" s="244"/>
      <c r="C4216" s="245"/>
      <c r="D4216" s="235" t="s">
        <v>180</v>
      </c>
      <c r="E4216" s="246" t="s">
        <v>19</v>
      </c>
      <c r="F4216" s="247" t="s">
        <v>2877</v>
      </c>
      <c r="G4216" s="245"/>
      <c r="H4216" s="248">
        <v>114.88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180</v>
      </c>
      <c r="AU4216" s="254" t="s">
        <v>78</v>
      </c>
      <c r="AV4216" s="14" t="s">
        <v>78</v>
      </c>
      <c r="AW4216" s="14" t="s">
        <v>31</v>
      </c>
      <c r="AX4216" s="14" t="s">
        <v>69</v>
      </c>
      <c r="AY4216" s="254" t="s">
        <v>169</v>
      </c>
    </row>
    <row r="4217" s="14" customFormat="1">
      <c r="A4217" s="14"/>
      <c r="B4217" s="244"/>
      <c r="C4217" s="245"/>
      <c r="D4217" s="235" t="s">
        <v>180</v>
      </c>
      <c r="E4217" s="246" t="s">
        <v>19</v>
      </c>
      <c r="F4217" s="247" t="s">
        <v>2878</v>
      </c>
      <c r="G4217" s="245"/>
      <c r="H4217" s="248">
        <v>24.23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180</v>
      </c>
      <c r="AU4217" s="254" t="s">
        <v>78</v>
      </c>
      <c r="AV4217" s="14" t="s">
        <v>78</v>
      </c>
      <c r="AW4217" s="14" t="s">
        <v>31</v>
      </c>
      <c r="AX4217" s="14" t="s">
        <v>69</v>
      </c>
      <c r="AY4217" s="254" t="s">
        <v>169</v>
      </c>
    </row>
    <row r="4218" s="14" customFormat="1">
      <c r="A4218" s="14"/>
      <c r="B4218" s="244"/>
      <c r="C4218" s="245"/>
      <c r="D4218" s="235" t="s">
        <v>180</v>
      </c>
      <c r="E4218" s="246" t="s">
        <v>19</v>
      </c>
      <c r="F4218" s="247" t="s">
        <v>2879</v>
      </c>
      <c r="G4218" s="245"/>
      <c r="H4218" s="248">
        <v>38.670000000000002</v>
      </c>
      <c r="I4218" s="249"/>
      <c r="J4218" s="245"/>
      <c r="K4218" s="245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180</v>
      </c>
      <c r="AU4218" s="254" t="s">
        <v>78</v>
      </c>
      <c r="AV4218" s="14" t="s">
        <v>78</v>
      </c>
      <c r="AW4218" s="14" t="s">
        <v>31</v>
      </c>
      <c r="AX4218" s="14" t="s">
        <v>69</v>
      </c>
      <c r="AY4218" s="254" t="s">
        <v>169</v>
      </c>
    </row>
    <row r="4219" s="15" customFormat="1">
      <c r="A4219" s="15"/>
      <c r="B4219" s="255"/>
      <c r="C4219" s="256"/>
      <c r="D4219" s="235" t="s">
        <v>180</v>
      </c>
      <c r="E4219" s="257" t="s">
        <v>19</v>
      </c>
      <c r="F4219" s="258" t="s">
        <v>371</v>
      </c>
      <c r="G4219" s="256"/>
      <c r="H4219" s="259">
        <v>177.78</v>
      </c>
      <c r="I4219" s="260"/>
      <c r="J4219" s="256"/>
      <c r="K4219" s="256"/>
      <c r="L4219" s="261"/>
      <c r="M4219" s="262"/>
      <c r="N4219" s="263"/>
      <c r="O4219" s="263"/>
      <c r="P4219" s="263"/>
      <c r="Q4219" s="263"/>
      <c r="R4219" s="263"/>
      <c r="S4219" s="263"/>
      <c r="T4219" s="264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5" t="s">
        <v>180</v>
      </c>
      <c r="AU4219" s="265" t="s">
        <v>78</v>
      </c>
      <c r="AV4219" s="15" t="s">
        <v>176</v>
      </c>
      <c r="AW4219" s="15" t="s">
        <v>31</v>
      </c>
      <c r="AX4219" s="15" t="s">
        <v>76</v>
      </c>
      <c r="AY4219" s="265" t="s">
        <v>169</v>
      </c>
    </row>
    <row r="4220" s="14" customFormat="1">
      <c r="A4220" s="14"/>
      <c r="B4220" s="244"/>
      <c r="C4220" s="245"/>
      <c r="D4220" s="235" t="s">
        <v>180</v>
      </c>
      <c r="E4220" s="245"/>
      <c r="F4220" s="247" t="s">
        <v>3071</v>
      </c>
      <c r="G4220" s="245"/>
      <c r="H4220" s="248">
        <v>186.66900000000001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180</v>
      </c>
      <c r="AU4220" s="254" t="s">
        <v>78</v>
      </c>
      <c r="AV4220" s="14" t="s">
        <v>78</v>
      </c>
      <c r="AW4220" s="14" t="s">
        <v>4</v>
      </c>
      <c r="AX4220" s="14" t="s">
        <v>76</v>
      </c>
      <c r="AY4220" s="254" t="s">
        <v>169</v>
      </c>
    </row>
    <row r="4221" s="2" customFormat="1" ht="16.5" customHeight="1">
      <c r="A4221" s="41"/>
      <c r="B4221" s="42"/>
      <c r="C4221" s="215" t="s">
        <v>3072</v>
      </c>
      <c r="D4221" s="215" t="s">
        <v>171</v>
      </c>
      <c r="E4221" s="216" t="s">
        <v>3073</v>
      </c>
      <c r="F4221" s="217" t="s">
        <v>3074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3075</v>
      </c>
    </row>
    <row r="4222" s="2" customFormat="1" ht="16.5" customHeight="1">
      <c r="A4222" s="41"/>
      <c r="B4222" s="42"/>
      <c r="C4222" s="215" t="s">
        <v>3076</v>
      </c>
      <c r="D4222" s="215" t="s">
        <v>171</v>
      </c>
      <c r="E4222" s="216" t="s">
        <v>3077</v>
      </c>
      <c r="F4222" s="217" t="s">
        <v>3078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3079</v>
      </c>
    </row>
    <row r="4223" s="2" customFormat="1" ht="16.5" customHeight="1">
      <c r="A4223" s="41"/>
      <c r="B4223" s="42"/>
      <c r="C4223" s="215" t="s">
        <v>3080</v>
      </c>
      <c r="D4223" s="215" t="s">
        <v>171</v>
      </c>
      <c r="E4223" s="216" t="s">
        <v>3081</v>
      </c>
      <c r="F4223" s="217" t="s">
        <v>3082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3083</v>
      </c>
    </row>
    <row r="4224" s="2" customFormat="1" ht="16.5" customHeight="1">
      <c r="A4224" s="41"/>
      <c r="B4224" s="42"/>
      <c r="C4224" s="215" t="s">
        <v>3084</v>
      </c>
      <c r="D4224" s="215" t="s">
        <v>171</v>
      </c>
      <c r="E4224" s="216" t="s">
        <v>3085</v>
      </c>
      <c r="F4224" s="217" t="s">
        <v>3086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3087</v>
      </c>
    </row>
    <row r="4225" s="2" customFormat="1" ht="16.5" customHeight="1">
      <c r="A4225" s="41"/>
      <c r="B4225" s="42"/>
      <c r="C4225" s="215" t="s">
        <v>3088</v>
      </c>
      <c r="D4225" s="215" t="s">
        <v>171</v>
      </c>
      <c r="E4225" s="216" t="s">
        <v>3089</v>
      </c>
      <c r="F4225" s="217" t="s">
        <v>3090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3091</v>
      </c>
    </row>
    <row r="4226" s="2" customFormat="1" ht="16.5" customHeight="1">
      <c r="A4226" s="41"/>
      <c r="B4226" s="42"/>
      <c r="C4226" s="215" t="s">
        <v>3092</v>
      </c>
      <c r="D4226" s="215" t="s">
        <v>171</v>
      </c>
      <c r="E4226" s="216" t="s">
        <v>3093</v>
      </c>
      <c r="F4226" s="217" t="s">
        <v>3094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3095</v>
      </c>
    </row>
    <row r="4227" s="2" customFormat="1" ht="16.5" customHeight="1">
      <c r="A4227" s="41"/>
      <c r="B4227" s="42"/>
      <c r="C4227" s="215" t="s">
        <v>3096</v>
      </c>
      <c r="D4227" s="215" t="s">
        <v>171</v>
      </c>
      <c r="E4227" s="216" t="s">
        <v>3097</v>
      </c>
      <c r="F4227" s="217" t="s">
        <v>3098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3099</v>
      </c>
    </row>
    <row r="4228" s="2" customFormat="1" ht="16.5" customHeight="1">
      <c r="A4228" s="41"/>
      <c r="B4228" s="42"/>
      <c r="C4228" s="215" t="s">
        <v>3100</v>
      </c>
      <c r="D4228" s="215" t="s">
        <v>171</v>
      </c>
      <c r="E4228" s="216" t="s">
        <v>3101</v>
      </c>
      <c r="F4228" s="217" t="s">
        <v>3102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3103</v>
      </c>
    </row>
    <row r="4229" s="2" customFormat="1" ht="16.5" customHeight="1">
      <c r="A4229" s="41"/>
      <c r="B4229" s="42"/>
      <c r="C4229" s="215" t="s">
        <v>3104</v>
      </c>
      <c r="D4229" s="215" t="s">
        <v>171</v>
      </c>
      <c r="E4229" s="216" t="s">
        <v>3105</v>
      </c>
      <c r="F4229" s="217" t="s">
        <v>3106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3107</v>
      </c>
    </row>
    <row r="4230" s="2" customFormat="1" ht="16.5" customHeight="1">
      <c r="A4230" s="41"/>
      <c r="B4230" s="42"/>
      <c r="C4230" s="215" t="s">
        <v>3108</v>
      </c>
      <c r="D4230" s="215" t="s">
        <v>171</v>
      </c>
      <c r="E4230" s="216" t="s">
        <v>3109</v>
      </c>
      <c r="F4230" s="217" t="s">
        <v>3110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3111</v>
      </c>
    </row>
    <row r="4231" s="2" customFormat="1" ht="16.5" customHeight="1">
      <c r="A4231" s="41"/>
      <c r="B4231" s="42"/>
      <c r="C4231" s="215" t="s">
        <v>3112</v>
      </c>
      <c r="D4231" s="215" t="s">
        <v>171</v>
      </c>
      <c r="E4231" s="216" t="s">
        <v>3113</v>
      </c>
      <c r="F4231" s="217" t="s">
        <v>3114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3115</v>
      </c>
    </row>
    <row r="4232" s="2" customFormat="1" ht="16.5" customHeight="1">
      <c r="A4232" s="41"/>
      <c r="B4232" s="42"/>
      <c r="C4232" s="215" t="s">
        <v>3116</v>
      </c>
      <c r="D4232" s="215" t="s">
        <v>171</v>
      </c>
      <c r="E4232" s="216" t="s">
        <v>3117</v>
      </c>
      <c r="F4232" s="217" t="s">
        <v>3118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3119</v>
      </c>
    </row>
    <row r="4233" s="2" customFormat="1" ht="16.5" customHeight="1">
      <c r="A4233" s="41"/>
      <c r="B4233" s="42"/>
      <c r="C4233" s="215" t="s">
        <v>3120</v>
      </c>
      <c r="D4233" s="215" t="s">
        <v>171</v>
      </c>
      <c r="E4233" s="216" t="s">
        <v>3121</v>
      </c>
      <c r="F4233" s="217" t="s">
        <v>3122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3123</v>
      </c>
    </row>
    <row r="4234" s="2" customFormat="1" ht="16.5" customHeight="1">
      <c r="A4234" s="41"/>
      <c r="B4234" s="42"/>
      <c r="C4234" s="215" t="s">
        <v>3124</v>
      </c>
      <c r="D4234" s="215" t="s">
        <v>171</v>
      </c>
      <c r="E4234" s="216" t="s">
        <v>3125</v>
      </c>
      <c r="F4234" s="217" t="s">
        <v>3126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3127</v>
      </c>
    </row>
    <row r="4235" s="2" customFormat="1" ht="16.5" customHeight="1">
      <c r="A4235" s="41"/>
      <c r="B4235" s="42"/>
      <c r="C4235" s="215" t="s">
        <v>3128</v>
      </c>
      <c r="D4235" s="215" t="s">
        <v>171</v>
      </c>
      <c r="E4235" s="216" t="s">
        <v>3129</v>
      </c>
      <c r="F4235" s="217" t="s">
        <v>3130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3131</v>
      </c>
    </row>
    <row r="4236" s="2" customFormat="1" ht="16.5" customHeight="1">
      <c r="A4236" s="41"/>
      <c r="B4236" s="42"/>
      <c r="C4236" s="215" t="s">
        <v>3132</v>
      </c>
      <c r="D4236" s="215" t="s">
        <v>171</v>
      </c>
      <c r="E4236" s="216" t="s">
        <v>3133</v>
      </c>
      <c r="F4236" s="217" t="s">
        <v>3134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3135</v>
      </c>
    </row>
    <row r="4237" s="2" customFormat="1" ht="16.5" customHeight="1">
      <c r="A4237" s="41"/>
      <c r="B4237" s="42"/>
      <c r="C4237" s="215" t="s">
        <v>3136</v>
      </c>
      <c r="D4237" s="215" t="s">
        <v>171</v>
      </c>
      <c r="E4237" s="216" t="s">
        <v>3137</v>
      </c>
      <c r="F4237" s="217" t="s">
        <v>3138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3139</v>
      </c>
    </row>
    <row r="4238" s="2" customFormat="1" ht="16.5" customHeight="1">
      <c r="A4238" s="41"/>
      <c r="B4238" s="42"/>
      <c r="C4238" s="215" t="s">
        <v>3140</v>
      </c>
      <c r="D4238" s="215" t="s">
        <v>171</v>
      </c>
      <c r="E4238" s="216" t="s">
        <v>3141</v>
      </c>
      <c r="F4238" s="217" t="s">
        <v>3142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3143</v>
      </c>
    </row>
    <row r="4239" s="2" customFormat="1" ht="16.5" customHeight="1">
      <c r="A4239" s="41"/>
      <c r="B4239" s="42"/>
      <c r="C4239" s="215" t="s">
        <v>3144</v>
      </c>
      <c r="D4239" s="215" t="s">
        <v>171</v>
      </c>
      <c r="E4239" s="216" t="s">
        <v>3145</v>
      </c>
      <c r="F4239" s="217" t="s">
        <v>3146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3147</v>
      </c>
    </row>
    <row r="4240" s="2" customFormat="1" ht="16.5" customHeight="1">
      <c r="A4240" s="41"/>
      <c r="B4240" s="42"/>
      <c r="C4240" s="215" t="s">
        <v>3148</v>
      </c>
      <c r="D4240" s="215" t="s">
        <v>171</v>
      </c>
      <c r="E4240" s="216" t="s">
        <v>3149</v>
      </c>
      <c r="F4240" s="217" t="s">
        <v>3150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3151</v>
      </c>
    </row>
    <row r="4241" s="2" customFormat="1" ht="16.5" customHeight="1">
      <c r="A4241" s="41"/>
      <c r="B4241" s="42"/>
      <c r="C4241" s="215" t="s">
        <v>3152</v>
      </c>
      <c r="D4241" s="215" t="s">
        <v>171</v>
      </c>
      <c r="E4241" s="216" t="s">
        <v>3153</v>
      </c>
      <c r="F4241" s="217" t="s">
        <v>3154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3155</v>
      </c>
    </row>
    <row r="4242" s="2" customFormat="1" ht="16.5" customHeight="1">
      <c r="A4242" s="41"/>
      <c r="B4242" s="42"/>
      <c r="C4242" s="215" t="s">
        <v>3156</v>
      </c>
      <c r="D4242" s="215" t="s">
        <v>171</v>
      </c>
      <c r="E4242" s="216" t="s">
        <v>3157</v>
      </c>
      <c r="F4242" s="217" t="s">
        <v>3158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3159</v>
      </c>
    </row>
    <row r="4243" s="2" customFormat="1" ht="16.5" customHeight="1">
      <c r="A4243" s="41"/>
      <c r="B4243" s="42"/>
      <c r="C4243" s="215" t="s">
        <v>3160</v>
      </c>
      <c r="D4243" s="215" t="s">
        <v>171</v>
      </c>
      <c r="E4243" s="216" t="s">
        <v>3161</v>
      </c>
      <c r="F4243" s="217" t="s">
        <v>3162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3163</v>
      </c>
    </row>
    <row r="4244" s="2" customFormat="1" ht="16.5" customHeight="1">
      <c r="A4244" s="41"/>
      <c r="B4244" s="42"/>
      <c r="C4244" s="215" t="s">
        <v>3164</v>
      </c>
      <c r="D4244" s="215" t="s">
        <v>171</v>
      </c>
      <c r="E4244" s="216" t="s">
        <v>3165</v>
      </c>
      <c r="F4244" s="217" t="s">
        <v>3166</v>
      </c>
      <c r="G4244" s="218" t="s">
        <v>1165</v>
      </c>
      <c r="H4244" s="219">
        <v>1</v>
      </c>
      <c r="I4244" s="220"/>
      <c r="J4244" s="221">
        <f>ROUND(I4244*H4244,2)</f>
        <v>0</v>
      </c>
      <c r="K4244" s="217" t="s">
        <v>19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3167</v>
      </c>
    </row>
    <row r="4245" s="2" customFormat="1" ht="16.5" customHeight="1">
      <c r="A4245" s="41"/>
      <c r="B4245" s="42"/>
      <c r="C4245" s="215" t="s">
        <v>3168</v>
      </c>
      <c r="D4245" s="215" t="s">
        <v>171</v>
      </c>
      <c r="E4245" s="216" t="s">
        <v>3169</v>
      </c>
      <c r="F4245" s="217" t="s">
        <v>3170</v>
      </c>
      <c r="G4245" s="218" t="s">
        <v>1165</v>
      </c>
      <c r="H4245" s="219">
        <v>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40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508</v>
      </c>
      <c r="AT4245" s="226" t="s">
        <v>171</v>
      </c>
      <c r="AU4245" s="226" t="s">
        <v>78</v>
      </c>
      <c r="AY4245" s="20" t="s">
        <v>169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76</v>
      </c>
      <c r="BK4245" s="227">
        <f>ROUND(I4245*H4245,2)</f>
        <v>0</v>
      </c>
      <c r="BL4245" s="20" t="s">
        <v>508</v>
      </c>
      <c r="BM4245" s="226" t="s">
        <v>3171</v>
      </c>
    </row>
    <row r="4246" s="2" customFormat="1" ht="16.5" customHeight="1">
      <c r="A4246" s="41"/>
      <c r="B4246" s="42"/>
      <c r="C4246" s="215" t="s">
        <v>3172</v>
      </c>
      <c r="D4246" s="215" t="s">
        <v>171</v>
      </c>
      <c r="E4246" s="216" t="s">
        <v>3173</v>
      </c>
      <c r="F4246" s="217" t="s">
        <v>3174</v>
      </c>
      <c r="G4246" s="218" t="s">
        <v>1165</v>
      </c>
      <c r="H4246" s="219">
        <v>1</v>
      </c>
      <c r="I4246" s="220"/>
      <c r="J4246" s="221">
        <f>ROUND(I4246*H4246,2)</f>
        <v>0</v>
      </c>
      <c r="K4246" s="217" t="s">
        <v>19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508</v>
      </c>
      <c r="AT4246" s="226" t="s">
        <v>171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3175</v>
      </c>
    </row>
    <row r="4247" s="2" customFormat="1" ht="16.5" customHeight="1">
      <c r="A4247" s="41"/>
      <c r="B4247" s="42"/>
      <c r="C4247" s="215" t="s">
        <v>3176</v>
      </c>
      <c r="D4247" s="215" t="s">
        <v>171</v>
      </c>
      <c r="E4247" s="216" t="s">
        <v>3177</v>
      </c>
      <c r="F4247" s="217" t="s">
        <v>3178</v>
      </c>
      <c r="G4247" s="218" t="s">
        <v>1165</v>
      </c>
      <c r="H4247" s="219">
        <v>1</v>
      </c>
      <c r="I4247" s="220"/>
      <c r="J4247" s="221">
        <f>ROUND(I4247*H4247,2)</f>
        <v>0</v>
      </c>
      <c r="K4247" s="217" t="s">
        <v>19</v>
      </c>
      <c r="L4247" s="47"/>
      <c r="M4247" s="222" t="s">
        <v>19</v>
      </c>
      <c r="N4247" s="223" t="s">
        <v>40</v>
      </c>
      <c r="O4247" s="87"/>
      <c r="P4247" s="224">
        <f>O4247*H4247</f>
        <v>0</v>
      </c>
      <c r="Q4247" s="224">
        <v>0</v>
      </c>
      <c r="R4247" s="224">
        <f>Q4247*H4247</f>
        <v>0</v>
      </c>
      <c r="S4247" s="224">
        <v>0</v>
      </c>
      <c r="T4247" s="225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6" t="s">
        <v>508</v>
      </c>
      <c r="AT4247" s="226" t="s">
        <v>171</v>
      </c>
      <c r="AU4247" s="226" t="s">
        <v>78</v>
      </c>
      <c r="AY4247" s="20" t="s">
        <v>169</v>
      </c>
      <c r="BE4247" s="227">
        <f>IF(N4247="základní",J4247,0)</f>
        <v>0</v>
      </c>
      <c r="BF4247" s="227">
        <f>IF(N4247="snížená",J4247,0)</f>
        <v>0</v>
      </c>
      <c r="BG4247" s="227">
        <f>IF(N4247="zákl. přenesená",J4247,0)</f>
        <v>0</v>
      </c>
      <c r="BH4247" s="227">
        <f>IF(N4247="sníž. přenesená",J4247,0)</f>
        <v>0</v>
      </c>
      <c r="BI4247" s="227">
        <f>IF(N4247="nulová",J4247,0)</f>
        <v>0</v>
      </c>
      <c r="BJ4247" s="20" t="s">
        <v>76</v>
      </c>
      <c r="BK4247" s="227">
        <f>ROUND(I4247*H4247,2)</f>
        <v>0</v>
      </c>
      <c r="BL4247" s="20" t="s">
        <v>508</v>
      </c>
      <c r="BM4247" s="226" t="s">
        <v>3179</v>
      </c>
    </row>
    <row r="4248" s="2" customFormat="1" ht="16.5" customHeight="1">
      <c r="A4248" s="41"/>
      <c r="B4248" s="42"/>
      <c r="C4248" s="215" t="s">
        <v>3180</v>
      </c>
      <c r="D4248" s="215" t="s">
        <v>171</v>
      </c>
      <c r="E4248" s="216" t="s">
        <v>3181</v>
      </c>
      <c r="F4248" s="217" t="s">
        <v>3182</v>
      </c>
      <c r="G4248" s="218" t="s">
        <v>1165</v>
      </c>
      <c r="H4248" s="219">
        <v>1</v>
      </c>
      <c r="I4248" s="220"/>
      <c r="J4248" s="221">
        <f>ROUND(I4248*H4248,2)</f>
        <v>0</v>
      </c>
      <c r="K4248" s="217" t="s">
        <v>19</v>
      </c>
      <c r="L4248" s="47"/>
      <c r="M4248" s="222" t="s">
        <v>19</v>
      </c>
      <c r="N4248" s="223" t="s">
        <v>40</v>
      </c>
      <c r="O4248" s="87"/>
      <c r="P4248" s="224">
        <f>O4248*H4248</f>
        <v>0</v>
      </c>
      <c r="Q4248" s="224">
        <v>0</v>
      </c>
      <c r="R4248" s="224">
        <f>Q4248*H4248</f>
        <v>0</v>
      </c>
      <c r="S4248" s="224">
        <v>0</v>
      </c>
      <c r="T4248" s="225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6" t="s">
        <v>508</v>
      </c>
      <c r="AT4248" s="226" t="s">
        <v>171</v>
      </c>
      <c r="AU4248" s="226" t="s">
        <v>78</v>
      </c>
      <c r="AY4248" s="20" t="s">
        <v>169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20" t="s">
        <v>76</v>
      </c>
      <c r="BK4248" s="227">
        <f>ROUND(I4248*H4248,2)</f>
        <v>0</v>
      </c>
      <c r="BL4248" s="20" t="s">
        <v>508</v>
      </c>
      <c r="BM4248" s="226" t="s">
        <v>3183</v>
      </c>
    </row>
    <row r="4249" s="2" customFormat="1" ht="16.5" customHeight="1">
      <c r="A4249" s="41"/>
      <c r="B4249" s="42"/>
      <c r="C4249" s="215" t="s">
        <v>3184</v>
      </c>
      <c r="D4249" s="215" t="s">
        <v>171</v>
      </c>
      <c r="E4249" s="216" t="s">
        <v>3185</v>
      </c>
      <c r="F4249" s="217" t="s">
        <v>3186</v>
      </c>
      <c r="G4249" s="218" t="s">
        <v>1165</v>
      </c>
      <c r="H4249" s="219">
        <v>1</v>
      </c>
      <c r="I4249" s="220"/>
      <c r="J4249" s="221">
        <f>ROUND(I4249*H4249,2)</f>
        <v>0</v>
      </c>
      <c r="K4249" s="217" t="s">
        <v>19</v>
      </c>
      <c r="L4249" s="47"/>
      <c r="M4249" s="222" t="s">
        <v>19</v>
      </c>
      <c r="N4249" s="223" t="s">
        <v>40</v>
      </c>
      <c r="O4249" s="87"/>
      <c r="P4249" s="224">
        <f>O4249*H4249</f>
        <v>0</v>
      </c>
      <c r="Q4249" s="224">
        <v>0</v>
      </c>
      <c r="R4249" s="224">
        <f>Q4249*H4249</f>
        <v>0</v>
      </c>
      <c r="S4249" s="224">
        <v>0</v>
      </c>
      <c r="T4249" s="225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6" t="s">
        <v>508</v>
      </c>
      <c r="AT4249" s="226" t="s">
        <v>171</v>
      </c>
      <c r="AU4249" s="226" t="s">
        <v>78</v>
      </c>
      <c r="AY4249" s="20" t="s">
        <v>169</v>
      </c>
      <c r="BE4249" s="227">
        <f>IF(N4249="základní",J4249,0)</f>
        <v>0</v>
      </c>
      <c r="BF4249" s="227">
        <f>IF(N4249="snížená",J4249,0)</f>
        <v>0</v>
      </c>
      <c r="BG4249" s="227">
        <f>IF(N4249="zákl. přenesená",J4249,0)</f>
        <v>0</v>
      </c>
      <c r="BH4249" s="227">
        <f>IF(N4249="sníž. přenesená",J4249,0)</f>
        <v>0</v>
      </c>
      <c r="BI4249" s="227">
        <f>IF(N4249="nulová",J4249,0)</f>
        <v>0</v>
      </c>
      <c r="BJ4249" s="20" t="s">
        <v>76</v>
      </c>
      <c r="BK4249" s="227">
        <f>ROUND(I4249*H4249,2)</f>
        <v>0</v>
      </c>
      <c r="BL4249" s="20" t="s">
        <v>508</v>
      </c>
      <c r="BM4249" s="226" t="s">
        <v>3187</v>
      </c>
    </row>
    <row r="4250" s="2" customFormat="1" ht="33" customHeight="1">
      <c r="A4250" s="41"/>
      <c r="B4250" s="42"/>
      <c r="C4250" s="215" t="s">
        <v>3188</v>
      </c>
      <c r="D4250" s="215" t="s">
        <v>171</v>
      </c>
      <c r="E4250" s="216" t="s">
        <v>3189</v>
      </c>
      <c r="F4250" s="217" t="s">
        <v>3190</v>
      </c>
      <c r="G4250" s="218" t="s">
        <v>396</v>
      </c>
      <c r="H4250" s="219">
        <v>47.299999999999997</v>
      </c>
      <c r="I4250" s="220"/>
      <c r="J4250" s="221">
        <f>ROUND(I4250*H4250,2)</f>
        <v>0</v>
      </c>
      <c r="K4250" s="217" t="s">
        <v>175</v>
      </c>
      <c r="L4250" s="47"/>
      <c r="M4250" s="222" t="s">
        <v>19</v>
      </c>
      <c r="N4250" s="223" t="s">
        <v>40</v>
      </c>
      <c r="O4250" s="87"/>
      <c r="P4250" s="224">
        <f>O4250*H4250</f>
        <v>0</v>
      </c>
      <c r="Q4250" s="224">
        <v>0</v>
      </c>
      <c r="R4250" s="224">
        <f>Q4250*H4250</f>
        <v>0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508</v>
      </c>
      <c r="AT4250" s="226" t="s">
        <v>171</v>
      </c>
      <c r="AU4250" s="226" t="s">
        <v>78</v>
      </c>
      <c r="AY4250" s="20" t="s">
        <v>169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76</v>
      </c>
      <c r="BK4250" s="227">
        <f>ROUND(I4250*H4250,2)</f>
        <v>0</v>
      </c>
      <c r="BL4250" s="20" t="s">
        <v>508</v>
      </c>
      <c r="BM4250" s="226" t="s">
        <v>3191</v>
      </c>
    </row>
    <row r="4251" s="2" customFormat="1">
      <c r="A4251" s="41"/>
      <c r="B4251" s="42"/>
      <c r="C4251" s="43"/>
      <c r="D4251" s="228" t="s">
        <v>178</v>
      </c>
      <c r="E4251" s="43"/>
      <c r="F4251" s="229" t="s">
        <v>3192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178</v>
      </c>
      <c r="AU4251" s="20" t="s">
        <v>78</v>
      </c>
    </row>
    <row r="4252" s="2" customFormat="1" ht="24.15" customHeight="1">
      <c r="A4252" s="41"/>
      <c r="B4252" s="42"/>
      <c r="C4252" s="266" t="s">
        <v>3193</v>
      </c>
      <c r="D4252" s="266" t="s">
        <v>402</v>
      </c>
      <c r="E4252" s="267" t="s">
        <v>3194</v>
      </c>
      <c r="F4252" s="268" t="s">
        <v>3195</v>
      </c>
      <c r="G4252" s="269" t="s">
        <v>396</v>
      </c>
      <c r="H4252" s="270">
        <v>52.030000000000001</v>
      </c>
      <c r="I4252" s="271"/>
      <c r="J4252" s="272">
        <f>ROUND(I4252*H4252,2)</f>
        <v>0</v>
      </c>
      <c r="K4252" s="268" t="s">
        <v>19</v>
      </c>
      <c r="L4252" s="273"/>
      <c r="M4252" s="274" t="s">
        <v>19</v>
      </c>
      <c r="N4252" s="275" t="s">
        <v>40</v>
      </c>
      <c r="O4252" s="87"/>
      <c r="P4252" s="224">
        <f>O4252*H4252</f>
        <v>0</v>
      </c>
      <c r="Q4252" s="224">
        <v>0.0060000000000000001</v>
      </c>
      <c r="R4252" s="224">
        <f>Q4252*H4252</f>
        <v>0.31218000000000001</v>
      </c>
      <c r="S4252" s="224">
        <v>0</v>
      </c>
      <c r="T4252" s="225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6" t="s">
        <v>688</v>
      </c>
      <c r="AT4252" s="226" t="s">
        <v>402</v>
      </c>
      <c r="AU4252" s="226" t="s">
        <v>78</v>
      </c>
      <c r="AY4252" s="20" t="s">
        <v>169</v>
      </c>
      <c r="BE4252" s="227">
        <f>IF(N4252="základní",J4252,0)</f>
        <v>0</v>
      </c>
      <c r="BF4252" s="227">
        <f>IF(N4252="snížená",J4252,0)</f>
        <v>0</v>
      </c>
      <c r="BG4252" s="227">
        <f>IF(N4252="zákl. přenesená",J4252,0)</f>
        <v>0</v>
      </c>
      <c r="BH4252" s="227">
        <f>IF(N4252="sníž. přenesená",J4252,0)</f>
        <v>0</v>
      </c>
      <c r="BI4252" s="227">
        <f>IF(N4252="nulová",J4252,0)</f>
        <v>0</v>
      </c>
      <c r="BJ4252" s="20" t="s">
        <v>76</v>
      </c>
      <c r="BK4252" s="227">
        <f>ROUND(I4252*H4252,2)</f>
        <v>0</v>
      </c>
      <c r="BL4252" s="20" t="s">
        <v>508</v>
      </c>
      <c r="BM4252" s="226" t="s">
        <v>3196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3197</v>
      </c>
      <c r="G4253" s="245"/>
      <c r="H4253" s="248">
        <v>4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3198</v>
      </c>
      <c r="G4254" s="245"/>
      <c r="H4254" s="248">
        <v>6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4" customFormat="1">
      <c r="A4255" s="14"/>
      <c r="B4255" s="244"/>
      <c r="C4255" s="245"/>
      <c r="D4255" s="235" t="s">
        <v>180</v>
      </c>
      <c r="E4255" s="246" t="s">
        <v>19</v>
      </c>
      <c r="F4255" s="247" t="s">
        <v>3199</v>
      </c>
      <c r="G4255" s="245"/>
      <c r="H4255" s="248">
        <v>15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180</v>
      </c>
      <c r="AU4255" s="254" t="s">
        <v>78</v>
      </c>
      <c r="AV4255" s="14" t="s">
        <v>78</v>
      </c>
      <c r="AW4255" s="14" t="s">
        <v>31</v>
      </c>
      <c r="AX4255" s="14" t="s">
        <v>69</v>
      </c>
      <c r="AY4255" s="254" t="s">
        <v>169</v>
      </c>
    </row>
    <row r="4256" s="14" customFormat="1">
      <c r="A4256" s="14"/>
      <c r="B4256" s="244"/>
      <c r="C4256" s="245"/>
      <c r="D4256" s="235" t="s">
        <v>180</v>
      </c>
      <c r="E4256" s="246" t="s">
        <v>19</v>
      </c>
      <c r="F4256" s="247" t="s">
        <v>3200</v>
      </c>
      <c r="G4256" s="245"/>
      <c r="H4256" s="248">
        <v>6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31</v>
      </c>
      <c r="AX4256" s="14" t="s">
        <v>69</v>
      </c>
      <c r="AY4256" s="254" t="s">
        <v>169</v>
      </c>
    </row>
    <row r="4257" s="14" customFormat="1">
      <c r="A4257" s="14"/>
      <c r="B4257" s="244"/>
      <c r="C4257" s="245"/>
      <c r="D4257" s="235" t="s">
        <v>180</v>
      </c>
      <c r="E4257" s="246" t="s">
        <v>19</v>
      </c>
      <c r="F4257" s="247" t="s">
        <v>3201</v>
      </c>
      <c r="G4257" s="245"/>
      <c r="H4257" s="248">
        <v>5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180</v>
      </c>
      <c r="AU4257" s="254" t="s">
        <v>78</v>
      </c>
      <c r="AV4257" s="14" t="s">
        <v>78</v>
      </c>
      <c r="AW4257" s="14" t="s">
        <v>31</v>
      </c>
      <c r="AX4257" s="14" t="s">
        <v>69</v>
      </c>
      <c r="AY4257" s="254" t="s">
        <v>169</v>
      </c>
    </row>
    <row r="4258" s="14" customFormat="1">
      <c r="A4258" s="14"/>
      <c r="B4258" s="244"/>
      <c r="C4258" s="245"/>
      <c r="D4258" s="235" t="s">
        <v>180</v>
      </c>
      <c r="E4258" s="246" t="s">
        <v>19</v>
      </c>
      <c r="F4258" s="247" t="s">
        <v>3202</v>
      </c>
      <c r="G4258" s="245"/>
      <c r="H4258" s="248">
        <v>1.5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180</v>
      </c>
      <c r="AU4258" s="254" t="s">
        <v>78</v>
      </c>
      <c r="AV4258" s="14" t="s">
        <v>78</v>
      </c>
      <c r="AW4258" s="14" t="s">
        <v>31</v>
      </c>
      <c r="AX4258" s="14" t="s">
        <v>69</v>
      </c>
      <c r="AY4258" s="254" t="s">
        <v>169</v>
      </c>
    </row>
    <row r="4259" s="14" customFormat="1">
      <c r="A4259" s="14"/>
      <c r="B4259" s="244"/>
      <c r="C4259" s="245"/>
      <c r="D4259" s="235" t="s">
        <v>180</v>
      </c>
      <c r="E4259" s="246" t="s">
        <v>19</v>
      </c>
      <c r="F4259" s="247" t="s">
        <v>3203</v>
      </c>
      <c r="G4259" s="245"/>
      <c r="H4259" s="248">
        <v>1.8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180</v>
      </c>
      <c r="AU4259" s="254" t="s">
        <v>78</v>
      </c>
      <c r="AV4259" s="14" t="s">
        <v>78</v>
      </c>
      <c r="AW4259" s="14" t="s">
        <v>31</v>
      </c>
      <c r="AX4259" s="14" t="s">
        <v>69</v>
      </c>
      <c r="AY4259" s="254" t="s">
        <v>169</v>
      </c>
    </row>
    <row r="4260" s="14" customFormat="1">
      <c r="A4260" s="14"/>
      <c r="B4260" s="244"/>
      <c r="C4260" s="245"/>
      <c r="D4260" s="235" t="s">
        <v>180</v>
      </c>
      <c r="E4260" s="246" t="s">
        <v>19</v>
      </c>
      <c r="F4260" s="247" t="s">
        <v>3204</v>
      </c>
      <c r="G4260" s="245"/>
      <c r="H4260" s="248">
        <v>8</v>
      </c>
      <c r="I4260" s="249"/>
      <c r="J4260" s="245"/>
      <c r="K4260" s="245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180</v>
      </c>
      <c r="AU4260" s="254" t="s">
        <v>78</v>
      </c>
      <c r="AV4260" s="14" t="s">
        <v>78</v>
      </c>
      <c r="AW4260" s="14" t="s">
        <v>31</v>
      </c>
      <c r="AX4260" s="14" t="s">
        <v>69</v>
      </c>
      <c r="AY4260" s="254" t="s">
        <v>169</v>
      </c>
    </row>
    <row r="4261" s="15" customFormat="1">
      <c r="A4261" s="15"/>
      <c r="B4261" s="255"/>
      <c r="C4261" s="256"/>
      <c r="D4261" s="235" t="s">
        <v>180</v>
      </c>
      <c r="E4261" s="257" t="s">
        <v>19</v>
      </c>
      <c r="F4261" s="258" t="s">
        <v>371</v>
      </c>
      <c r="G4261" s="256"/>
      <c r="H4261" s="259">
        <v>47.299999999999997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180</v>
      </c>
      <c r="AU4261" s="265" t="s">
        <v>78</v>
      </c>
      <c r="AV4261" s="15" t="s">
        <v>176</v>
      </c>
      <c r="AW4261" s="15" t="s">
        <v>31</v>
      </c>
      <c r="AX4261" s="15" t="s">
        <v>76</v>
      </c>
      <c r="AY4261" s="265" t="s">
        <v>169</v>
      </c>
    </row>
    <row r="4262" s="14" customFormat="1">
      <c r="A4262" s="14"/>
      <c r="B4262" s="244"/>
      <c r="C4262" s="245"/>
      <c r="D4262" s="235" t="s">
        <v>180</v>
      </c>
      <c r="E4262" s="245"/>
      <c r="F4262" s="247" t="s">
        <v>3205</v>
      </c>
      <c r="G4262" s="245"/>
      <c r="H4262" s="248">
        <v>52.030000000000001</v>
      </c>
      <c r="I4262" s="249"/>
      <c r="J4262" s="245"/>
      <c r="K4262" s="245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180</v>
      </c>
      <c r="AU4262" s="254" t="s">
        <v>78</v>
      </c>
      <c r="AV4262" s="14" t="s">
        <v>78</v>
      </c>
      <c r="AW4262" s="14" t="s">
        <v>4</v>
      </c>
      <c r="AX4262" s="14" t="s">
        <v>76</v>
      </c>
      <c r="AY4262" s="254" t="s">
        <v>169</v>
      </c>
    </row>
    <row r="4263" s="2" customFormat="1" ht="16.5" customHeight="1">
      <c r="A4263" s="41"/>
      <c r="B4263" s="42"/>
      <c r="C4263" s="215" t="s">
        <v>3206</v>
      </c>
      <c r="D4263" s="215" t="s">
        <v>171</v>
      </c>
      <c r="E4263" s="216" t="s">
        <v>3207</v>
      </c>
      <c r="F4263" s="217" t="s">
        <v>3208</v>
      </c>
      <c r="G4263" s="218" t="s">
        <v>1165</v>
      </c>
      <c r="H4263" s="219">
        <v>1</v>
      </c>
      <c r="I4263" s="220"/>
      <c r="J4263" s="221">
        <f>ROUND(I4263*H4263,2)</f>
        <v>0</v>
      </c>
      <c r="K4263" s="217" t="s">
        <v>19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3209</v>
      </c>
    </row>
    <row r="4264" s="2" customFormat="1" ht="16.5" customHeight="1">
      <c r="A4264" s="41"/>
      <c r="B4264" s="42"/>
      <c r="C4264" s="215" t="s">
        <v>3210</v>
      </c>
      <c r="D4264" s="215" t="s">
        <v>171</v>
      </c>
      <c r="E4264" s="216" t="s">
        <v>3211</v>
      </c>
      <c r="F4264" s="217" t="s">
        <v>3212</v>
      </c>
      <c r="G4264" s="218" t="s">
        <v>1165</v>
      </c>
      <c r="H4264" s="219">
        <v>1</v>
      </c>
      <c r="I4264" s="220"/>
      <c r="J4264" s="221">
        <f>ROUND(I4264*H4264,2)</f>
        <v>0</v>
      </c>
      <c r="K4264" s="217" t="s">
        <v>19</v>
      </c>
      <c r="L4264" s="47"/>
      <c r="M4264" s="222" t="s">
        <v>19</v>
      </c>
      <c r="N4264" s="223" t="s">
        <v>40</v>
      </c>
      <c r="O4264" s="87"/>
      <c r="P4264" s="224">
        <f>O4264*H4264</f>
        <v>0</v>
      </c>
      <c r="Q4264" s="224">
        <v>0</v>
      </c>
      <c r="R4264" s="224">
        <f>Q4264*H4264</f>
        <v>0</v>
      </c>
      <c r="S4264" s="224">
        <v>0</v>
      </c>
      <c r="T4264" s="225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6" t="s">
        <v>508</v>
      </c>
      <c r="AT4264" s="226" t="s">
        <v>171</v>
      </c>
      <c r="AU4264" s="226" t="s">
        <v>78</v>
      </c>
      <c r="AY4264" s="20" t="s">
        <v>169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20" t="s">
        <v>76</v>
      </c>
      <c r="BK4264" s="227">
        <f>ROUND(I4264*H4264,2)</f>
        <v>0</v>
      </c>
      <c r="BL4264" s="20" t="s">
        <v>508</v>
      </c>
      <c r="BM4264" s="226" t="s">
        <v>3213</v>
      </c>
    </row>
    <row r="4265" s="2" customFormat="1" ht="16.5" customHeight="1">
      <c r="A4265" s="41"/>
      <c r="B4265" s="42"/>
      <c r="C4265" s="215" t="s">
        <v>3214</v>
      </c>
      <c r="D4265" s="215" t="s">
        <v>171</v>
      </c>
      <c r="E4265" s="216" t="s">
        <v>3215</v>
      </c>
      <c r="F4265" s="217" t="s">
        <v>3216</v>
      </c>
      <c r="G4265" s="218" t="s">
        <v>1165</v>
      </c>
      <c r="H4265" s="219">
        <v>2</v>
      </c>
      <c r="I4265" s="220"/>
      <c r="J4265" s="221">
        <f>ROUND(I4265*H4265,2)</f>
        <v>0</v>
      </c>
      <c r="K4265" s="217" t="s">
        <v>19</v>
      </c>
      <c r="L4265" s="47"/>
      <c r="M4265" s="222" t="s">
        <v>19</v>
      </c>
      <c r="N4265" s="223" t="s">
        <v>40</v>
      </c>
      <c r="O4265" s="87"/>
      <c r="P4265" s="224">
        <f>O4265*H4265</f>
        <v>0</v>
      </c>
      <c r="Q4265" s="224">
        <v>0</v>
      </c>
      <c r="R4265" s="224">
        <f>Q4265*H4265</f>
        <v>0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508</v>
      </c>
      <c r="AT4265" s="226" t="s">
        <v>171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3217</v>
      </c>
    </row>
    <row r="4266" s="2" customFormat="1" ht="44.25" customHeight="1">
      <c r="A4266" s="41"/>
      <c r="B4266" s="42"/>
      <c r="C4266" s="215" t="s">
        <v>3218</v>
      </c>
      <c r="D4266" s="215" t="s">
        <v>171</v>
      </c>
      <c r="E4266" s="216" t="s">
        <v>3219</v>
      </c>
      <c r="F4266" s="217" t="s">
        <v>3220</v>
      </c>
      <c r="G4266" s="218" t="s">
        <v>2311</v>
      </c>
      <c r="H4266" s="288"/>
      <c r="I4266" s="220"/>
      <c r="J4266" s="221">
        <f>ROUND(I4266*H4266,2)</f>
        <v>0</v>
      </c>
      <c r="K4266" s="217" t="s">
        <v>175</v>
      </c>
      <c r="L4266" s="47"/>
      <c r="M4266" s="222" t="s">
        <v>19</v>
      </c>
      <c r="N4266" s="223" t="s">
        <v>40</v>
      </c>
      <c r="O4266" s="87"/>
      <c r="P4266" s="224">
        <f>O4266*H4266</f>
        <v>0</v>
      </c>
      <c r="Q4266" s="224">
        <v>0</v>
      </c>
      <c r="R4266" s="224">
        <f>Q4266*H4266</f>
        <v>0</v>
      </c>
      <c r="S4266" s="224">
        <v>0</v>
      </c>
      <c r="T4266" s="225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6" t="s">
        <v>508</v>
      </c>
      <c r="AT4266" s="226" t="s">
        <v>171</v>
      </c>
      <c r="AU4266" s="226" t="s">
        <v>78</v>
      </c>
      <c r="AY4266" s="20" t="s">
        <v>169</v>
      </c>
      <c r="BE4266" s="227">
        <f>IF(N4266="základní",J4266,0)</f>
        <v>0</v>
      </c>
      <c r="BF4266" s="227">
        <f>IF(N4266="snížená",J4266,0)</f>
        <v>0</v>
      </c>
      <c r="BG4266" s="227">
        <f>IF(N4266="zákl. přenesená",J4266,0)</f>
        <v>0</v>
      </c>
      <c r="BH4266" s="227">
        <f>IF(N4266="sníž. přenesená",J4266,0)</f>
        <v>0</v>
      </c>
      <c r="BI4266" s="227">
        <f>IF(N4266="nulová",J4266,0)</f>
        <v>0</v>
      </c>
      <c r="BJ4266" s="20" t="s">
        <v>76</v>
      </c>
      <c r="BK4266" s="227">
        <f>ROUND(I4266*H4266,2)</f>
        <v>0</v>
      </c>
      <c r="BL4266" s="20" t="s">
        <v>508</v>
      </c>
      <c r="BM4266" s="226" t="s">
        <v>3221</v>
      </c>
    </row>
    <row r="4267" s="2" customFormat="1">
      <c r="A4267" s="41"/>
      <c r="B4267" s="42"/>
      <c r="C4267" s="43"/>
      <c r="D4267" s="228" t="s">
        <v>178</v>
      </c>
      <c r="E4267" s="43"/>
      <c r="F4267" s="229" t="s">
        <v>3222</v>
      </c>
      <c r="G4267" s="43"/>
      <c r="H4267" s="43"/>
      <c r="I4267" s="230"/>
      <c r="J4267" s="43"/>
      <c r="K4267" s="43"/>
      <c r="L4267" s="47"/>
      <c r="M4267" s="231"/>
      <c r="N4267" s="232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178</v>
      </c>
      <c r="AU4267" s="20" t="s">
        <v>78</v>
      </c>
    </row>
    <row r="4268" s="12" customFormat="1" ht="22.8" customHeight="1">
      <c r="A4268" s="12"/>
      <c r="B4268" s="199"/>
      <c r="C4268" s="200"/>
      <c r="D4268" s="201" t="s">
        <v>68</v>
      </c>
      <c r="E4268" s="213" t="s">
        <v>3223</v>
      </c>
      <c r="F4268" s="213" t="s">
        <v>3224</v>
      </c>
      <c r="G4268" s="200"/>
      <c r="H4268" s="200"/>
      <c r="I4268" s="203"/>
      <c r="J4268" s="214">
        <f>BK4268</f>
        <v>0</v>
      </c>
      <c r="K4268" s="200"/>
      <c r="L4268" s="205"/>
      <c r="M4268" s="206"/>
      <c r="N4268" s="207"/>
      <c r="O4268" s="207"/>
      <c r="P4268" s="208">
        <f>SUM(P4269:P4396)</f>
        <v>0</v>
      </c>
      <c r="Q4268" s="207"/>
      <c r="R4268" s="208">
        <f>SUM(R4269:R4396)</f>
        <v>0.2146508</v>
      </c>
      <c r="S4268" s="207"/>
      <c r="T4268" s="209">
        <f>SUM(T4269:T4396)</f>
        <v>0</v>
      </c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R4268" s="210" t="s">
        <v>78</v>
      </c>
      <c r="AT4268" s="211" t="s">
        <v>68</v>
      </c>
      <c r="AU4268" s="211" t="s">
        <v>76</v>
      </c>
      <c r="AY4268" s="210" t="s">
        <v>169</v>
      </c>
      <c r="BK4268" s="212">
        <f>SUM(BK4269:BK4396)</f>
        <v>0</v>
      </c>
    </row>
    <row r="4269" s="2" customFormat="1" ht="24.15" customHeight="1">
      <c r="A4269" s="41"/>
      <c r="B4269" s="42"/>
      <c r="C4269" s="215" t="s">
        <v>3225</v>
      </c>
      <c r="D4269" s="215" t="s">
        <v>171</v>
      </c>
      <c r="E4269" s="216" t="s">
        <v>3226</v>
      </c>
      <c r="F4269" s="217" t="s">
        <v>3227</v>
      </c>
      <c r="G4269" s="218" t="s">
        <v>412</v>
      </c>
      <c r="H4269" s="219">
        <v>6.21</v>
      </c>
      <c r="I4269" s="220"/>
      <c r="J4269" s="221">
        <f>ROUND(I4269*H4269,2)</f>
        <v>0</v>
      </c>
      <c r="K4269" s="217" t="s">
        <v>175</v>
      </c>
      <c r="L4269" s="47"/>
      <c r="M4269" s="222" t="s">
        <v>19</v>
      </c>
      <c r="N4269" s="223" t="s">
        <v>40</v>
      </c>
      <c r="O4269" s="87"/>
      <c r="P4269" s="224">
        <f>O4269*H4269</f>
        <v>0</v>
      </c>
      <c r="Q4269" s="224">
        <v>0</v>
      </c>
      <c r="R4269" s="224">
        <f>Q4269*H4269</f>
        <v>0</v>
      </c>
      <c r="S4269" s="224">
        <v>0</v>
      </c>
      <c r="T4269" s="225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6" t="s">
        <v>508</v>
      </c>
      <c r="AT4269" s="226" t="s">
        <v>171</v>
      </c>
      <c r="AU4269" s="226" t="s">
        <v>78</v>
      </c>
      <c r="AY4269" s="20" t="s">
        <v>169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20" t="s">
        <v>76</v>
      </c>
      <c r="BK4269" s="227">
        <f>ROUND(I4269*H4269,2)</f>
        <v>0</v>
      </c>
      <c r="BL4269" s="20" t="s">
        <v>508</v>
      </c>
      <c r="BM4269" s="226" t="s">
        <v>3228</v>
      </c>
    </row>
    <row r="4270" s="2" customFormat="1">
      <c r="A4270" s="41"/>
      <c r="B4270" s="42"/>
      <c r="C4270" s="43"/>
      <c r="D4270" s="228" t="s">
        <v>178</v>
      </c>
      <c r="E4270" s="43"/>
      <c r="F4270" s="229" t="s">
        <v>3229</v>
      </c>
      <c r="G4270" s="43"/>
      <c r="H4270" s="43"/>
      <c r="I4270" s="230"/>
      <c r="J4270" s="43"/>
      <c r="K4270" s="43"/>
      <c r="L4270" s="47"/>
      <c r="M4270" s="231"/>
      <c r="N4270" s="232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178</v>
      </c>
      <c r="AU4270" s="20" t="s">
        <v>78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3.4870000000000001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0.01</v>
      </c>
      <c r="R4271" s="224">
        <f>Q4271*H4271</f>
        <v>0.034870000000000005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1.5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1.3500000000000001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4" customFormat="1">
      <c r="A4274" s="14"/>
      <c r="B4274" s="244"/>
      <c r="C4274" s="245"/>
      <c r="D4274" s="235" t="s">
        <v>180</v>
      </c>
      <c r="E4274" s="246" t="s">
        <v>19</v>
      </c>
      <c r="F4274" s="247" t="s">
        <v>3236</v>
      </c>
      <c r="G4274" s="245"/>
      <c r="H4274" s="248">
        <v>0.32000000000000001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180</v>
      </c>
      <c r="AU4274" s="254" t="s">
        <v>78</v>
      </c>
      <c r="AV4274" s="14" t="s">
        <v>78</v>
      </c>
      <c r="AW4274" s="14" t="s">
        <v>31</v>
      </c>
      <c r="AX4274" s="14" t="s">
        <v>69</v>
      </c>
      <c r="AY4274" s="254" t="s">
        <v>169</v>
      </c>
    </row>
    <row r="4275" s="15" customFormat="1">
      <c r="A4275" s="15"/>
      <c r="B4275" s="255"/>
      <c r="C4275" s="256"/>
      <c r="D4275" s="235" t="s">
        <v>180</v>
      </c>
      <c r="E4275" s="257" t="s">
        <v>19</v>
      </c>
      <c r="F4275" s="258" t="s">
        <v>371</v>
      </c>
      <c r="G4275" s="256"/>
      <c r="H4275" s="259">
        <v>3.1699999999999999</v>
      </c>
      <c r="I4275" s="260"/>
      <c r="J4275" s="256"/>
      <c r="K4275" s="256"/>
      <c r="L4275" s="261"/>
      <c r="M4275" s="262"/>
      <c r="N4275" s="263"/>
      <c r="O4275" s="263"/>
      <c r="P4275" s="263"/>
      <c r="Q4275" s="263"/>
      <c r="R4275" s="263"/>
      <c r="S4275" s="263"/>
      <c r="T4275" s="264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5" t="s">
        <v>180</v>
      </c>
      <c r="AU4275" s="265" t="s">
        <v>78</v>
      </c>
      <c r="AV4275" s="15" t="s">
        <v>176</v>
      </c>
      <c r="AW4275" s="15" t="s">
        <v>31</v>
      </c>
      <c r="AX4275" s="15" t="s">
        <v>76</v>
      </c>
      <c r="AY4275" s="265" t="s">
        <v>169</v>
      </c>
    </row>
    <row r="4276" s="14" customFormat="1">
      <c r="A4276" s="14"/>
      <c r="B4276" s="244"/>
      <c r="C4276" s="245"/>
      <c r="D4276" s="235" t="s">
        <v>180</v>
      </c>
      <c r="E4276" s="245"/>
      <c r="F4276" s="247" t="s">
        <v>3237</v>
      </c>
      <c r="G4276" s="245"/>
      <c r="H4276" s="248">
        <v>3.4870000000000001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180</v>
      </c>
      <c r="AU4276" s="254" t="s">
        <v>78</v>
      </c>
      <c r="AV4276" s="14" t="s">
        <v>78</v>
      </c>
      <c r="AW4276" s="14" t="s">
        <v>4</v>
      </c>
      <c r="AX4276" s="14" t="s">
        <v>76</v>
      </c>
      <c r="AY4276" s="254" t="s">
        <v>169</v>
      </c>
    </row>
    <row r="4277" s="2" customFormat="1" ht="24.15" customHeight="1">
      <c r="A4277" s="41"/>
      <c r="B4277" s="42"/>
      <c r="C4277" s="266" t="s">
        <v>3238</v>
      </c>
      <c r="D4277" s="266" t="s">
        <v>402</v>
      </c>
      <c r="E4277" s="267" t="s">
        <v>3239</v>
      </c>
      <c r="F4277" s="268" t="s">
        <v>3240</v>
      </c>
      <c r="G4277" s="269" t="s">
        <v>412</v>
      </c>
      <c r="H4277" s="270">
        <v>3.3439999999999999</v>
      </c>
      <c r="I4277" s="271"/>
      <c r="J4277" s="272">
        <f>ROUND(I4277*H4277,2)</f>
        <v>0</v>
      </c>
      <c r="K4277" s="268" t="s">
        <v>175</v>
      </c>
      <c r="L4277" s="273"/>
      <c r="M4277" s="274" t="s">
        <v>19</v>
      </c>
      <c r="N4277" s="275" t="s">
        <v>40</v>
      </c>
      <c r="O4277" s="87"/>
      <c r="P4277" s="224">
        <f>O4277*H4277</f>
        <v>0</v>
      </c>
      <c r="Q4277" s="224">
        <v>0.0041999999999999997</v>
      </c>
      <c r="R4277" s="224">
        <f>Q4277*H4277</f>
        <v>0.014044799999999998</v>
      </c>
      <c r="S4277" s="224">
        <v>0</v>
      </c>
      <c r="T4277" s="225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6" t="s">
        <v>688</v>
      </c>
      <c r="AT4277" s="226" t="s">
        <v>402</v>
      </c>
      <c r="AU4277" s="226" t="s">
        <v>78</v>
      </c>
      <c r="AY4277" s="20" t="s">
        <v>169</v>
      </c>
      <c r="BE4277" s="227">
        <f>IF(N4277="základní",J4277,0)</f>
        <v>0</v>
      </c>
      <c r="BF4277" s="227">
        <f>IF(N4277="snížená",J4277,0)</f>
        <v>0</v>
      </c>
      <c r="BG4277" s="227">
        <f>IF(N4277="zákl. přenesená",J4277,0)</f>
        <v>0</v>
      </c>
      <c r="BH4277" s="227">
        <f>IF(N4277="sníž. přenesená",J4277,0)</f>
        <v>0</v>
      </c>
      <c r="BI4277" s="227">
        <f>IF(N4277="nulová",J4277,0)</f>
        <v>0</v>
      </c>
      <c r="BJ4277" s="20" t="s">
        <v>76</v>
      </c>
      <c r="BK4277" s="227">
        <f>ROUND(I4277*H4277,2)</f>
        <v>0</v>
      </c>
      <c r="BL4277" s="20" t="s">
        <v>508</v>
      </c>
      <c r="BM4277" s="226" t="s">
        <v>3241</v>
      </c>
    </row>
    <row r="4278" s="14" customFormat="1">
      <c r="A4278" s="14"/>
      <c r="B4278" s="244"/>
      <c r="C4278" s="245"/>
      <c r="D4278" s="235" t="s">
        <v>180</v>
      </c>
      <c r="E4278" s="246" t="s">
        <v>19</v>
      </c>
      <c r="F4278" s="247" t="s">
        <v>3242</v>
      </c>
      <c r="G4278" s="245"/>
      <c r="H4278" s="248">
        <v>1.6000000000000001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180</v>
      </c>
      <c r="AU4278" s="254" t="s">
        <v>78</v>
      </c>
      <c r="AV4278" s="14" t="s">
        <v>78</v>
      </c>
      <c r="AW4278" s="14" t="s">
        <v>31</v>
      </c>
      <c r="AX4278" s="14" t="s">
        <v>69</v>
      </c>
      <c r="AY4278" s="254" t="s">
        <v>169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3243</v>
      </c>
      <c r="G4279" s="245"/>
      <c r="H4279" s="248">
        <v>1.44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5" customFormat="1">
      <c r="A4280" s="15"/>
      <c r="B4280" s="255"/>
      <c r="C4280" s="256"/>
      <c r="D4280" s="235" t="s">
        <v>180</v>
      </c>
      <c r="E4280" s="257" t="s">
        <v>19</v>
      </c>
      <c r="F4280" s="258" t="s">
        <v>371</v>
      </c>
      <c r="G4280" s="256"/>
      <c r="H4280" s="259">
        <v>3.04</v>
      </c>
      <c r="I4280" s="260"/>
      <c r="J4280" s="256"/>
      <c r="K4280" s="256"/>
      <c r="L4280" s="261"/>
      <c r="M4280" s="262"/>
      <c r="N4280" s="263"/>
      <c r="O4280" s="263"/>
      <c r="P4280" s="263"/>
      <c r="Q4280" s="263"/>
      <c r="R4280" s="263"/>
      <c r="S4280" s="263"/>
      <c r="T4280" s="264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5" t="s">
        <v>180</v>
      </c>
      <c r="AU4280" s="265" t="s">
        <v>78</v>
      </c>
      <c r="AV4280" s="15" t="s">
        <v>176</v>
      </c>
      <c r="AW4280" s="15" t="s">
        <v>31</v>
      </c>
      <c r="AX4280" s="15" t="s">
        <v>76</v>
      </c>
      <c r="AY4280" s="265" t="s">
        <v>169</v>
      </c>
    </row>
    <row r="4281" s="14" customFormat="1">
      <c r="A4281" s="14"/>
      <c r="B4281" s="244"/>
      <c r="C4281" s="245"/>
      <c r="D4281" s="235" t="s">
        <v>180</v>
      </c>
      <c r="E4281" s="245"/>
      <c r="F4281" s="247" t="s">
        <v>3244</v>
      </c>
      <c r="G4281" s="245"/>
      <c r="H4281" s="248">
        <v>3.3439999999999999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4</v>
      </c>
      <c r="AX4281" s="14" t="s">
        <v>76</v>
      </c>
      <c r="AY4281" s="254" t="s">
        <v>169</v>
      </c>
    </row>
    <row r="4282" s="2" customFormat="1" ht="33" customHeight="1">
      <c r="A4282" s="41"/>
      <c r="B4282" s="42"/>
      <c r="C4282" s="215" t="s">
        <v>3245</v>
      </c>
      <c r="D4282" s="215" t="s">
        <v>171</v>
      </c>
      <c r="E4282" s="216" t="s">
        <v>3246</v>
      </c>
      <c r="F4282" s="217" t="s">
        <v>3247</v>
      </c>
      <c r="G4282" s="218" t="s">
        <v>396</v>
      </c>
      <c r="H4282" s="219">
        <v>23.800000000000001</v>
      </c>
      <c r="I4282" s="220"/>
      <c r="J4282" s="221">
        <f>ROUND(I4282*H4282,2)</f>
        <v>0</v>
      </c>
      <c r="K4282" s="217" t="s">
        <v>175</v>
      </c>
      <c r="L4282" s="47"/>
      <c r="M4282" s="222" t="s">
        <v>19</v>
      </c>
      <c r="N4282" s="223" t="s">
        <v>40</v>
      </c>
      <c r="O4282" s="87"/>
      <c r="P4282" s="224">
        <f>O4282*H4282</f>
        <v>0</v>
      </c>
      <c r="Q4282" s="224">
        <v>0</v>
      </c>
      <c r="R4282" s="224">
        <f>Q4282*H4282</f>
        <v>0</v>
      </c>
      <c r="S4282" s="224">
        <v>0</v>
      </c>
      <c r="T4282" s="225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6" t="s">
        <v>508</v>
      </c>
      <c r="AT4282" s="226" t="s">
        <v>171</v>
      </c>
      <c r="AU4282" s="226" t="s">
        <v>78</v>
      </c>
      <c r="AY4282" s="20" t="s">
        <v>169</v>
      </c>
      <c r="BE4282" s="227">
        <f>IF(N4282="základní",J4282,0)</f>
        <v>0</v>
      </c>
      <c r="BF4282" s="227">
        <f>IF(N4282="snížená",J4282,0)</f>
        <v>0</v>
      </c>
      <c r="BG4282" s="227">
        <f>IF(N4282="zákl. přenesená",J4282,0)</f>
        <v>0</v>
      </c>
      <c r="BH4282" s="227">
        <f>IF(N4282="sníž. přenesená",J4282,0)</f>
        <v>0</v>
      </c>
      <c r="BI4282" s="227">
        <f>IF(N4282="nulová",J4282,0)</f>
        <v>0</v>
      </c>
      <c r="BJ4282" s="20" t="s">
        <v>76</v>
      </c>
      <c r="BK4282" s="227">
        <f>ROUND(I4282*H4282,2)</f>
        <v>0</v>
      </c>
      <c r="BL4282" s="20" t="s">
        <v>508</v>
      </c>
      <c r="BM4282" s="226" t="s">
        <v>3248</v>
      </c>
    </row>
    <row r="4283" s="2" customFormat="1">
      <c r="A4283" s="41"/>
      <c r="B4283" s="42"/>
      <c r="C4283" s="43"/>
      <c r="D4283" s="228" t="s">
        <v>178</v>
      </c>
      <c r="E4283" s="43"/>
      <c r="F4283" s="229" t="s">
        <v>3249</v>
      </c>
      <c r="G4283" s="43"/>
      <c r="H4283" s="43"/>
      <c r="I4283" s="230"/>
      <c r="J4283" s="43"/>
      <c r="K4283" s="43"/>
      <c r="L4283" s="47"/>
      <c r="M4283" s="231"/>
      <c r="N4283" s="232"/>
      <c r="O4283" s="87"/>
      <c r="P4283" s="87"/>
      <c r="Q4283" s="87"/>
      <c r="R4283" s="87"/>
      <c r="S4283" s="87"/>
      <c r="T4283" s="88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T4283" s="20" t="s">
        <v>178</v>
      </c>
      <c r="AU4283" s="20" t="s">
        <v>78</v>
      </c>
    </row>
    <row r="4284" s="2" customFormat="1" ht="21.75" customHeight="1">
      <c r="A4284" s="41"/>
      <c r="B4284" s="42"/>
      <c r="C4284" s="266" t="s">
        <v>3250</v>
      </c>
      <c r="D4284" s="266" t="s">
        <v>402</v>
      </c>
      <c r="E4284" s="267" t="s">
        <v>3251</v>
      </c>
      <c r="F4284" s="268" t="s">
        <v>3252</v>
      </c>
      <c r="G4284" s="269" t="s">
        <v>396</v>
      </c>
      <c r="H4284" s="270">
        <v>26.18</v>
      </c>
      <c r="I4284" s="271"/>
      <c r="J4284" s="272">
        <f>ROUND(I4284*H4284,2)</f>
        <v>0</v>
      </c>
      <c r="K4284" s="268" t="s">
        <v>175</v>
      </c>
      <c r="L4284" s="273"/>
      <c r="M4284" s="274" t="s">
        <v>19</v>
      </c>
      <c r="N4284" s="275" t="s">
        <v>40</v>
      </c>
      <c r="O4284" s="87"/>
      <c r="P4284" s="224">
        <f>O4284*H4284</f>
        <v>0</v>
      </c>
      <c r="Q4284" s="224">
        <v>0.00020000000000000001</v>
      </c>
      <c r="R4284" s="224">
        <f>Q4284*H4284</f>
        <v>0.0052360000000000002</v>
      </c>
      <c r="S4284" s="224">
        <v>0</v>
      </c>
      <c r="T4284" s="225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6" t="s">
        <v>688</v>
      </c>
      <c r="AT4284" s="226" t="s">
        <v>402</v>
      </c>
      <c r="AU4284" s="226" t="s">
        <v>78</v>
      </c>
      <c r="AY4284" s="20" t="s">
        <v>169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20" t="s">
        <v>76</v>
      </c>
      <c r="BK4284" s="227">
        <f>ROUND(I4284*H4284,2)</f>
        <v>0</v>
      </c>
      <c r="BL4284" s="20" t="s">
        <v>508</v>
      </c>
      <c r="BM4284" s="226" t="s">
        <v>3253</v>
      </c>
    </row>
    <row r="4285" s="14" customFormat="1">
      <c r="A4285" s="14"/>
      <c r="B4285" s="244"/>
      <c r="C4285" s="245"/>
      <c r="D4285" s="235" t="s">
        <v>180</v>
      </c>
      <c r="E4285" s="246" t="s">
        <v>19</v>
      </c>
      <c r="F4285" s="247" t="s">
        <v>3254</v>
      </c>
      <c r="G4285" s="245"/>
      <c r="H4285" s="248">
        <v>5.5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31</v>
      </c>
      <c r="AX4285" s="14" t="s">
        <v>69</v>
      </c>
      <c r="AY4285" s="254" t="s">
        <v>169</v>
      </c>
    </row>
    <row r="4286" s="14" customFormat="1">
      <c r="A4286" s="14"/>
      <c r="B4286" s="244"/>
      <c r="C4286" s="245"/>
      <c r="D4286" s="235" t="s">
        <v>180</v>
      </c>
      <c r="E4286" s="246" t="s">
        <v>19</v>
      </c>
      <c r="F4286" s="247" t="s">
        <v>3255</v>
      </c>
      <c r="G4286" s="245"/>
      <c r="H4286" s="248">
        <v>5.0999999999999996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180</v>
      </c>
      <c r="AU4286" s="254" t="s">
        <v>78</v>
      </c>
      <c r="AV4286" s="14" t="s">
        <v>78</v>
      </c>
      <c r="AW4286" s="14" t="s">
        <v>31</v>
      </c>
      <c r="AX4286" s="14" t="s">
        <v>69</v>
      </c>
      <c r="AY4286" s="254" t="s">
        <v>169</v>
      </c>
    </row>
    <row r="4287" s="14" customFormat="1">
      <c r="A4287" s="14"/>
      <c r="B4287" s="244"/>
      <c r="C4287" s="245"/>
      <c r="D4287" s="235" t="s">
        <v>180</v>
      </c>
      <c r="E4287" s="246" t="s">
        <v>19</v>
      </c>
      <c r="F4287" s="247" t="s">
        <v>3256</v>
      </c>
      <c r="G4287" s="245"/>
      <c r="H4287" s="248">
        <v>2.3999999999999999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180</v>
      </c>
      <c r="AU4287" s="254" t="s">
        <v>78</v>
      </c>
      <c r="AV4287" s="14" t="s">
        <v>78</v>
      </c>
      <c r="AW4287" s="14" t="s">
        <v>31</v>
      </c>
      <c r="AX4287" s="14" t="s">
        <v>69</v>
      </c>
      <c r="AY4287" s="254" t="s">
        <v>169</v>
      </c>
    </row>
    <row r="4288" s="14" customFormat="1">
      <c r="A4288" s="14"/>
      <c r="B4288" s="244"/>
      <c r="C4288" s="245"/>
      <c r="D4288" s="235" t="s">
        <v>180</v>
      </c>
      <c r="E4288" s="246" t="s">
        <v>19</v>
      </c>
      <c r="F4288" s="247" t="s">
        <v>3257</v>
      </c>
      <c r="G4288" s="245"/>
      <c r="H4288" s="248">
        <v>5.5999999999999996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180</v>
      </c>
      <c r="AU4288" s="254" t="s">
        <v>78</v>
      </c>
      <c r="AV4288" s="14" t="s">
        <v>78</v>
      </c>
      <c r="AW4288" s="14" t="s">
        <v>31</v>
      </c>
      <c r="AX4288" s="14" t="s">
        <v>69</v>
      </c>
      <c r="AY4288" s="254" t="s">
        <v>169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3258</v>
      </c>
      <c r="G4289" s="245"/>
      <c r="H4289" s="248">
        <v>5.2000000000000002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23.800000000000001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14" customFormat="1">
      <c r="A4291" s="14"/>
      <c r="B4291" s="244"/>
      <c r="C4291" s="245"/>
      <c r="D4291" s="235" t="s">
        <v>180</v>
      </c>
      <c r="E4291" s="245"/>
      <c r="F4291" s="247" t="s">
        <v>3259</v>
      </c>
      <c r="G4291" s="245"/>
      <c r="H4291" s="248">
        <v>26.18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180</v>
      </c>
      <c r="AU4291" s="254" t="s">
        <v>78</v>
      </c>
      <c r="AV4291" s="14" t="s">
        <v>78</v>
      </c>
      <c r="AW4291" s="14" t="s">
        <v>4</v>
      </c>
      <c r="AX4291" s="14" t="s">
        <v>76</v>
      </c>
      <c r="AY4291" s="254" t="s">
        <v>169</v>
      </c>
    </row>
    <row r="4292" s="2" customFormat="1" ht="49.05" customHeight="1">
      <c r="A4292" s="41"/>
      <c r="B4292" s="42"/>
      <c r="C4292" s="215" t="s">
        <v>3260</v>
      </c>
      <c r="D4292" s="215" t="s">
        <v>171</v>
      </c>
      <c r="E4292" s="216" t="s">
        <v>3261</v>
      </c>
      <c r="F4292" s="217" t="s">
        <v>3262</v>
      </c>
      <c r="G4292" s="218" t="s">
        <v>853</v>
      </c>
      <c r="H4292" s="219">
        <v>24</v>
      </c>
      <c r="I4292" s="220"/>
      <c r="J4292" s="221">
        <f>ROUND(I4292*H4292,2)</f>
        <v>0</v>
      </c>
      <c r="K4292" s="217" t="s">
        <v>175</v>
      </c>
      <c r="L4292" s="47"/>
      <c r="M4292" s="222" t="s">
        <v>19</v>
      </c>
      <c r="N4292" s="223" t="s">
        <v>40</v>
      </c>
      <c r="O4292" s="87"/>
      <c r="P4292" s="224">
        <f>O4292*H4292</f>
        <v>0</v>
      </c>
      <c r="Q4292" s="224">
        <v>0</v>
      </c>
      <c r="R4292" s="224">
        <f>Q4292*H4292</f>
        <v>0</v>
      </c>
      <c r="S4292" s="224">
        <v>0</v>
      </c>
      <c r="T4292" s="225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6" t="s">
        <v>508</v>
      </c>
      <c r="AT4292" s="226" t="s">
        <v>171</v>
      </c>
      <c r="AU4292" s="226" t="s">
        <v>78</v>
      </c>
      <c r="AY4292" s="20" t="s">
        <v>169</v>
      </c>
      <c r="BE4292" s="227">
        <f>IF(N4292="základní",J4292,0)</f>
        <v>0</v>
      </c>
      <c r="BF4292" s="227">
        <f>IF(N4292="snížená",J4292,0)</f>
        <v>0</v>
      </c>
      <c r="BG4292" s="227">
        <f>IF(N4292="zákl. přenesená",J4292,0)</f>
        <v>0</v>
      </c>
      <c r="BH4292" s="227">
        <f>IF(N4292="sníž. přenesená",J4292,0)</f>
        <v>0</v>
      </c>
      <c r="BI4292" s="227">
        <f>IF(N4292="nulová",J4292,0)</f>
        <v>0</v>
      </c>
      <c r="BJ4292" s="20" t="s">
        <v>76</v>
      </c>
      <c r="BK4292" s="227">
        <f>ROUND(I4292*H4292,2)</f>
        <v>0</v>
      </c>
      <c r="BL4292" s="20" t="s">
        <v>508</v>
      </c>
      <c r="BM4292" s="226" t="s">
        <v>3263</v>
      </c>
    </row>
    <row r="4293" s="2" customFormat="1">
      <c r="A4293" s="41"/>
      <c r="B4293" s="42"/>
      <c r="C4293" s="43"/>
      <c r="D4293" s="228" t="s">
        <v>178</v>
      </c>
      <c r="E4293" s="43"/>
      <c r="F4293" s="229" t="s">
        <v>3264</v>
      </c>
      <c r="G4293" s="43"/>
      <c r="H4293" s="43"/>
      <c r="I4293" s="230"/>
      <c r="J4293" s="43"/>
      <c r="K4293" s="43"/>
      <c r="L4293" s="47"/>
      <c r="M4293" s="231"/>
      <c r="N4293" s="232"/>
      <c r="O4293" s="87"/>
      <c r="P4293" s="87"/>
      <c r="Q4293" s="87"/>
      <c r="R4293" s="87"/>
      <c r="S4293" s="87"/>
      <c r="T4293" s="88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T4293" s="20" t="s">
        <v>178</v>
      </c>
      <c r="AU4293" s="20" t="s">
        <v>78</v>
      </c>
    </row>
    <row r="4294" s="2" customFormat="1" ht="16.5" customHeight="1">
      <c r="A4294" s="41"/>
      <c r="B4294" s="42"/>
      <c r="C4294" s="266" t="s">
        <v>3265</v>
      </c>
      <c r="D4294" s="266" t="s">
        <v>402</v>
      </c>
      <c r="E4294" s="267" t="s">
        <v>3266</v>
      </c>
      <c r="F4294" s="268" t="s">
        <v>3267</v>
      </c>
      <c r="G4294" s="269" t="s">
        <v>853</v>
      </c>
      <c r="H4294" s="270">
        <v>24</v>
      </c>
      <c r="I4294" s="271"/>
      <c r="J4294" s="272">
        <f>ROUND(I4294*H4294,2)</f>
        <v>0</v>
      </c>
      <c r="K4294" s="268" t="s">
        <v>175</v>
      </c>
      <c r="L4294" s="273"/>
      <c r="M4294" s="274" t="s">
        <v>19</v>
      </c>
      <c r="N4294" s="275" t="s">
        <v>40</v>
      </c>
      <c r="O4294" s="87"/>
      <c r="P4294" s="224">
        <f>O4294*H4294</f>
        <v>0</v>
      </c>
      <c r="Q4294" s="224">
        <v>0.00398</v>
      </c>
      <c r="R4294" s="224">
        <f>Q4294*H4294</f>
        <v>0.095519999999999994</v>
      </c>
      <c r="S4294" s="224">
        <v>0</v>
      </c>
      <c r="T4294" s="225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6" t="s">
        <v>688</v>
      </c>
      <c r="AT4294" s="226" t="s">
        <v>402</v>
      </c>
      <c r="AU4294" s="226" t="s">
        <v>78</v>
      </c>
      <c r="AY4294" s="20" t="s">
        <v>169</v>
      </c>
      <c r="BE4294" s="227">
        <f>IF(N4294="základní",J4294,0)</f>
        <v>0</v>
      </c>
      <c r="BF4294" s="227">
        <f>IF(N4294="snížená",J4294,0)</f>
        <v>0</v>
      </c>
      <c r="BG4294" s="227">
        <f>IF(N4294="zákl. přenesená",J4294,0)</f>
        <v>0</v>
      </c>
      <c r="BH4294" s="227">
        <f>IF(N4294="sníž. přenesená",J4294,0)</f>
        <v>0</v>
      </c>
      <c r="BI4294" s="227">
        <f>IF(N4294="nulová",J4294,0)</f>
        <v>0</v>
      </c>
      <c r="BJ4294" s="20" t="s">
        <v>76</v>
      </c>
      <c r="BK4294" s="227">
        <f>ROUND(I4294*H4294,2)</f>
        <v>0</v>
      </c>
      <c r="BL4294" s="20" t="s">
        <v>508</v>
      </c>
      <c r="BM4294" s="226" t="s">
        <v>3268</v>
      </c>
    </row>
    <row r="4295" s="14" customFormat="1">
      <c r="A4295" s="14"/>
      <c r="B4295" s="244"/>
      <c r="C4295" s="245"/>
      <c r="D4295" s="235" t="s">
        <v>180</v>
      </c>
      <c r="E4295" s="246" t="s">
        <v>19</v>
      </c>
      <c r="F4295" s="247" t="s">
        <v>589</v>
      </c>
      <c r="G4295" s="245"/>
      <c r="H4295" s="248">
        <v>24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180</v>
      </c>
      <c r="AU4295" s="254" t="s">
        <v>78</v>
      </c>
      <c r="AV4295" s="14" t="s">
        <v>78</v>
      </c>
      <c r="AW4295" s="14" t="s">
        <v>31</v>
      </c>
      <c r="AX4295" s="14" t="s">
        <v>69</v>
      </c>
      <c r="AY4295" s="254" t="s">
        <v>169</v>
      </c>
    </row>
    <row r="4296" s="15" customFormat="1">
      <c r="A4296" s="15"/>
      <c r="B4296" s="255"/>
      <c r="C4296" s="256"/>
      <c r="D4296" s="235" t="s">
        <v>180</v>
      </c>
      <c r="E4296" s="257" t="s">
        <v>19</v>
      </c>
      <c r="F4296" s="258" t="s">
        <v>371</v>
      </c>
      <c r="G4296" s="256"/>
      <c r="H4296" s="259">
        <v>24</v>
      </c>
      <c r="I4296" s="260"/>
      <c r="J4296" s="256"/>
      <c r="K4296" s="256"/>
      <c r="L4296" s="261"/>
      <c r="M4296" s="262"/>
      <c r="N4296" s="263"/>
      <c r="O4296" s="263"/>
      <c r="P4296" s="263"/>
      <c r="Q4296" s="263"/>
      <c r="R4296" s="263"/>
      <c r="S4296" s="263"/>
      <c r="T4296" s="264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5" t="s">
        <v>180</v>
      </c>
      <c r="AU4296" s="265" t="s">
        <v>78</v>
      </c>
      <c r="AV4296" s="15" t="s">
        <v>176</v>
      </c>
      <c r="AW4296" s="15" t="s">
        <v>31</v>
      </c>
      <c r="AX4296" s="15" t="s">
        <v>76</v>
      </c>
      <c r="AY4296" s="265" t="s">
        <v>169</v>
      </c>
    </row>
    <row r="4297" s="2" customFormat="1" ht="49.05" customHeight="1">
      <c r="A4297" s="41"/>
      <c r="B4297" s="42"/>
      <c r="C4297" s="215" t="s">
        <v>3269</v>
      </c>
      <c r="D4297" s="215" t="s">
        <v>171</v>
      </c>
      <c r="E4297" s="216" t="s">
        <v>3270</v>
      </c>
      <c r="F4297" s="217" t="s">
        <v>3271</v>
      </c>
      <c r="G4297" s="218" t="s">
        <v>853</v>
      </c>
      <c r="H4297" s="219">
        <v>10</v>
      </c>
      <c r="I4297" s="220"/>
      <c r="J4297" s="221">
        <f>ROUND(I4297*H4297,2)</f>
        <v>0</v>
      </c>
      <c r="K4297" s="217" t="s">
        <v>175</v>
      </c>
      <c r="L4297" s="47"/>
      <c r="M4297" s="222" t="s">
        <v>19</v>
      </c>
      <c r="N4297" s="223" t="s">
        <v>40</v>
      </c>
      <c r="O4297" s="87"/>
      <c r="P4297" s="224">
        <f>O4297*H4297</f>
        <v>0</v>
      </c>
      <c r="Q4297" s="224">
        <v>0</v>
      </c>
      <c r="R4297" s="224">
        <f>Q4297*H4297</f>
        <v>0</v>
      </c>
      <c r="S4297" s="224">
        <v>0</v>
      </c>
      <c r="T4297" s="225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6" t="s">
        <v>508</v>
      </c>
      <c r="AT4297" s="226" t="s">
        <v>171</v>
      </c>
      <c r="AU4297" s="226" t="s">
        <v>78</v>
      </c>
      <c r="AY4297" s="20" t="s">
        <v>169</v>
      </c>
      <c r="BE4297" s="227">
        <f>IF(N4297="základní",J4297,0)</f>
        <v>0</v>
      </c>
      <c r="BF4297" s="227">
        <f>IF(N4297="snížená",J4297,0)</f>
        <v>0</v>
      </c>
      <c r="BG4297" s="227">
        <f>IF(N4297="zákl. přenesená",J4297,0)</f>
        <v>0</v>
      </c>
      <c r="BH4297" s="227">
        <f>IF(N4297="sníž. přenesená",J4297,0)</f>
        <v>0</v>
      </c>
      <c r="BI4297" s="227">
        <f>IF(N4297="nulová",J4297,0)</f>
        <v>0</v>
      </c>
      <c r="BJ4297" s="20" t="s">
        <v>76</v>
      </c>
      <c r="BK4297" s="227">
        <f>ROUND(I4297*H4297,2)</f>
        <v>0</v>
      </c>
      <c r="BL4297" s="20" t="s">
        <v>508</v>
      </c>
      <c r="BM4297" s="226" t="s">
        <v>3272</v>
      </c>
    </row>
    <row r="4298" s="2" customFormat="1">
      <c r="A4298" s="41"/>
      <c r="B4298" s="42"/>
      <c r="C4298" s="43"/>
      <c r="D4298" s="228" t="s">
        <v>178</v>
      </c>
      <c r="E4298" s="43"/>
      <c r="F4298" s="229" t="s">
        <v>3273</v>
      </c>
      <c r="G4298" s="43"/>
      <c r="H4298" s="43"/>
      <c r="I4298" s="230"/>
      <c r="J4298" s="43"/>
      <c r="K4298" s="43"/>
      <c r="L4298" s="47"/>
      <c r="M4298" s="231"/>
      <c r="N4298" s="232"/>
      <c r="O4298" s="87"/>
      <c r="P4298" s="87"/>
      <c r="Q4298" s="87"/>
      <c r="R4298" s="87"/>
      <c r="S4298" s="87"/>
      <c r="T4298" s="88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T4298" s="20" t="s">
        <v>178</v>
      </c>
      <c r="AU4298" s="20" t="s">
        <v>78</v>
      </c>
    </row>
    <row r="4299" s="2" customFormat="1" ht="37.8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175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0.0025100000000000001</v>
      </c>
      <c r="R4299" s="224">
        <f>Q4299*H4299</f>
        <v>0.025100000000000001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49.05" customHeight="1">
      <c r="A4302" s="41"/>
      <c r="B4302" s="42"/>
      <c r="C4302" s="215" t="s">
        <v>3278</v>
      </c>
      <c r="D4302" s="215" t="s">
        <v>171</v>
      </c>
      <c r="E4302" s="216" t="s">
        <v>3279</v>
      </c>
      <c r="F4302" s="217" t="s">
        <v>3280</v>
      </c>
      <c r="G4302" s="218" t="s">
        <v>2131</v>
      </c>
      <c r="H4302" s="219">
        <v>1</v>
      </c>
      <c r="I4302" s="220"/>
      <c r="J4302" s="221">
        <f>ROUND(I4302*H4302,2)</f>
        <v>0</v>
      </c>
      <c r="K4302" s="217" t="s">
        <v>19</v>
      </c>
      <c r="L4302" s="47"/>
      <c r="M4302" s="222" t="s">
        <v>19</v>
      </c>
      <c r="N4302" s="223" t="s">
        <v>40</v>
      </c>
      <c r="O4302" s="87"/>
      <c r="P4302" s="224">
        <f>O4302*H4302</f>
        <v>0</v>
      </c>
      <c r="Q4302" s="224">
        <v>0</v>
      </c>
      <c r="R4302" s="224">
        <f>Q4302*H4302</f>
        <v>0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508</v>
      </c>
      <c r="AT4302" s="226" t="s">
        <v>171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76</v>
      </c>
      <c r="G4303" s="245"/>
      <c r="H4303" s="248">
        <v>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16.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10</v>
      </c>
      <c r="I4305" s="271"/>
      <c r="J4305" s="272">
        <f>ROUND(I4305*H4305,2)</f>
        <v>0</v>
      </c>
      <c r="K4305" s="268" t="s">
        <v>19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</v>
      </c>
      <c r="R4305" s="224">
        <f>Q4305*H4305</f>
        <v>0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430</v>
      </c>
      <c r="G4306" s="245"/>
      <c r="H4306" s="248">
        <v>10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10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3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396</v>
      </c>
      <c r="H4308" s="270">
        <v>142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0.00024000000000000001</v>
      </c>
      <c r="R4308" s="224">
        <f>Q4308*H4308</f>
        <v>0.034079999999999999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1560</v>
      </c>
      <c r="G4309" s="245"/>
      <c r="H4309" s="248">
        <v>142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142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24.1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175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0.00032000000000000003</v>
      </c>
      <c r="R4311" s="224">
        <f>Q4311*H4311</f>
        <v>0.0016000000000000001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69</v>
      </c>
      <c r="AY4312" s="254" t="s">
        <v>169</v>
      </c>
    </row>
    <row r="4313" s="15" customFormat="1">
      <c r="A4313" s="15"/>
      <c r="B4313" s="255"/>
      <c r="C4313" s="256"/>
      <c r="D4313" s="235" t="s">
        <v>180</v>
      </c>
      <c r="E4313" s="257" t="s">
        <v>19</v>
      </c>
      <c r="F4313" s="258" t="s">
        <v>371</v>
      </c>
      <c r="G4313" s="256"/>
      <c r="H4313" s="259">
        <v>5</v>
      </c>
      <c r="I4313" s="260"/>
      <c r="J4313" s="256"/>
      <c r="K4313" s="256"/>
      <c r="L4313" s="261"/>
      <c r="M4313" s="262"/>
      <c r="N4313" s="263"/>
      <c r="O4313" s="263"/>
      <c r="P4313" s="263"/>
      <c r="Q4313" s="263"/>
      <c r="R4313" s="263"/>
      <c r="S4313" s="263"/>
      <c r="T4313" s="264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5" t="s">
        <v>180</v>
      </c>
      <c r="AU4313" s="265" t="s">
        <v>78</v>
      </c>
      <c r="AV4313" s="15" t="s">
        <v>176</v>
      </c>
      <c r="AW4313" s="15" t="s">
        <v>31</v>
      </c>
      <c r="AX4313" s="15" t="s">
        <v>76</v>
      </c>
      <c r="AY4313" s="265" t="s">
        <v>169</v>
      </c>
    </row>
    <row r="4314" s="2" customFormat="1" ht="37.8" customHeight="1">
      <c r="A4314" s="41"/>
      <c r="B4314" s="42"/>
      <c r="C4314" s="266" t="s">
        <v>3294</v>
      </c>
      <c r="D4314" s="266" t="s">
        <v>402</v>
      </c>
      <c r="E4314" s="267" t="s">
        <v>3295</v>
      </c>
      <c r="F4314" s="268" t="s">
        <v>3296</v>
      </c>
      <c r="G4314" s="269" t="s">
        <v>853</v>
      </c>
      <c r="H4314" s="270">
        <v>5</v>
      </c>
      <c r="I4314" s="271"/>
      <c r="J4314" s="272">
        <f>ROUND(I4314*H4314,2)</f>
        <v>0</v>
      </c>
      <c r="K4314" s="268" t="s">
        <v>175</v>
      </c>
      <c r="L4314" s="273"/>
      <c r="M4314" s="274" t="s">
        <v>19</v>
      </c>
      <c r="N4314" s="275" t="s">
        <v>40</v>
      </c>
      <c r="O4314" s="87"/>
      <c r="P4314" s="224">
        <f>O4314*H4314</f>
        <v>0</v>
      </c>
      <c r="Q4314" s="224">
        <v>0.00084000000000000003</v>
      </c>
      <c r="R4314" s="224">
        <f>Q4314*H4314</f>
        <v>0.0042000000000000006</v>
      </c>
      <c r="S4314" s="224">
        <v>0</v>
      </c>
      <c r="T4314" s="225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6" t="s">
        <v>688</v>
      </c>
      <c r="AT4314" s="226" t="s">
        <v>402</v>
      </c>
      <c r="AU4314" s="226" t="s">
        <v>78</v>
      </c>
      <c r="AY4314" s="20" t="s">
        <v>169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20" t="s">
        <v>76</v>
      </c>
      <c r="BK4314" s="227">
        <f>ROUND(I4314*H4314,2)</f>
        <v>0</v>
      </c>
      <c r="BL4314" s="20" t="s">
        <v>508</v>
      </c>
      <c r="BM4314" s="226" t="s">
        <v>3297</v>
      </c>
    </row>
    <row r="4315" s="14" customFormat="1">
      <c r="A4315" s="14"/>
      <c r="B4315" s="244"/>
      <c r="C4315" s="245"/>
      <c r="D4315" s="235" t="s">
        <v>180</v>
      </c>
      <c r="E4315" s="246" t="s">
        <v>19</v>
      </c>
      <c r="F4315" s="247" t="s">
        <v>401</v>
      </c>
      <c r="G4315" s="245"/>
      <c r="H4315" s="248">
        <v>5</v>
      </c>
      <c r="I4315" s="249"/>
      <c r="J4315" s="245"/>
      <c r="K4315" s="245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180</v>
      </c>
      <c r="AU4315" s="254" t="s">
        <v>78</v>
      </c>
      <c r="AV4315" s="14" t="s">
        <v>78</v>
      </c>
      <c r="AW4315" s="14" t="s">
        <v>31</v>
      </c>
      <c r="AX4315" s="14" t="s">
        <v>69</v>
      </c>
      <c r="AY4315" s="254" t="s">
        <v>169</v>
      </c>
    </row>
    <row r="4316" s="15" customFormat="1">
      <c r="A4316" s="15"/>
      <c r="B4316" s="255"/>
      <c r="C4316" s="256"/>
      <c r="D4316" s="235" t="s">
        <v>180</v>
      </c>
      <c r="E4316" s="257" t="s">
        <v>19</v>
      </c>
      <c r="F4316" s="258" t="s">
        <v>371</v>
      </c>
      <c r="G4316" s="256"/>
      <c r="H4316" s="259">
        <v>5</v>
      </c>
      <c r="I4316" s="260"/>
      <c r="J4316" s="256"/>
      <c r="K4316" s="256"/>
      <c r="L4316" s="261"/>
      <c r="M4316" s="262"/>
      <c r="N4316" s="263"/>
      <c r="O4316" s="263"/>
      <c r="P4316" s="263"/>
      <c r="Q4316" s="263"/>
      <c r="R4316" s="263"/>
      <c r="S4316" s="263"/>
      <c r="T4316" s="264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5" t="s">
        <v>180</v>
      </c>
      <c r="AU4316" s="265" t="s">
        <v>78</v>
      </c>
      <c r="AV4316" s="15" t="s">
        <v>176</v>
      </c>
      <c r="AW4316" s="15" t="s">
        <v>31</v>
      </c>
      <c r="AX4316" s="15" t="s">
        <v>76</v>
      </c>
      <c r="AY4316" s="265" t="s">
        <v>169</v>
      </c>
    </row>
    <row r="4317" s="2" customFormat="1" ht="16.5" customHeight="1">
      <c r="A4317" s="41"/>
      <c r="B4317" s="42"/>
      <c r="C4317" s="266" t="s">
        <v>3298</v>
      </c>
      <c r="D4317" s="266" t="s">
        <v>402</v>
      </c>
      <c r="E4317" s="267" t="s">
        <v>3299</v>
      </c>
      <c r="F4317" s="268" t="s">
        <v>3300</v>
      </c>
      <c r="G4317" s="269" t="s">
        <v>853</v>
      </c>
      <c r="H4317" s="270">
        <v>5</v>
      </c>
      <c r="I4317" s="271"/>
      <c r="J4317" s="272">
        <f>ROUND(I4317*H4317,2)</f>
        <v>0</v>
      </c>
      <c r="K4317" s="268" t="s">
        <v>19</v>
      </c>
      <c r="L4317" s="273"/>
      <c r="M4317" s="274" t="s">
        <v>19</v>
      </c>
      <c r="N4317" s="275" t="s">
        <v>40</v>
      </c>
      <c r="O4317" s="87"/>
      <c r="P4317" s="224">
        <f>O4317*H4317</f>
        <v>0</v>
      </c>
      <c r="Q4317" s="224">
        <v>0</v>
      </c>
      <c r="R4317" s="224">
        <f>Q4317*H4317</f>
        <v>0</v>
      </c>
      <c r="S4317" s="224">
        <v>0</v>
      </c>
      <c r="T4317" s="225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6" t="s">
        <v>688</v>
      </c>
      <c r="AT4317" s="226" t="s">
        <v>402</v>
      </c>
      <c r="AU4317" s="226" t="s">
        <v>78</v>
      </c>
      <c r="AY4317" s="20" t="s">
        <v>169</v>
      </c>
      <c r="BE4317" s="227">
        <f>IF(N4317="základní",J4317,0)</f>
        <v>0</v>
      </c>
      <c r="BF4317" s="227">
        <f>IF(N4317="snížená",J4317,0)</f>
        <v>0</v>
      </c>
      <c r="BG4317" s="227">
        <f>IF(N4317="zákl. přenesená",J4317,0)</f>
        <v>0</v>
      </c>
      <c r="BH4317" s="227">
        <f>IF(N4317="sníž. přenesená",J4317,0)</f>
        <v>0</v>
      </c>
      <c r="BI4317" s="227">
        <f>IF(N4317="nulová",J4317,0)</f>
        <v>0</v>
      </c>
      <c r="BJ4317" s="20" t="s">
        <v>76</v>
      </c>
      <c r="BK4317" s="227">
        <f>ROUND(I4317*H4317,2)</f>
        <v>0</v>
      </c>
      <c r="BL4317" s="20" t="s">
        <v>508</v>
      </c>
      <c r="BM4317" s="226" t="s">
        <v>3301</v>
      </c>
    </row>
    <row r="4318" s="14" customFormat="1">
      <c r="A4318" s="14"/>
      <c r="B4318" s="244"/>
      <c r="C4318" s="245"/>
      <c r="D4318" s="235" t="s">
        <v>180</v>
      </c>
      <c r="E4318" s="246" t="s">
        <v>19</v>
      </c>
      <c r="F4318" s="247" t="s">
        <v>401</v>
      </c>
      <c r="G4318" s="245"/>
      <c r="H4318" s="248">
        <v>5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180</v>
      </c>
      <c r="AU4318" s="254" t="s">
        <v>78</v>
      </c>
      <c r="AV4318" s="14" t="s">
        <v>78</v>
      </c>
      <c r="AW4318" s="14" t="s">
        <v>31</v>
      </c>
      <c r="AX4318" s="14" t="s">
        <v>76</v>
      </c>
      <c r="AY4318" s="254" t="s">
        <v>169</v>
      </c>
    </row>
    <row r="4319" s="2" customFormat="1" ht="16.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2131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14" customFormat="1">
      <c r="A4320" s="14"/>
      <c r="B4320" s="244"/>
      <c r="C4320" s="245"/>
      <c r="D4320" s="235" t="s">
        <v>180</v>
      </c>
      <c r="E4320" s="246" t="s">
        <v>19</v>
      </c>
      <c r="F4320" s="247" t="s">
        <v>76</v>
      </c>
      <c r="G4320" s="245"/>
      <c r="H4320" s="248">
        <v>1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180</v>
      </c>
      <c r="AU4320" s="254" t="s">
        <v>78</v>
      </c>
      <c r="AV4320" s="14" t="s">
        <v>78</v>
      </c>
      <c r="AW4320" s="14" t="s">
        <v>31</v>
      </c>
      <c r="AX4320" s="14" t="s">
        <v>69</v>
      </c>
      <c r="AY4320" s="254" t="s">
        <v>169</v>
      </c>
    </row>
    <row r="4321" s="15" customFormat="1">
      <c r="A4321" s="15"/>
      <c r="B4321" s="255"/>
      <c r="C4321" s="256"/>
      <c r="D4321" s="235" t="s">
        <v>180</v>
      </c>
      <c r="E4321" s="257" t="s">
        <v>19</v>
      </c>
      <c r="F4321" s="258" t="s">
        <v>371</v>
      </c>
      <c r="G4321" s="256"/>
      <c r="H4321" s="259">
        <v>1</v>
      </c>
      <c r="I4321" s="260"/>
      <c r="J4321" s="256"/>
      <c r="K4321" s="256"/>
      <c r="L4321" s="261"/>
      <c r="M4321" s="262"/>
      <c r="N4321" s="263"/>
      <c r="O4321" s="263"/>
      <c r="P4321" s="263"/>
      <c r="Q4321" s="263"/>
      <c r="R4321" s="263"/>
      <c r="S4321" s="263"/>
      <c r="T4321" s="264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65" t="s">
        <v>180</v>
      </c>
      <c r="AU4321" s="265" t="s">
        <v>78</v>
      </c>
      <c r="AV4321" s="15" t="s">
        <v>176</v>
      </c>
      <c r="AW4321" s="15" t="s">
        <v>31</v>
      </c>
      <c r="AX4321" s="15" t="s">
        <v>76</v>
      </c>
      <c r="AY4321" s="265" t="s">
        <v>169</v>
      </c>
    </row>
    <row r="4322" s="2" customFormat="1" ht="21.75" customHeight="1">
      <c r="A4322" s="41"/>
      <c r="B4322" s="42"/>
      <c r="C4322" s="215" t="s">
        <v>3306</v>
      </c>
      <c r="D4322" s="215" t="s">
        <v>171</v>
      </c>
      <c r="E4322" s="216" t="s">
        <v>3307</v>
      </c>
      <c r="F4322" s="217" t="s">
        <v>3308</v>
      </c>
      <c r="G4322" s="218" t="s">
        <v>2131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3309</v>
      </c>
    </row>
    <row r="4323" s="14" customFormat="1">
      <c r="A4323" s="14"/>
      <c r="B4323" s="244"/>
      <c r="C4323" s="245"/>
      <c r="D4323" s="235" t="s">
        <v>180</v>
      </c>
      <c r="E4323" s="246" t="s">
        <v>19</v>
      </c>
      <c r="F4323" s="247" t="s">
        <v>76</v>
      </c>
      <c r="G4323" s="245"/>
      <c r="H4323" s="248">
        <v>1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180</v>
      </c>
      <c r="AU4323" s="254" t="s">
        <v>78</v>
      </c>
      <c r="AV4323" s="14" t="s">
        <v>78</v>
      </c>
      <c r="AW4323" s="14" t="s">
        <v>31</v>
      </c>
      <c r="AX4323" s="14" t="s">
        <v>69</v>
      </c>
      <c r="AY4323" s="254" t="s">
        <v>169</v>
      </c>
    </row>
    <row r="4324" s="15" customFormat="1">
      <c r="A4324" s="15"/>
      <c r="B4324" s="255"/>
      <c r="C4324" s="256"/>
      <c r="D4324" s="235" t="s">
        <v>180</v>
      </c>
      <c r="E4324" s="257" t="s">
        <v>19</v>
      </c>
      <c r="F4324" s="258" t="s">
        <v>371</v>
      </c>
      <c r="G4324" s="256"/>
      <c r="H4324" s="259">
        <v>1</v>
      </c>
      <c r="I4324" s="260"/>
      <c r="J4324" s="256"/>
      <c r="K4324" s="256"/>
      <c r="L4324" s="261"/>
      <c r="M4324" s="262"/>
      <c r="N4324" s="263"/>
      <c r="O4324" s="263"/>
      <c r="P4324" s="263"/>
      <c r="Q4324" s="263"/>
      <c r="R4324" s="263"/>
      <c r="S4324" s="263"/>
      <c r="T4324" s="264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T4324" s="265" t="s">
        <v>180</v>
      </c>
      <c r="AU4324" s="265" t="s">
        <v>78</v>
      </c>
      <c r="AV4324" s="15" t="s">
        <v>176</v>
      </c>
      <c r="AW4324" s="15" t="s">
        <v>31</v>
      </c>
      <c r="AX4324" s="15" t="s">
        <v>76</v>
      </c>
      <c r="AY4324" s="265" t="s">
        <v>169</v>
      </c>
    </row>
    <row r="4325" s="2" customFormat="1" ht="24.15" customHeight="1">
      <c r="A4325" s="41"/>
      <c r="B4325" s="42"/>
      <c r="C4325" s="215" t="s">
        <v>3310</v>
      </c>
      <c r="D4325" s="215" t="s">
        <v>171</v>
      </c>
      <c r="E4325" s="216" t="s">
        <v>3311</v>
      </c>
      <c r="F4325" s="217" t="s">
        <v>3312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3313</v>
      </c>
    </row>
    <row r="4326" s="2" customFormat="1" ht="24.15" customHeight="1">
      <c r="A4326" s="41"/>
      <c r="B4326" s="42"/>
      <c r="C4326" s="215" t="s">
        <v>3314</v>
      </c>
      <c r="D4326" s="215" t="s">
        <v>171</v>
      </c>
      <c r="E4326" s="216" t="s">
        <v>3315</v>
      </c>
      <c r="F4326" s="217" t="s">
        <v>3316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3317</v>
      </c>
    </row>
    <row r="4327" s="2" customFormat="1" ht="24.15" customHeight="1">
      <c r="A4327" s="41"/>
      <c r="B4327" s="42"/>
      <c r="C4327" s="215" t="s">
        <v>3318</v>
      </c>
      <c r="D4327" s="215" t="s">
        <v>171</v>
      </c>
      <c r="E4327" s="216" t="s">
        <v>3319</v>
      </c>
      <c r="F4327" s="217" t="s">
        <v>3320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3321</v>
      </c>
    </row>
    <row r="4328" s="2" customFormat="1" ht="24.15" customHeight="1">
      <c r="A4328" s="41"/>
      <c r="B4328" s="42"/>
      <c r="C4328" s="215" t="s">
        <v>3322</v>
      </c>
      <c r="D4328" s="215" t="s">
        <v>171</v>
      </c>
      <c r="E4328" s="216" t="s">
        <v>3323</v>
      </c>
      <c r="F4328" s="217" t="s">
        <v>3324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3325</v>
      </c>
    </row>
    <row r="4329" s="2" customFormat="1" ht="24.15" customHeight="1">
      <c r="A4329" s="41"/>
      <c r="B4329" s="42"/>
      <c r="C4329" s="215" t="s">
        <v>3326</v>
      </c>
      <c r="D4329" s="215" t="s">
        <v>171</v>
      </c>
      <c r="E4329" s="216" t="s">
        <v>3327</v>
      </c>
      <c r="F4329" s="217" t="s">
        <v>3328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3329</v>
      </c>
    </row>
    <row r="4330" s="2" customFormat="1" ht="16.5" customHeight="1">
      <c r="A4330" s="41"/>
      <c r="B4330" s="42"/>
      <c r="C4330" s="215" t="s">
        <v>3330</v>
      </c>
      <c r="D4330" s="215" t="s">
        <v>171</v>
      </c>
      <c r="E4330" s="216" t="s">
        <v>3331</v>
      </c>
      <c r="F4330" s="217" t="s">
        <v>3332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3333</v>
      </c>
    </row>
    <row r="4331" s="2" customFormat="1" ht="24.15" customHeight="1">
      <c r="A4331" s="41"/>
      <c r="B4331" s="42"/>
      <c r="C4331" s="215" t="s">
        <v>3334</v>
      </c>
      <c r="D4331" s="215" t="s">
        <v>171</v>
      </c>
      <c r="E4331" s="216" t="s">
        <v>3335</v>
      </c>
      <c r="F4331" s="217" t="s">
        <v>3336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3337</v>
      </c>
    </row>
    <row r="4332" s="2" customFormat="1" ht="24.15" customHeight="1">
      <c r="A4332" s="41"/>
      <c r="B4332" s="42"/>
      <c r="C4332" s="215" t="s">
        <v>3338</v>
      </c>
      <c r="D4332" s="215" t="s">
        <v>171</v>
      </c>
      <c r="E4332" s="216" t="s">
        <v>3339</v>
      </c>
      <c r="F4332" s="217" t="s">
        <v>3340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3341</v>
      </c>
    </row>
    <row r="4333" s="2" customFormat="1" ht="24.15" customHeight="1">
      <c r="A4333" s="41"/>
      <c r="B4333" s="42"/>
      <c r="C4333" s="215" t="s">
        <v>3342</v>
      </c>
      <c r="D4333" s="215" t="s">
        <v>171</v>
      </c>
      <c r="E4333" s="216" t="s">
        <v>3343</v>
      </c>
      <c r="F4333" s="217" t="s">
        <v>3344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3345</v>
      </c>
    </row>
    <row r="4334" s="2" customFormat="1" ht="24.15" customHeight="1">
      <c r="A4334" s="41"/>
      <c r="B4334" s="42"/>
      <c r="C4334" s="215" t="s">
        <v>3346</v>
      </c>
      <c r="D4334" s="215" t="s">
        <v>171</v>
      </c>
      <c r="E4334" s="216" t="s">
        <v>3347</v>
      </c>
      <c r="F4334" s="217" t="s">
        <v>3348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3349</v>
      </c>
    </row>
    <row r="4335" s="2" customFormat="1" ht="24.15" customHeight="1">
      <c r="A4335" s="41"/>
      <c r="B4335" s="42"/>
      <c r="C4335" s="215" t="s">
        <v>3350</v>
      </c>
      <c r="D4335" s="215" t="s">
        <v>171</v>
      </c>
      <c r="E4335" s="216" t="s">
        <v>3351</v>
      </c>
      <c r="F4335" s="217" t="s">
        <v>3352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3353</v>
      </c>
    </row>
    <row r="4336" s="2" customFormat="1" ht="24.15" customHeight="1">
      <c r="A4336" s="41"/>
      <c r="B4336" s="42"/>
      <c r="C4336" s="215" t="s">
        <v>3354</v>
      </c>
      <c r="D4336" s="215" t="s">
        <v>171</v>
      </c>
      <c r="E4336" s="216" t="s">
        <v>3355</v>
      </c>
      <c r="F4336" s="217" t="s">
        <v>3356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3357</v>
      </c>
    </row>
    <row r="4337" s="2" customFormat="1" ht="24.15" customHeight="1">
      <c r="A4337" s="41"/>
      <c r="B4337" s="42"/>
      <c r="C4337" s="215" t="s">
        <v>3358</v>
      </c>
      <c r="D4337" s="215" t="s">
        <v>171</v>
      </c>
      <c r="E4337" s="216" t="s">
        <v>3359</v>
      </c>
      <c r="F4337" s="217" t="s">
        <v>3360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3361</v>
      </c>
    </row>
    <row r="4338" s="2" customFormat="1" ht="24.15" customHeight="1">
      <c r="A4338" s="41"/>
      <c r="B4338" s="42"/>
      <c r="C4338" s="215" t="s">
        <v>3362</v>
      </c>
      <c r="D4338" s="215" t="s">
        <v>171</v>
      </c>
      <c r="E4338" s="216" t="s">
        <v>3363</v>
      </c>
      <c r="F4338" s="217" t="s">
        <v>3364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3365</v>
      </c>
    </row>
    <row r="4339" s="2" customFormat="1" ht="24.15" customHeight="1">
      <c r="A4339" s="41"/>
      <c r="B4339" s="42"/>
      <c r="C4339" s="215" t="s">
        <v>3366</v>
      </c>
      <c r="D4339" s="215" t="s">
        <v>171</v>
      </c>
      <c r="E4339" s="216" t="s">
        <v>3367</v>
      </c>
      <c r="F4339" s="217" t="s">
        <v>3368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3369</v>
      </c>
    </row>
    <row r="4340" s="2" customFormat="1" ht="24.15" customHeight="1">
      <c r="A4340" s="41"/>
      <c r="B4340" s="42"/>
      <c r="C4340" s="215" t="s">
        <v>3370</v>
      </c>
      <c r="D4340" s="215" t="s">
        <v>171</v>
      </c>
      <c r="E4340" s="216" t="s">
        <v>3371</v>
      </c>
      <c r="F4340" s="217" t="s">
        <v>3372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3373</v>
      </c>
    </row>
    <row r="4341" s="2" customFormat="1" ht="24.15" customHeight="1">
      <c r="A4341" s="41"/>
      <c r="B4341" s="42"/>
      <c r="C4341" s="215" t="s">
        <v>3374</v>
      </c>
      <c r="D4341" s="215" t="s">
        <v>171</v>
      </c>
      <c r="E4341" s="216" t="s">
        <v>3375</v>
      </c>
      <c r="F4341" s="217" t="s">
        <v>3376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3377</v>
      </c>
    </row>
    <row r="4342" s="2" customFormat="1" ht="24.15" customHeight="1">
      <c r="A4342" s="41"/>
      <c r="B4342" s="42"/>
      <c r="C4342" s="215" t="s">
        <v>3378</v>
      </c>
      <c r="D4342" s="215" t="s">
        <v>171</v>
      </c>
      <c r="E4342" s="216" t="s">
        <v>3379</v>
      </c>
      <c r="F4342" s="217" t="s">
        <v>3380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3381</v>
      </c>
    </row>
    <row r="4343" s="2" customFormat="1" ht="24.15" customHeight="1">
      <c r="A4343" s="41"/>
      <c r="B4343" s="42"/>
      <c r="C4343" s="215" t="s">
        <v>3382</v>
      </c>
      <c r="D4343" s="215" t="s">
        <v>171</v>
      </c>
      <c r="E4343" s="216" t="s">
        <v>3383</v>
      </c>
      <c r="F4343" s="217" t="s">
        <v>3384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3385</v>
      </c>
    </row>
    <row r="4344" s="2" customFormat="1" ht="24.15" customHeight="1">
      <c r="A4344" s="41"/>
      <c r="B4344" s="42"/>
      <c r="C4344" s="215" t="s">
        <v>3386</v>
      </c>
      <c r="D4344" s="215" t="s">
        <v>171</v>
      </c>
      <c r="E4344" s="216" t="s">
        <v>3387</v>
      </c>
      <c r="F4344" s="217" t="s">
        <v>3388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3389</v>
      </c>
    </row>
    <row r="4345" s="2" customFormat="1" ht="24.15" customHeight="1">
      <c r="A4345" s="41"/>
      <c r="B4345" s="42"/>
      <c r="C4345" s="215" t="s">
        <v>3390</v>
      </c>
      <c r="D4345" s="215" t="s">
        <v>171</v>
      </c>
      <c r="E4345" s="216" t="s">
        <v>3391</v>
      </c>
      <c r="F4345" s="217" t="s">
        <v>3392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3393</v>
      </c>
    </row>
    <row r="4346" s="2" customFormat="1" ht="24.15" customHeight="1">
      <c r="A4346" s="41"/>
      <c r="B4346" s="42"/>
      <c r="C4346" s="215" t="s">
        <v>3394</v>
      </c>
      <c r="D4346" s="215" t="s">
        <v>171</v>
      </c>
      <c r="E4346" s="216" t="s">
        <v>3395</v>
      </c>
      <c r="F4346" s="217" t="s">
        <v>3396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3397</v>
      </c>
    </row>
    <row r="4347" s="2" customFormat="1" ht="24.15" customHeight="1">
      <c r="A4347" s="41"/>
      <c r="B4347" s="42"/>
      <c r="C4347" s="215" t="s">
        <v>3398</v>
      </c>
      <c r="D4347" s="215" t="s">
        <v>171</v>
      </c>
      <c r="E4347" s="216" t="s">
        <v>3399</v>
      </c>
      <c r="F4347" s="217" t="s">
        <v>3400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3401</v>
      </c>
    </row>
    <row r="4348" s="2" customFormat="1" ht="24.15" customHeight="1">
      <c r="A4348" s="41"/>
      <c r="B4348" s="42"/>
      <c r="C4348" s="215" t="s">
        <v>3402</v>
      </c>
      <c r="D4348" s="215" t="s">
        <v>171</v>
      </c>
      <c r="E4348" s="216" t="s">
        <v>3403</v>
      </c>
      <c r="F4348" s="217" t="s">
        <v>3404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3405</v>
      </c>
    </row>
    <row r="4349" s="2" customFormat="1" ht="24.15" customHeight="1">
      <c r="A4349" s="41"/>
      <c r="B4349" s="42"/>
      <c r="C4349" s="215" t="s">
        <v>3406</v>
      </c>
      <c r="D4349" s="215" t="s">
        <v>171</v>
      </c>
      <c r="E4349" s="216" t="s">
        <v>3407</v>
      </c>
      <c r="F4349" s="217" t="s">
        <v>3408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3409</v>
      </c>
    </row>
    <row r="4350" s="2" customFormat="1" ht="24.15" customHeight="1">
      <c r="A4350" s="41"/>
      <c r="B4350" s="42"/>
      <c r="C4350" s="215" t="s">
        <v>3410</v>
      </c>
      <c r="D4350" s="215" t="s">
        <v>171</v>
      </c>
      <c r="E4350" s="216" t="s">
        <v>3411</v>
      </c>
      <c r="F4350" s="217" t="s">
        <v>3412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3413</v>
      </c>
    </row>
    <row r="4351" s="2" customFormat="1" ht="24.15" customHeight="1">
      <c r="A4351" s="41"/>
      <c r="B4351" s="42"/>
      <c r="C4351" s="215" t="s">
        <v>3414</v>
      </c>
      <c r="D4351" s="215" t="s">
        <v>171</v>
      </c>
      <c r="E4351" s="216" t="s">
        <v>3415</v>
      </c>
      <c r="F4351" s="217" t="s">
        <v>3416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3417</v>
      </c>
    </row>
    <row r="4352" s="2" customFormat="1" ht="24.15" customHeight="1">
      <c r="A4352" s="41"/>
      <c r="B4352" s="42"/>
      <c r="C4352" s="215" t="s">
        <v>3418</v>
      </c>
      <c r="D4352" s="215" t="s">
        <v>171</v>
      </c>
      <c r="E4352" s="216" t="s">
        <v>3419</v>
      </c>
      <c r="F4352" s="217" t="s">
        <v>3420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3421</v>
      </c>
    </row>
    <row r="4353" s="2" customFormat="1" ht="24.15" customHeight="1">
      <c r="A4353" s="41"/>
      <c r="B4353" s="42"/>
      <c r="C4353" s="215" t="s">
        <v>3422</v>
      </c>
      <c r="D4353" s="215" t="s">
        <v>171</v>
      </c>
      <c r="E4353" s="216" t="s">
        <v>3423</v>
      </c>
      <c r="F4353" s="217" t="s">
        <v>3424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3425</v>
      </c>
    </row>
    <row r="4354" s="2" customFormat="1" ht="24.15" customHeight="1">
      <c r="A4354" s="41"/>
      <c r="B4354" s="42"/>
      <c r="C4354" s="215" t="s">
        <v>3426</v>
      </c>
      <c r="D4354" s="215" t="s">
        <v>171</v>
      </c>
      <c r="E4354" s="216" t="s">
        <v>3427</v>
      </c>
      <c r="F4354" s="217" t="s">
        <v>3428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3429</v>
      </c>
    </row>
    <row r="4355" s="2" customFormat="1" ht="24.15" customHeight="1">
      <c r="A4355" s="41"/>
      <c r="B4355" s="42"/>
      <c r="C4355" s="215" t="s">
        <v>3430</v>
      </c>
      <c r="D4355" s="215" t="s">
        <v>171</v>
      </c>
      <c r="E4355" s="216" t="s">
        <v>3431</v>
      </c>
      <c r="F4355" s="217" t="s">
        <v>3432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3433</v>
      </c>
    </row>
    <row r="4356" s="2" customFormat="1" ht="24.15" customHeight="1">
      <c r="A4356" s="41"/>
      <c r="B4356" s="42"/>
      <c r="C4356" s="215" t="s">
        <v>3434</v>
      </c>
      <c r="D4356" s="215" t="s">
        <v>171</v>
      </c>
      <c r="E4356" s="216" t="s">
        <v>3435</v>
      </c>
      <c r="F4356" s="217" t="s">
        <v>3436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3437</v>
      </c>
    </row>
    <row r="4357" s="2" customFormat="1" ht="24.15" customHeight="1">
      <c r="A4357" s="41"/>
      <c r="B4357" s="42"/>
      <c r="C4357" s="215" t="s">
        <v>3438</v>
      </c>
      <c r="D4357" s="215" t="s">
        <v>171</v>
      </c>
      <c r="E4357" s="216" t="s">
        <v>3439</v>
      </c>
      <c r="F4357" s="217" t="s">
        <v>3440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3441</v>
      </c>
    </row>
    <row r="4358" s="2" customFormat="1" ht="24.15" customHeight="1">
      <c r="A4358" s="41"/>
      <c r="B4358" s="42"/>
      <c r="C4358" s="215" t="s">
        <v>3442</v>
      </c>
      <c r="D4358" s="215" t="s">
        <v>171</v>
      </c>
      <c r="E4358" s="216" t="s">
        <v>3443</v>
      </c>
      <c r="F4358" s="217" t="s">
        <v>3444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3445</v>
      </c>
    </row>
    <row r="4359" s="2" customFormat="1" ht="24.15" customHeight="1">
      <c r="A4359" s="41"/>
      <c r="B4359" s="42"/>
      <c r="C4359" s="215" t="s">
        <v>3446</v>
      </c>
      <c r="D4359" s="215" t="s">
        <v>171</v>
      </c>
      <c r="E4359" s="216" t="s">
        <v>3447</v>
      </c>
      <c r="F4359" s="217" t="s">
        <v>3448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3449</v>
      </c>
    </row>
    <row r="4360" s="2" customFormat="1" ht="24.15" customHeight="1">
      <c r="A4360" s="41"/>
      <c r="B4360" s="42"/>
      <c r="C4360" s="215" t="s">
        <v>3450</v>
      </c>
      <c r="D4360" s="215" t="s">
        <v>171</v>
      </c>
      <c r="E4360" s="216" t="s">
        <v>3451</v>
      </c>
      <c r="F4360" s="217" t="s">
        <v>3452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3453</v>
      </c>
    </row>
    <row r="4361" s="2" customFormat="1" ht="24.15" customHeight="1">
      <c r="A4361" s="41"/>
      <c r="B4361" s="42"/>
      <c r="C4361" s="215" t="s">
        <v>3454</v>
      </c>
      <c r="D4361" s="215" t="s">
        <v>171</v>
      </c>
      <c r="E4361" s="216" t="s">
        <v>3455</v>
      </c>
      <c r="F4361" s="217" t="s">
        <v>3456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3457</v>
      </c>
    </row>
    <row r="4362" s="2" customFormat="1" ht="24.15" customHeight="1">
      <c r="A4362" s="41"/>
      <c r="B4362" s="42"/>
      <c r="C4362" s="215" t="s">
        <v>3458</v>
      </c>
      <c r="D4362" s="215" t="s">
        <v>171</v>
      </c>
      <c r="E4362" s="216" t="s">
        <v>3459</v>
      </c>
      <c r="F4362" s="217" t="s">
        <v>3460</v>
      </c>
      <c r="G4362" s="218" t="s">
        <v>1165</v>
      </c>
      <c r="H4362" s="219">
        <v>1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3461</v>
      </c>
    </row>
    <row r="4363" s="2" customFormat="1" ht="24.15" customHeight="1">
      <c r="A4363" s="41"/>
      <c r="B4363" s="42"/>
      <c r="C4363" s="215" t="s">
        <v>3462</v>
      </c>
      <c r="D4363" s="215" t="s">
        <v>171</v>
      </c>
      <c r="E4363" s="216" t="s">
        <v>3463</v>
      </c>
      <c r="F4363" s="217" t="s">
        <v>3464</v>
      </c>
      <c r="G4363" s="218" t="s">
        <v>1165</v>
      </c>
      <c r="H4363" s="219">
        <v>1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3465</v>
      </c>
    </row>
    <row r="4364" s="2" customFormat="1" ht="24.15" customHeight="1">
      <c r="A4364" s="41"/>
      <c r="B4364" s="42"/>
      <c r="C4364" s="215" t="s">
        <v>3466</v>
      </c>
      <c r="D4364" s="215" t="s">
        <v>171</v>
      </c>
      <c r="E4364" s="216" t="s">
        <v>3467</v>
      </c>
      <c r="F4364" s="217" t="s">
        <v>3468</v>
      </c>
      <c r="G4364" s="218" t="s">
        <v>1165</v>
      </c>
      <c r="H4364" s="219">
        <v>1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3469</v>
      </c>
    </row>
    <row r="4365" s="2" customFormat="1" ht="24.15" customHeight="1">
      <c r="A4365" s="41"/>
      <c r="B4365" s="42"/>
      <c r="C4365" s="215" t="s">
        <v>3470</v>
      </c>
      <c r="D4365" s="215" t="s">
        <v>171</v>
      </c>
      <c r="E4365" s="216" t="s">
        <v>3471</v>
      </c>
      <c r="F4365" s="217" t="s">
        <v>3472</v>
      </c>
      <c r="G4365" s="218" t="s">
        <v>1165</v>
      </c>
      <c r="H4365" s="219">
        <v>1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3473</v>
      </c>
    </row>
    <row r="4366" s="2" customFormat="1" ht="24.15" customHeight="1">
      <c r="A4366" s="41"/>
      <c r="B4366" s="42"/>
      <c r="C4366" s="215" t="s">
        <v>3474</v>
      </c>
      <c r="D4366" s="215" t="s">
        <v>171</v>
      </c>
      <c r="E4366" s="216" t="s">
        <v>3475</v>
      </c>
      <c r="F4366" s="217" t="s">
        <v>3476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3477</v>
      </c>
    </row>
    <row r="4367" s="2" customFormat="1" ht="24.15" customHeight="1">
      <c r="A4367" s="41"/>
      <c r="B4367" s="42"/>
      <c r="C4367" s="215" t="s">
        <v>3478</v>
      </c>
      <c r="D4367" s="215" t="s">
        <v>171</v>
      </c>
      <c r="E4367" s="216" t="s">
        <v>3479</v>
      </c>
      <c r="F4367" s="217" t="s">
        <v>3480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3481</v>
      </c>
    </row>
    <row r="4368" s="2" customFormat="1" ht="16.5" customHeight="1">
      <c r="A4368" s="41"/>
      <c r="B4368" s="42"/>
      <c r="C4368" s="215" t="s">
        <v>3482</v>
      </c>
      <c r="D4368" s="215" t="s">
        <v>171</v>
      </c>
      <c r="E4368" s="216" t="s">
        <v>3483</v>
      </c>
      <c r="F4368" s="217" t="s">
        <v>3484</v>
      </c>
      <c r="G4368" s="218" t="s">
        <v>1165</v>
      </c>
      <c r="H4368" s="219">
        <v>4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3485</v>
      </c>
    </row>
    <row r="4369" s="2" customFormat="1" ht="16.5" customHeight="1">
      <c r="A4369" s="41"/>
      <c r="B4369" s="42"/>
      <c r="C4369" s="215" t="s">
        <v>3486</v>
      </c>
      <c r="D4369" s="215" t="s">
        <v>171</v>
      </c>
      <c r="E4369" s="216" t="s">
        <v>3487</v>
      </c>
      <c r="F4369" s="217" t="s">
        <v>3488</v>
      </c>
      <c r="G4369" s="218" t="s">
        <v>3489</v>
      </c>
      <c r="H4369" s="219">
        <v>750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3490</v>
      </c>
    </row>
    <row r="4370" s="2" customFormat="1" ht="16.5" customHeight="1">
      <c r="A4370" s="41"/>
      <c r="B4370" s="42"/>
      <c r="C4370" s="215" t="s">
        <v>3491</v>
      </c>
      <c r="D4370" s="215" t="s">
        <v>171</v>
      </c>
      <c r="E4370" s="216" t="s">
        <v>3492</v>
      </c>
      <c r="F4370" s="217" t="s">
        <v>3493</v>
      </c>
      <c r="G4370" s="218" t="s">
        <v>3489</v>
      </c>
      <c r="H4370" s="219">
        <v>280</v>
      </c>
      <c r="I4370" s="220"/>
      <c r="J4370" s="221">
        <f>ROUND(I4370*H4370,2)</f>
        <v>0</v>
      </c>
      <c r="K4370" s="217" t="s">
        <v>19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0</v>
      </c>
      <c r="R4370" s="224">
        <f>Q4370*H4370</f>
        <v>0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508</v>
      </c>
      <c r="AT4370" s="226" t="s">
        <v>171</v>
      </c>
      <c r="AU4370" s="226" t="s">
        <v>78</v>
      </c>
      <c r="AY4370" s="20" t="s">
        <v>169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76</v>
      </c>
      <c r="BK4370" s="227">
        <f>ROUND(I4370*H4370,2)</f>
        <v>0</v>
      </c>
      <c r="BL4370" s="20" t="s">
        <v>508</v>
      </c>
      <c r="BM4370" s="226" t="s">
        <v>3494</v>
      </c>
    </row>
    <row r="4371" s="2" customFormat="1" ht="16.5" customHeight="1">
      <c r="A4371" s="41"/>
      <c r="B4371" s="42"/>
      <c r="C4371" s="215" t="s">
        <v>3495</v>
      </c>
      <c r="D4371" s="215" t="s">
        <v>171</v>
      </c>
      <c r="E4371" s="216" t="s">
        <v>3496</v>
      </c>
      <c r="F4371" s="217" t="s">
        <v>3497</v>
      </c>
      <c r="G4371" s="218" t="s">
        <v>1165</v>
      </c>
      <c r="H4371" s="219">
        <v>3</v>
      </c>
      <c r="I4371" s="220"/>
      <c r="J4371" s="221">
        <f>ROUND(I4371*H4371,2)</f>
        <v>0</v>
      </c>
      <c r="K4371" s="217" t="s">
        <v>19</v>
      </c>
      <c r="L4371" s="47"/>
      <c r="M4371" s="222" t="s">
        <v>19</v>
      </c>
      <c r="N4371" s="223" t="s">
        <v>40</v>
      </c>
      <c r="O4371" s="87"/>
      <c r="P4371" s="224">
        <f>O4371*H4371</f>
        <v>0</v>
      </c>
      <c r="Q4371" s="224">
        <v>0</v>
      </c>
      <c r="R4371" s="224">
        <f>Q4371*H4371</f>
        <v>0</v>
      </c>
      <c r="S4371" s="224">
        <v>0</v>
      </c>
      <c r="T4371" s="225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6" t="s">
        <v>508</v>
      </c>
      <c r="AT4371" s="226" t="s">
        <v>171</v>
      </c>
      <c r="AU4371" s="226" t="s">
        <v>78</v>
      </c>
      <c r="AY4371" s="20" t="s">
        <v>169</v>
      </c>
      <c r="BE4371" s="227">
        <f>IF(N4371="základní",J4371,0)</f>
        <v>0</v>
      </c>
      <c r="BF4371" s="227">
        <f>IF(N4371="snížená",J4371,0)</f>
        <v>0</v>
      </c>
      <c r="BG4371" s="227">
        <f>IF(N4371="zákl. přenesená",J4371,0)</f>
        <v>0</v>
      </c>
      <c r="BH4371" s="227">
        <f>IF(N4371="sníž. přenesená",J4371,0)</f>
        <v>0</v>
      </c>
      <c r="BI4371" s="227">
        <f>IF(N4371="nulová",J4371,0)</f>
        <v>0</v>
      </c>
      <c r="BJ4371" s="20" t="s">
        <v>76</v>
      </c>
      <c r="BK4371" s="227">
        <f>ROUND(I4371*H4371,2)</f>
        <v>0</v>
      </c>
      <c r="BL4371" s="20" t="s">
        <v>508</v>
      </c>
      <c r="BM4371" s="226" t="s">
        <v>3498</v>
      </c>
    </row>
    <row r="4372" s="2" customFormat="1" ht="16.5" customHeight="1">
      <c r="A4372" s="41"/>
      <c r="B4372" s="42"/>
      <c r="C4372" s="215" t="s">
        <v>3499</v>
      </c>
      <c r="D4372" s="215" t="s">
        <v>171</v>
      </c>
      <c r="E4372" s="216" t="s">
        <v>3500</v>
      </c>
      <c r="F4372" s="217" t="s">
        <v>3501</v>
      </c>
      <c r="G4372" s="218" t="s">
        <v>1165</v>
      </c>
      <c r="H4372" s="219">
        <v>1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3502</v>
      </c>
    </row>
    <row r="4373" s="2" customFormat="1" ht="16.5" customHeight="1">
      <c r="A4373" s="41"/>
      <c r="B4373" s="42"/>
      <c r="C4373" s="215" t="s">
        <v>3503</v>
      </c>
      <c r="D4373" s="215" t="s">
        <v>171</v>
      </c>
      <c r="E4373" s="216" t="s">
        <v>3504</v>
      </c>
      <c r="F4373" s="217" t="s">
        <v>3505</v>
      </c>
      <c r="G4373" s="218" t="s">
        <v>1165</v>
      </c>
      <c r="H4373" s="219">
        <v>1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3506</v>
      </c>
    </row>
    <row r="4374" s="2" customFormat="1" ht="16.5" customHeight="1">
      <c r="A4374" s="41"/>
      <c r="B4374" s="42"/>
      <c r="C4374" s="215" t="s">
        <v>3507</v>
      </c>
      <c r="D4374" s="215" t="s">
        <v>171</v>
      </c>
      <c r="E4374" s="216" t="s">
        <v>3508</v>
      </c>
      <c r="F4374" s="217" t="s">
        <v>3509</v>
      </c>
      <c r="G4374" s="218" t="s">
        <v>1165</v>
      </c>
      <c r="H4374" s="219">
        <v>3</v>
      </c>
      <c r="I4374" s="220"/>
      <c r="J4374" s="221">
        <f>ROUND(I4374*H4374,2)</f>
        <v>0</v>
      </c>
      <c r="K4374" s="217" t="s">
        <v>19</v>
      </c>
      <c r="L4374" s="47"/>
      <c r="M4374" s="222" t="s">
        <v>19</v>
      </c>
      <c r="N4374" s="223" t="s">
        <v>40</v>
      </c>
      <c r="O4374" s="87"/>
      <c r="P4374" s="224">
        <f>O4374*H4374</f>
        <v>0</v>
      </c>
      <c r="Q4374" s="224">
        <v>0</v>
      </c>
      <c r="R4374" s="224">
        <f>Q4374*H4374</f>
        <v>0</v>
      </c>
      <c r="S4374" s="224">
        <v>0</v>
      </c>
      <c r="T4374" s="225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6" t="s">
        <v>508</v>
      </c>
      <c r="AT4374" s="226" t="s">
        <v>171</v>
      </c>
      <c r="AU4374" s="226" t="s">
        <v>78</v>
      </c>
      <c r="AY4374" s="20" t="s">
        <v>169</v>
      </c>
      <c r="BE4374" s="227">
        <f>IF(N4374="základní",J4374,0)</f>
        <v>0</v>
      </c>
      <c r="BF4374" s="227">
        <f>IF(N4374="snížená",J4374,0)</f>
        <v>0</v>
      </c>
      <c r="BG4374" s="227">
        <f>IF(N4374="zákl. přenesená",J4374,0)</f>
        <v>0</v>
      </c>
      <c r="BH4374" s="227">
        <f>IF(N4374="sníž. přenesená",J4374,0)</f>
        <v>0</v>
      </c>
      <c r="BI4374" s="227">
        <f>IF(N4374="nulová",J4374,0)</f>
        <v>0</v>
      </c>
      <c r="BJ4374" s="20" t="s">
        <v>76</v>
      </c>
      <c r="BK4374" s="227">
        <f>ROUND(I4374*H4374,2)</f>
        <v>0</v>
      </c>
      <c r="BL4374" s="20" t="s">
        <v>508</v>
      </c>
      <c r="BM4374" s="226" t="s">
        <v>3510</v>
      </c>
    </row>
    <row r="4375" s="2" customFormat="1" ht="16.5" customHeight="1">
      <c r="A4375" s="41"/>
      <c r="B4375" s="42"/>
      <c r="C4375" s="215" t="s">
        <v>3511</v>
      </c>
      <c r="D4375" s="215" t="s">
        <v>171</v>
      </c>
      <c r="E4375" s="216" t="s">
        <v>3512</v>
      </c>
      <c r="F4375" s="217" t="s">
        <v>3513</v>
      </c>
      <c r="G4375" s="218" t="s">
        <v>3489</v>
      </c>
      <c r="H4375" s="219">
        <v>450.60000000000002</v>
      </c>
      <c r="I4375" s="220"/>
      <c r="J4375" s="221">
        <f>ROUND(I4375*H4375,2)</f>
        <v>0</v>
      </c>
      <c r="K4375" s="217" t="s">
        <v>19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0</v>
      </c>
      <c r="R4375" s="224">
        <f>Q4375*H4375</f>
        <v>0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508</v>
      </c>
      <c r="AT4375" s="226" t="s">
        <v>171</v>
      </c>
      <c r="AU4375" s="226" t="s">
        <v>78</v>
      </c>
      <c r="AY4375" s="20" t="s">
        <v>169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76</v>
      </c>
      <c r="BK4375" s="227">
        <f>ROUND(I4375*H4375,2)</f>
        <v>0</v>
      </c>
      <c r="BL4375" s="20" t="s">
        <v>508</v>
      </c>
      <c r="BM4375" s="226" t="s">
        <v>3514</v>
      </c>
    </row>
    <row r="4376" s="14" customFormat="1">
      <c r="A4376" s="14"/>
      <c r="B4376" s="244"/>
      <c r="C4376" s="245"/>
      <c r="D4376" s="235" t="s">
        <v>180</v>
      </c>
      <c r="E4376" s="246" t="s">
        <v>19</v>
      </c>
      <c r="F4376" s="247" t="s">
        <v>3515</v>
      </c>
      <c r="G4376" s="245"/>
      <c r="H4376" s="248">
        <v>450.60000000000002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180</v>
      </c>
      <c r="AU4376" s="254" t="s">
        <v>78</v>
      </c>
      <c r="AV4376" s="14" t="s">
        <v>78</v>
      </c>
      <c r="AW4376" s="14" t="s">
        <v>31</v>
      </c>
      <c r="AX4376" s="14" t="s">
        <v>69</v>
      </c>
      <c r="AY4376" s="254" t="s">
        <v>169</v>
      </c>
    </row>
    <row r="4377" s="15" customFormat="1">
      <c r="A4377" s="15"/>
      <c r="B4377" s="255"/>
      <c r="C4377" s="256"/>
      <c r="D4377" s="235" t="s">
        <v>180</v>
      </c>
      <c r="E4377" s="257" t="s">
        <v>19</v>
      </c>
      <c r="F4377" s="258" t="s">
        <v>371</v>
      </c>
      <c r="G4377" s="256"/>
      <c r="H4377" s="259">
        <v>450.60000000000002</v>
      </c>
      <c r="I4377" s="260"/>
      <c r="J4377" s="256"/>
      <c r="K4377" s="256"/>
      <c r="L4377" s="261"/>
      <c r="M4377" s="262"/>
      <c r="N4377" s="263"/>
      <c r="O4377" s="263"/>
      <c r="P4377" s="263"/>
      <c r="Q4377" s="263"/>
      <c r="R4377" s="263"/>
      <c r="S4377" s="263"/>
      <c r="T4377" s="264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5" t="s">
        <v>180</v>
      </c>
      <c r="AU4377" s="265" t="s">
        <v>78</v>
      </c>
      <c r="AV4377" s="15" t="s">
        <v>176</v>
      </c>
      <c r="AW4377" s="15" t="s">
        <v>31</v>
      </c>
      <c r="AX4377" s="15" t="s">
        <v>76</v>
      </c>
      <c r="AY4377" s="265" t="s">
        <v>169</v>
      </c>
    </row>
    <row r="4378" s="2" customFormat="1" ht="16.5" customHeight="1">
      <c r="A4378" s="41"/>
      <c r="B4378" s="42"/>
      <c r="C4378" s="215" t="s">
        <v>3516</v>
      </c>
      <c r="D4378" s="215" t="s">
        <v>171</v>
      </c>
      <c r="E4378" s="216" t="s">
        <v>3517</v>
      </c>
      <c r="F4378" s="217" t="s">
        <v>3518</v>
      </c>
      <c r="G4378" s="218" t="s">
        <v>396</v>
      </c>
      <c r="H4378" s="219">
        <v>0.94999999999999996</v>
      </c>
      <c r="I4378" s="220"/>
      <c r="J4378" s="221">
        <f>ROUND(I4378*H4378,2)</f>
        <v>0</v>
      </c>
      <c r="K4378" s="217" t="s">
        <v>19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508</v>
      </c>
      <c r="AT4378" s="226" t="s">
        <v>171</v>
      </c>
      <c r="AU4378" s="226" t="s">
        <v>78</v>
      </c>
      <c r="AY4378" s="20" t="s">
        <v>169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76</v>
      </c>
      <c r="BK4378" s="227">
        <f>ROUND(I4378*H4378,2)</f>
        <v>0</v>
      </c>
      <c r="BL4378" s="20" t="s">
        <v>508</v>
      </c>
      <c r="BM4378" s="226" t="s">
        <v>3519</v>
      </c>
    </row>
    <row r="4379" s="2" customFormat="1" ht="16.5" customHeight="1">
      <c r="A4379" s="41"/>
      <c r="B4379" s="42"/>
      <c r="C4379" s="215" t="s">
        <v>3520</v>
      </c>
      <c r="D4379" s="215" t="s">
        <v>171</v>
      </c>
      <c r="E4379" s="216" t="s">
        <v>3521</v>
      </c>
      <c r="F4379" s="217" t="s">
        <v>3522</v>
      </c>
      <c r="G4379" s="218" t="s">
        <v>3489</v>
      </c>
      <c r="H4379" s="219">
        <v>436.89999999999998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3523</v>
      </c>
    </row>
    <row r="4380" s="14" customFormat="1">
      <c r="A4380" s="14"/>
      <c r="B4380" s="244"/>
      <c r="C4380" s="245"/>
      <c r="D4380" s="235" t="s">
        <v>180</v>
      </c>
      <c r="E4380" s="246" t="s">
        <v>19</v>
      </c>
      <c r="F4380" s="247" t="s">
        <v>3524</v>
      </c>
      <c r="G4380" s="245"/>
      <c r="H4380" s="248">
        <v>436.89999999999998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180</v>
      </c>
      <c r="AU4380" s="254" t="s">
        <v>78</v>
      </c>
      <c r="AV4380" s="14" t="s">
        <v>78</v>
      </c>
      <c r="AW4380" s="14" t="s">
        <v>31</v>
      </c>
      <c r="AX4380" s="14" t="s">
        <v>69</v>
      </c>
      <c r="AY4380" s="254" t="s">
        <v>169</v>
      </c>
    </row>
    <row r="4381" s="15" customFormat="1">
      <c r="A4381" s="15"/>
      <c r="B4381" s="255"/>
      <c r="C4381" s="256"/>
      <c r="D4381" s="235" t="s">
        <v>180</v>
      </c>
      <c r="E4381" s="257" t="s">
        <v>19</v>
      </c>
      <c r="F4381" s="258" t="s">
        <v>371</v>
      </c>
      <c r="G4381" s="256"/>
      <c r="H4381" s="259">
        <v>436.89999999999998</v>
      </c>
      <c r="I4381" s="260"/>
      <c r="J4381" s="256"/>
      <c r="K4381" s="256"/>
      <c r="L4381" s="261"/>
      <c r="M4381" s="262"/>
      <c r="N4381" s="263"/>
      <c r="O4381" s="263"/>
      <c r="P4381" s="263"/>
      <c r="Q4381" s="263"/>
      <c r="R4381" s="263"/>
      <c r="S4381" s="263"/>
      <c r="T4381" s="264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5" t="s">
        <v>180</v>
      </c>
      <c r="AU4381" s="265" t="s">
        <v>78</v>
      </c>
      <c r="AV4381" s="15" t="s">
        <v>176</v>
      </c>
      <c r="AW4381" s="15" t="s">
        <v>31</v>
      </c>
      <c r="AX4381" s="15" t="s">
        <v>76</v>
      </c>
      <c r="AY4381" s="265" t="s">
        <v>169</v>
      </c>
    </row>
    <row r="4382" s="2" customFormat="1" ht="21.75" customHeight="1">
      <c r="A4382" s="41"/>
      <c r="B4382" s="42"/>
      <c r="C4382" s="215" t="s">
        <v>3525</v>
      </c>
      <c r="D4382" s="215" t="s">
        <v>171</v>
      </c>
      <c r="E4382" s="216" t="s">
        <v>3526</v>
      </c>
      <c r="F4382" s="217" t="s">
        <v>3527</v>
      </c>
      <c r="G4382" s="218" t="s">
        <v>396</v>
      </c>
      <c r="H4382" s="219">
        <v>3.5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3528</v>
      </c>
    </row>
    <row r="4383" s="14" customFormat="1">
      <c r="A4383" s="14"/>
      <c r="B4383" s="244"/>
      <c r="C4383" s="245"/>
      <c r="D4383" s="235" t="s">
        <v>180</v>
      </c>
      <c r="E4383" s="246" t="s">
        <v>19</v>
      </c>
      <c r="F4383" s="247" t="s">
        <v>3529</v>
      </c>
      <c r="G4383" s="245"/>
      <c r="H4383" s="248">
        <v>3.5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180</v>
      </c>
      <c r="AU4383" s="254" t="s">
        <v>78</v>
      </c>
      <c r="AV4383" s="14" t="s">
        <v>78</v>
      </c>
      <c r="AW4383" s="14" t="s">
        <v>31</v>
      </c>
      <c r="AX4383" s="14" t="s">
        <v>69</v>
      </c>
      <c r="AY4383" s="254" t="s">
        <v>169</v>
      </c>
    </row>
    <row r="4384" s="15" customFormat="1">
      <c r="A4384" s="15"/>
      <c r="B4384" s="255"/>
      <c r="C4384" s="256"/>
      <c r="D4384" s="235" t="s">
        <v>180</v>
      </c>
      <c r="E4384" s="257" t="s">
        <v>19</v>
      </c>
      <c r="F4384" s="258" t="s">
        <v>371</v>
      </c>
      <c r="G4384" s="256"/>
      <c r="H4384" s="259">
        <v>3.5</v>
      </c>
      <c r="I4384" s="260"/>
      <c r="J4384" s="256"/>
      <c r="K4384" s="256"/>
      <c r="L4384" s="261"/>
      <c r="M4384" s="262"/>
      <c r="N4384" s="263"/>
      <c r="O4384" s="263"/>
      <c r="P4384" s="263"/>
      <c r="Q4384" s="263"/>
      <c r="R4384" s="263"/>
      <c r="S4384" s="263"/>
      <c r="T4384" s="264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65" t="s">
        <v>180</v>
      </c>
      <c r="AU4384" s="265" t="s">
        <v>78</v>
      </c>
      <c r="AV4384" s="15" t="s">
        <v>176</v>
      </c>
      <c r="AW4384" s="15" t="s">
        <v>31</v>
      </c>
      <c r="AX4384" s="15" t="s">
        <v>76</v>
      </c>
      <c r="AY4384" s="265" t="s">
        <v>169</v>
      </c>
    </row>
    <row r="4385" s="2" customFormat="1" ht="16.5" customHeight="1">
      <c r="A4385" s="41"/>
      <c r="B4385" s="42"/>
      <c r="C4385" s="215" t="s">
        <v>3530</v>
      </c>
      <c r="D4385" s="215" t="s">
        <v>171</v>
      </c>
      <c r="E4385" s="216" t="s">
        <v>3531</v>
      </c>
      <c r="F4385" s="217" t="s">
        <v>3532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3533</v>
      </c>
    </row>
    <row r="4386" s="2" customFormat="1" ht="16.5" customHeight="1">
      <c r="A4386" s="41"/>
      <c r="B4386" s="42"/>
      <c r="C4386" s="215" t="s">
        <v>3534</v>
      </c>
      <c r="D4386" s="215" t="s">
        <v>171</v>
      </c>
      <c r="E4386" s="216" t="s">
        <v>3535</v>
      </c>
      <c r="F4386" s="217" t="s">
        <v>3536</v>
      </c>
      <c r="G4386" s="218" t="s">
        <v>1165</v>
      </c>
      <c r="H4386" s="219">
        <v>4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3537</v>
      </c>
    </row>
    <row r="4387" s="2" customFormat="1" ht="16.5" customHeight="1">
      <c r="A4387" s="41"/>
      <c r="B4387" s="42"/>
      <c r="C4387" s="215" t="s">
        <v>3538</v>
      </c>
      <c r="D4387" s="215" t="s">
        <v>171</v>
      </c>
      <c r="E4387" s="216" t="s">
        <v>3539</v>
      </c>
      <c r="F4387" s="217" t="s">
        <v>3540</v>
      </c>
      <c r="G4387" s="218" t="s">
        <v>1165</v>
      </c>
      <c r="H4387" s="219">
        <v>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3541</v>
      </c>
    </row>
    <row r="4388" s="2" customFormat="1" ht="16.5" customHeight="1">
      <c r="A4388" s="41"/>
      <c r="B4388" s="42"/>
      <c r="C4388" s="215" t="s">
        <v>3542</v>
      </c>
      <c r="D4388" s="215" t="s">
        <v>171</v>
      </c>
      <c r="E4388" s="216" t="s">
        <v>3543</v>
      </c>
      <c r="F4388" s="217" t="s">
        <v>3544</v>
      </c>
      <c r="G4388" s="218" t="s">
        <v>396</v>
      </c>
      <c r="H4388" s="219">
        <v>1.25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3545</v>
      </c>
    </row>
    <row r="4389" s="2" customFormat="1" ht="16.5" customHeight="1">
      <c r="A4389" s="41"/>
      <c r="B4389" s="42"/>
      <c r="C4389" s="215" t="s">
        <v>3546</v>
      </c>
      <c r="D4389" s="215" t="s">
        <v>171</v>
      </c>
      <c r="E4389" s="216" t="s">
        <v>3547</v>
      </c>
      <c r="F4389" s="217" t="s">
        <v>3548</v>
      </c>
      <c r="G4389" s="218" t="s">
        <v>396</v>
      </c>
      <c r="H4389" s="219">
        <v>89.5</v>
      </c>
      <c r="I4389" s="220"/>
      <c r="J4389" s="221">
        <f>ROUND(I4389*H4389,2)</f>
        <v>0</v>
      </c>
      <c r="K4389" s="217" t="s">
        <v>19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3549</v>
      </c>
    </row>
    <row r="4390" s="2" customFormat="1" ht="16.5" customHeight="1">
      <c r="A4390" s="41"/>
      <c r="B4390" s="42"/>
      <c r="C4390" s="215" t="s">
        <v>3550</v>
      </c>
      <c r="D4390" s="215" t="s">
        <v>171</v>
      </c>
      <c r="E4390" s="216" t="s">
        <v>3551</v>
      </c>
      <c r="F4390" s="217" t="s">
        <v>3552</v>
      </c>
      <c r="G4390" s="218" t="s">
        <v>1165</v>
      </c>
      <c r="H4390" s="219">
        <v>4</v>
      </c>
      <c r="I4390" s="220"/>
      <c r="J4390" s="221">
        <f>ROUND(I4390*H4390,2)</f>
        <v>0</v>
      </c>
      <c r="K4390" s="217" t="s">
        <v>19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0</v>
      </c>
      <c r="R4390" s="224">
        <f>Q4390*H4390</f>
        <v>0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508</v>
      </c>
      <c r="AT4390" s="226" t="s">
        <v>171</v>
      </c>
      <c r="AU4390" s="226" t="s">
        <v>78</v>
      </c>
      <c r="AY4390" s="20" t="s">
        <v>169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76</v>
      </c>
      <c r="BK4390" s="227">
        <f>ROUND(I4390*H4390,2)</f>
        <v>0</v>
      </c>
      <c r="BL4390" s="20" t="s">
        <v>508</v>
      </c>
      <c r="BM4390" s="226" t="s">
        <v>3553</v>
      </c>
    </row>
    <row r="4391" s="2" customFormat="1" ht="16.5" customHeight="1">
      <c r="A4391" s="41"/>
      <c r="B4391" s="42"/>
      <c r="C4391" s="215" t="s">
        <v>3554</v>
      </c>
      <c r="D4391" s="215" t="s">
        <v>171</v>
      </c>
      <c r="E4391" s="216" t="s">
        <v>3555</v>
      </c>
      <c r="F4391" s="217" t="s">
        <v>3556</v>
      </c>
      <c r="G4391" s="218" t="s">
        <v>1165</v>
      </c>
      <c r="H4391" s="219">
        <v>1</v>
      </c>
      <c r="I4391" s="220"/>
      <c r="J4391" s="221">
        <f>ROUND(I4391*H4391,2)</f>
        <v>0</v>
      </c>
      <c r="K4391" s="217" t="s">
        <v>19</v>
      </c>
      <c r="L4391" s="47"/>
      <c r="M4391" s="222" t="s">
        <v>19</v>
      </c>
      <c r="N4391" s="223" t="s">
        <v>40</v>
      </c>
      <c r="O4391" s="87"/>
      <c r="P4391" s="224">
        <f>O4391*H4391</f>
        <v>0</v>
      </c>
      <c r="Q4391" s="224">
        <v>0</v>
      </c>
      <c r="R4391" s="224">
        <f>Q4391*H4391</f>
        <v>0</v>
      </c>
      <c r="S4391" s="224">
        <v>0</v>
      </c>
      <c r="T4391" s="225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6" t="s">
        <v>508</v>
      </c>
      <c r="AT4391" s="226" t="s">
        <v>171</v>
      </c>
      <c r="AU4391" s="226" t="s">
        <v>78</v>
      </c>
      <c r="AY4391" s="20" t="s">
        <v>169</v>
      </c>
      <c r="BE4391" s="227">
        <f>IF(N4391="základní",J4391,0)</f>
        <v>0</v>
      </c>
      <c r="BF4391" s="227">
        <f>IF(N4391="snížená",J4391,0)</f>
        <v>0</v>
      </c>
      <c r="BG4391" s="227">
        <f>IF(N4391="zákl. přenesená",J4391,0)</f>
        <v>0</v>
      </c>
      <c r="BH4391" s="227">
        <f>IF(N4391="sníž. přenesená",J4391,0)</f>
        <v>0</v>
      </c>
      <c r="BI4391" s="227">
        <f>IF(N4391="nulová",J4391,0)</f>
        <v>0</v>
      </c>
      <c r="BJ4391" s="20" t="s">
        <v>76</v>
      </c>
      <c r="BK4391" s="227">
        <f>ROUND(I4391*H4391,2)</f>
        <v>0</v>
      </c>
      <c r="BL4391" s="20" t="s">
        <v>508</v>
      </c>
      <c r="BM4391" s="226" t="s">
        <v>3557</v>
      </c>
    </row>
    <row r="4392" s="2" customFormat="1" ht="16.5" customHeight="1">
      <c r="A4392" s="41"/>
      <c r="B4392" s="42"/>
      <c r="C4392" s="215" t="s">
        <v>3558</v>
      </c>
      <c r="D4392" s="215" t="s">
        <v>171</v>
      </c>
      <c r="E4392" s="216" t="s">
        <v>3559</v>
      </c>
      <c r="F4392" s="217" t="s">
        <v>3560</v>
      </c>
      <c r="G4392" s="218" t="s">
        <v>3489</v>
      </c>
      <c r="H4392" s="219">
        <v>403.75</v>
      </c>
      <c r="I4392" s="220"/>
      <c r="J4392" s="221">
        <f>ROUND(I4392*H4392,2)</f>
        <v>0</v>
      </c>
      <c r="K4392" s="217" t="s">
        <v>19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</v>
      </c>
      <c r="R4392" s="224">
        <f>Q4392*H4392</f>
        <v>0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3561</v>
      </c>
    </row>
    <row r="4393" s="2" customFormat="1" ht="16.5" customHeight="1">
      <c r="A4393" s="41"/>
      <c r="B4393" s="42"/>
      <c r="C4393" s="215" t="s">
        <v>3562</v>
      </c>
      <c r="D4393" s="215" t="s">
        <v>171</v>
      </c>
      <c r="E4393" s="216" t="s">
        <v>3563</v>
      </c>
      <c r="F4393" s="217" t="s">
        <v>3564</v>
      </c>
      <c r="G4393" s="218" t="s">
        <v>3489</v>
      </c>
      <c r="H4393" s="219">
        <v>468.80000000000001</v>
      </c>
      <c r="I4393" s="220"/>
      <c r="J4393" s="221">
        <f>ROUND(I4393*H4393,2)</f>
        <v>0</v>
      </c>
      <c r="K4393" s="217" t="s">
        <v>19</v>
      </c>
      <c r="L4393" s="47"/>
      <c r="M4393" s="222" t="s">
        <v>19</v>
      </c>
      <c r="N4393" s="223" t="s">
        <v>40</v>
      </c>
      <c r="O4393" s="87"/>
      <c r="P4393" s="224">
        <f>O4393*H4393</f>
        <v>0</v>
      </c>
      <c r="Q4393" s="224">
        <v>0</v>
      </c>
      <c r="R4393" s="224">
        <f>Q4393*H4393</f>
        <v>0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508</v>
      </c>
      <c r="AT4393" s="226" t="s">
        <v>171</v>
      </c>
      <c r="AU4393" s="226" t="s">
        <v>78</v>
      </c>
      <c r="AY4393" s="20" t="s">
        <v>169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76</v>
      </c>
      <c r="BK4393" s="227">
        <f>ROUND(I4393*H4393,2)</f>
        <v>0</v>
      </c>
      <c r="BL4393" s="20" t="s">
        <v>508</v>
      </c>
      <c r="BM4393" s="226" t="s">
        <v>3565</v>
      </c>
    </row>
    <row r="4394" s="2" customFormat="1" ht="16.5" customHeight="1">
      <c r="A4394" s="41"/>
      <c r="B4394" s="42"/>
      <c r="C4394" s="215" t="s">
        <v>3566</v>
      </c>
      <c r="D4394" s="215" t="s">
        <v>171</v>
      </c>
      <c r="E4394" s="216" t="s">
        <v>3567</v>
      </c>
      <c r="F4394" s="217" t="s">
        <v>3568</v>
      </c>
      <c r="G4394" s="218" t="s">
        <v>3489</v>
      </c>
      <c r="H4394" s="219">
        <v>2400</v>
      </c>
      <c r="I4394" s="220"/>
      <c r="J4394" s="221">
        <f>ROUND(I4394*H4394,2)</f>
        <v>0</v>
      </c>
      <c r="K4394" s="217" t="s">
        <v>19</v>
      </c>
      <c r="L4394" s="47"/>
      <c r="M4394" s="222" t="s">
        <v>19</v>
      </c>
      <c r="N4394" s="223" t="s">
        <v>40</v>
      </c>
      <c r="O4394" s="87"/>
      <c r="P4394" s="224">
        <f>O4394*H4394</f>
        <v>0</v>
      </c>
      <c r="Q4394" s="224">
        <v>0</v>
      </c>
      <c r="R4394" s="224">
        <f>Q4394*H4394</f>
        <v>0</v>
      </c>
      <c r="S4394" s="224">
        <v>0</v>
      </c>
      <c r="T4394" s="225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6" t="s">
        <v>508</v>
      </c>
      <c r="AT4394" s="226" t="s">
        <v>171</v>
      </c>
      <c r="AU4394" s="226" t="s">
        <v>78</v>
      </c>
      <c r="AY4394" s="20" t="s">
        <v>169</v>
      </c>
      <c r="BE4394" s="227">
        <f>IF(N4394="základní",J4394,0)</f>
        <v>0</v>
      </c>
      <c r="BF4394" s="227">
        <f>IF(N4394="snížená",J4394,0)</f>
        <v>0</v>
      </c>
      <c r="BG4394" s="227">
        <f>IF(N4394="zákl. přenesená",J4394,0)</f>
        <v>0</v>
      </c>
      <c r="BH4394" s="227">
        <f>IF(N4394="sníž. přenesená",J4394,0)</f>
        <v>0</v>
      </c>
      <c r="BI4394" s="227">
        <f>IF(N4394="nulová",J4394,0)</f>
        <v>0</v>
      </c>
      <c r="BJ4394" s="20" t="s">
        <v>76</v>
      </c>
      <c r="BK4394" s="227">
        <f>ROUND(I4394*H4394,2)</f>
        <v>0</v>
      </c>
      <c r="BL4394" s="20" t="s">
        <v>508</v>
      </c>
      <c r="BM4394" s="226" t="s">
        <v>3569</v>
      </c>
    </row>
    <row r="4395" s="2" customFormat="1" ht="44.25" customHeight="1">
      <c r="A4395" s="41"/>
      <c r="B4395" s="42"/>
      <c r="C4395" s="215" t="s">
        <v>3570</v>
      </c>
      <c r="D4395" s="215" t="s">
        <v>171</v>
      </c>
      <c r="E4395" s="216" t="s">
        <v>3571</v>
      </c>
      <c r="F4395" s="217" t="s">
        <v>3572</v>
      </c>
      <c r="G4395" s="218" t="s">
        <v>2311</v>
      </c>
      <c r="H4395" s="288"/>
      <c r="I4395" s="220"/>
      <c r="J4395" s="221">
        <f>ROUND(I4395*H4395,2)</f>
        <v>0</v>
      </c>
      <c r="K4395" s="217" t="s">
        <v>175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0</v>
      </c>
      <c r="R4395" s="224">
        <f>Q4395*H4395</f>
        <v>0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508</v>
      </c>
      <c r="AT4395" s="226" t="s">
        <v>171</v>
      </c>
      <c r="AU4395" s="226" t="s">
        <v>78</v>
      </c>
      <c r="AY4395" s="20" t="s">
        <v>169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76</v>
      </c>
      <c r="BK4395" s="227">
        <f>ROUND(I4395*H4395,2)</f>
        <v>0</v>
      </c>
      <c r="BL4395" s="20" t="s">
        <v>508</v>
      </c>
      <c r="BM4395" s="226" t="s">
        <v>3573</v>
      </c>
    </row>
    <row r="4396" s="2" customFormat="1">
      <c r="A4396" s="41"/>
      <c r="B4396" s="42"/>
      <c r="C4396" s="43"/>
      <c r="D4396" s="228" t="s">
        <v>178</v>
      </c>
      <c r="E4396" s="43"/>
      <c r="F4396" s="229" t="s">
        <v>3574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178</v>
      </c>
      <c r="AU4396" s="20" t="s">
        <v>78</v>
      </c>
    </row>
    <row r="4397" s="12" customFormat="1" ht="22.8" customHeight="1">
      <c r="A4397" s="12"/>
      <c r="B4397" s="199"/>
      <c r="C4397" s="200"/>
      <c r="D4397" s="201" t="s">
        <v>68</v>
      </c>
      <c r="E4397" s="213" t="s">
        <v>3575</v>
      </c>
      <c r="F4397" s="213" t="s">
        <v>3576</v>
      </c>
      <c r="G4397" s="200"/>
      <c r="H4397" s="200"/>
      <c r="I4397" s="203"/>
      <c r="J4397" s="214">
        <f>BK4397</f>
        <v>0</v>
      </c>
      <c r="K4397" s="200"/>
      <c r="L4397" s="205"/>
      <c r="M4397" s="206"/>
      <c r="N4397" s="207"/>
      <c r="O4397" s="207"/>
      <c r="P4397" s="208">
        <f>SUM(P4398:P4550)</f>
        <v>0</v>
      </c>
      <c r="Q4397" s="207"/>
      <c r="R4397" s="208">
        <f>SUM(R4398:R4550)</f>
        <v>3.3864613000000006</v>
      </c>
      <c r="S4397" s="207"/>
      <c r="T4397" s="209">
        <f>SUM(T4398:T4550)</f>
        <v>0</v>
      </c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R4397" s="210" t="s">
        <v>78</v>
      </c>
      <c r="AT4397" s="211" t="s">
        <v>68</v>
      </c>
      <c r="AU4397" s="211" t="s">
        <v>76</v>
      </c>
      <c r="AY4397" s="210" t="s">
        <v>169</v>
      </c>
      <c r="BK4397" s="212">
        <f>SUM(BK4398:BK4550)</f>
        <v>0</v>
      </c>
    </row>
    <row r="4398" s="2" customFormat="1" ht="33" customHeight="1">
      <c r="A4398" s="41"/>
      <c r="B4398" s="42"/>
      <c r="C4398" s="215" t="s">
        <v>3577</v>
      </c>
      <c r="D4398" s="215" t="s">
        <v>171</v>
      </c>
      <c r="E4398" s="216" t="s">
        <v>3578</v>
      </c>
      <c r="F4398" s="217" t="s">
        <v>3579</v>
      </c>
      <c r="G4398" s="218" t="s">
        <v>396</v>
      </c>
      <c r="H4398" s="219">
        <v>8</v>
      </c>
      <c r="I4398" s="220"/>
      <c r="J4398" s="221">
        <f>ROUND(I4398*H4398,2)</f>
        <v>0</v>
      </c>
      <c r="K4398" s="217" t="s">
        <v>175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0.00058</v>
      </c>
      <c r="R4398" s="224">
        <f>Q4398*H4398</f>
        <v>0.00464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508</v>
      </c>
      <c r="AT4398" s="226" t="s">
        <v>171</v>
      </c>
      <c r="AU4398" s="226" t="s">
        <v>78</v>
      </c>
      <c r="AY4398" s="20" t="s">
        <v>169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76</v>
      </c>
      <c r="BK4398" s="227">
        <f>ROUND(I4398*H4398,2)</f>
        <v>0</v>
      </c>
      <c r="BL4398" s="20" t="s">
        <v>508</v>
      </c>
      <c r="BM4398" s="226" t="s">
        <v>3580</v>
      </c>
    </row>
    <row r="4399" s="2" customFormat="1">
      <c r="A4399" s="41"/>
      <c r="B4399" s="42"/>
      <c r="C4399" s="43"/>
      <c r="D4399" s="228" t="s">
        <v>178</v>
      </c>
      <c r="E4399" s="43"/>
      <c r="F4399" s="229" t="s">
        <v>3581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178</v>
      </c>
      <c r="AU4399" s="20" t="s">
        <v>78</v>
      </c>
    </row>
    <row r="4400" s="13" customFormat="1">
      <c r="A4400" s="13"/>
      <c r="B4400" s="233"/>
      <c r="C4400" s="234"/>
      <c r="D4400" s="235" t="s">
        <v>180</v>
      </c>
      <c r="E4400" s="236" t="s">
        <v>19</v>
      </c>
      <c r="F4400" s="237" t="s">
        <v>1854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180</v>
      </c>
      <c r="AU4400" s="243" t="s">
        <v>78</v>
      </c>
      <c r="AV4400" s="13" t="s">
        <v>76</v>
      </c>
      <c r="AW4400" s="13" t="s">
        <v>31</v>
      </c>
      <c r="AX4400" s="13" t="s">
        <v>69</v>
      </c>
      <c r="AY4400" s="243" t="s">
        <v>169</v>
      </c>
    </row>
    <row r="4401" s="14" customFormat="1">
      <c r="A4401" s="14"/>
      <c r="B4401" s="244"/>
      <c r="C4401" s="245"/>
      <c r="D4401" s="235" t="s">
        <v>180</v>
      </c>
      <c r="E4401" s="246" t="s">
        <v>19</v>
      </c>
      <c r="F4401" s="247" t="s">
        <v>3582</v>
      </c>
      <c r="G4401" s="245"/>
      <c r="H4401" s="248">
        <v>4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180</v>
      </c>
      <c r="AU4401" s="254" t="s">
        <v>78</v>
      </c>
      <c r="AV4401" s="14" t="s">
        <v>78</v>
      </c>
      <c r="AW4401" s="14" t="s">
        <v>31</v>
      </c>
      <c r="AX4401" s="14" t="s">
        <v>69</v>
      </c>
      <c r="AY4401" s="254" t="s">
        <v>169</v>
      </c>
    </row>
    <row r="4402" s="13" customFormat="1">
      <c r="A4402" s="13"/>
      <c r="B4402" s="233"/>
      <c r="C4402" s="234"/>
      <c r="D4402" s="235" t="s">
        <v>180</v>
      </c>
      <c r="E4402" s="236" t="s">
        <v>19</v>
      </c>
      <c r="F4402" s="237" t="s">
        <v>1858</v>
      </c>
      <c r="G4402" s="234"/>
      <c r="H4402" s="236" t="s">
        <v>19</v>
      </c>
      <c r="I4402" s="238"/>
      <c r="J4402" s="234"/>
      <c r="K4402" s="234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180</v>
      </c>
      <c r="AU4402" s="243" t="s">
        <v>78</v>
      </c>
      <c r="AV4402" s="13" t="s">
        <v>76</v>
      </c>
      <c r="AW4402" s="13" t="s">
        <v>31</v>
      </c>
      <c r="AX4402" s="13" t="s">
        <v>69</v>
      </c>
      <c r="AY4402" s="243" t="s">
        <v>169</v>
      </c>
    </row>
    <row r="4403" s="14" customFormat="1">
      <c r="A4403" s="14"/>
      <c r="B4403" s="244"/>
      <c r="C4403" s="245"/>
      <c r="D4403" s="235" t="s">
        <v>180</v>
      </c>
      <c r="E4403" s="246" t="s">
        <v>19</v>
      </c>
      <c r="F4403" s="247" t="s">
        <v>3582</v>
      </c>
      <c r="G4403" s="245"/>
      <c r="H4403" s="248">
        <v>4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180</v>
      </c>
      <c r="AU4403" s="254" t="s">
        <v>78</v>
      </c>
      <c r="AV4403" s="14" t="s">
        <v>78</v>
      </c>
      <c r="AW4403" s="14" t="s">
        <v>31</v>
      </c>
      <c r="AX4403" s="14" t="s">
        <v>69</v>
      </c>
      <c r="AY4403" s="254" t="s">
        <v>169</v>
      </c>
    </row>
    <row r="4404" s="15" customFormat="1">
      <c r="A4404" s="15"/>
      <c r="B4404" s="255"/>
      <c r="C4404" s="256"/>
      <c r="D4404" s="235" t="s">
        <v>180</v>
      </c>
      <c r="E4404" s="257" t="s">
        <v>19</v>
      </c>
      <c r="F4404" s="258" t="s">
        <v>371</v>
      </c>
      <c r="G4404" s="256"/>
      <c r="H4404" s="259">
        <v>8</v>
      </c>
      <c r="I4404" s="260"/>
      <c r="J4404" s="256"/>
      <c r="K4404" s="256"/>
      <c r="L4404" s="261"/>
      <c r="M4404" s="262"/>
      <c r="N4404" s="263"/>
      <c r="O4404" s="263"/>
      <c r="P4404" s="263"/>
      <c r="Q4404" s="263"/>
      <c r="R4404" s="263"/>
      <c r="S4404" s="263"/>
      <c r="T4404" s="264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5" t="s">
        <v>180</v>
      </c>
      <c r="AU4404" s="265" t="s">
        <v>78</v>
      </c>
      <c r="AV4404" s="15" t="s">
        <v>176</v>
      </c>
      <c r="AW4404" s="15" t="s">
        <v>31</v>
      </c>
      <c r="AX4404" s="15" t="s">
        <v>76</v>
      </c>
      <c r="AY4404" s="265" t="s">
        <v>169</v>
      </c>
    </row>
    <row r="4405" s="2" customFormat="1" ht="49.05" customHeight="1">
      <c r="A4405" s="41"/>
      <c r="B4405" s="42"/>
      <c r="C4405" s="215" t="s">
        <v>3583</v>
      </c>
      <c r="D4405" s="215" t="s">
        <v>171</v>
      </c>
      <c r="E4405" s="216" t="s">
        <v>3584</v>
      </c>
      <c r="F4405" s="217" t="s">
        <v>3585</v>
      </c>
      <c r="G4405" s="218" t="s">
        <v>412</v>
      </c>
      <c r="H4405" s="219">
        <v>55.244</v>
      </c>
      <c r="I4405" s="220"/>
      <c r="J4405" s="221">
        <f>ROUND(I4405*H4405,2)</f>
        <v>0</v>
      </c>
      <c r="K4405" s="217" t="s">
        <v>175</v>
      </c>
      <c r="L4405" s="47"/>
      <c r="M4405" s="222" t="s">
        <v>19</v>
      </c>
      <c r="N4405" s="223" t="s">
        <v>40</v>
      </c>
      <c r="O4405" s="87"/>
      <c r="P4405" s="224">
        <f>O4405*H4405</f>
        <v>0</v>
      </c>
      <c r="Q4405" s="224">
        <v>0.0089999999999999993</v>
      </c>
      <c r="R4405" s="224">
        <f>Q4405*H4405</f>
        <v>0.49719599999999997</v>
      </c>
      <c r="S4405" s="224">
        <v>0</v>
      </c>
      <c r="T4405" s="225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6" t="s">
        <v>508</v>
      </c>
      <c r="AT4405" s="226" t="s">
        <v>171</v>
      </c>
      <c r="AU4405" s="226" t="s">
        <v>78</v>
      </c>
      <c r="AY4405" s="20" t="s">
        <v>169</v>
      </c>
      <c r="BE4405" s="227">
        <f>IF(N4405="základní",J4405,0)</f>
        <v>0</v>
      </c>
      <c r="BF4405" s="227">
        <f>IF(N4405="snížená",J4405,0)</f>
        <v>0</v>
      </c>
      <c r="BG4405" s="227">
        <f>IF(N4405="zákl. přenesená",J4405,0)</f>
        <v>0</v>
      </c>
      <c r="BH4405" s="227">
        <f>IF(N4405="sníž. přenesená",J4405,0)</f>
        <v>0</v>
      </c>
      <c r="BI4405" s="227">
        <f>IF(N4405="nulová",J4405,0)</f>
        <v>0</v>
      </c>
      <c r="BJ4405" s="20" t="s">
        <v>76</v>
      </c>
      <c r="BK4405" s="227">
        <f>ROUND(I4405*H4405,2)</f>
        <v>0</v>
      </c>
      <c r="BL4405" s="20" t="s">
        <v>508</v>
      </c>
      <c r="BM4405" s="226" t="s">
        <v>3586</v>
      </c>
    </row>
    <row r="4406" s="2" customFormat="1">
      <c r="A4406" s="41"/>
      <c r="B4406" s="42"/>
      <c r="C4406" s="43"/>
      <c r="D4406" s="228" t="s">
        <v>178</v>
      </c>
      <c r="E4406" s="43"/>
      <c r="F4406" s="229" t="s">
        <v>3587</v>
      </c>
      <c r="G4406" s="43"/>
      <c r="H4406" s="43"/>
      <c r="I4406" s="230"/>
      <c r="J4406" s="43"/>
      <c r="K4406" s="43"/>
      <c r="L4406" s="47"/>
      <c r="M4406" s="231"/>
      <c r="N4406" s="232"/>
      <c r="O4406" s="87"/>
      <c r="P4406" s="87"/>
      <c r="Q4406" s="87"/>
      <c r="R4406" s="87"/>
      <c r="S4406" s="87"/>
      <c r="T4406" s="88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T4406" s="20" t="s">
        <v>178</v>
      </c>
      <c r="AU4406" s="20" t="s">
        <v>78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1854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1855</v>
      </c>
      <c r="G4408" s="245"/>
      <c r="H4408" s="248">
        <v>6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1858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1859</v>
      </c>
      <c r="G4410" s="245"/>
      <c r="H4410" s="248">
        <v>3.6000000000000001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1860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1861</v>
      </c>
      <c r="G4412" s="245"/>
      <c r="H4412" s="248">
        <v>16.460000000000001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1864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1865</v>
      </c>
      <c r="G4414" s="245"/>
      <c r="H4414" s="248">
        <v>3.1899999999999999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1866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1867</v>
      </c>
      <c r="G4416" s="245"/>
      <c r="H4416" s="248">
        <v>4.2690000000000001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1868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1869</v>
      </c>
      <c r="G4418" s="245"/>
      <c r="H4418" s="248">
        <v>1.2350000000000001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3" customFormat="1">
      <c r="A4419" s="13"/>
      <c r="B4419" s="233"/>
      <c r="C4419" s="234"/>
      <c r="D4419" s="235" t="s">
        <v>180</v>
      </c>
      <c r="E4419" s="236" t="s">
        <v>19</v>
      </c>
      <c r="F4419" s="237" t="s">
        <v>1872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180</v>
      </c>
      <c r="AU4419" s="243" t="s">
        <v>78</v>
      </c>
      <c r="AV4419" s="13" t="s">
        <v>76</v>
      </c>
      <c r="AW4419" s="13" t="s">
        <v>31</v>
      </c>
      <c r="AX4419" s="13" t="s">
        <v>69</v>
      </c>
      <c r="AY4419" s="243" t="s">
        <v>169</v>
      </c>
    </row>
    <row r="4420" s="14" customFormat="1">
      <c r="A4420" s="14"/>
      <c r="B4420" s="244"/>
      <c r="C4420" s="245"/>
      <c r="D4420" s="235" t="s">
        <v>180</v>
      </c>
      <c r="E4420" s="246" t="s">
        <v>19</v>
      </c>
      <c r="F4420" s="247" t="s">
        <v>1873</v>
      </c>
      <c r="G4420" s="245"/>
      <c r="H4420" s="248">
        <v>9.3599999999999994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180</v>
      </c>
      <c r="AU4420" s="254" t="s">
        <v>78</v>
      </c>
      <c r="AV4420" s="14" t="s">
        <v>78</v>
      </c>
      <c r="AW4420" s="14" t="s">
        <v>31</v>
      </c>
      <c r="AX4420" s="14" t="s">
        <v>69</v>
      </c>
      <c r="AY4420" s="254" t="s">
        <v>169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1874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1875</v>
      </c>
      <c r="G4422" s="245"/>
      <c r="H4422" s="248">
        <v>8.2799999999999994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1876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1877</v>
      </c>
      <c r="G4424" s="245"/>
      <c r="H4424" s="248">
        <v>2.8500000000000001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5" customFormat="1">
      <c r="A4425" s="15"/>
      <c r="B4425" s="255"/>
      <c r="C4425" s="256"/>
      <c r="D4425" s="235" t="s">
        <v>180</v>
      </c>
      <c r="E4425" s="257" t="s">
        <v>19</v>
      </c>
      <c r="F4425" s="258" t="s">
        <v>371</v>
      </c>
      <c r="G4425" s="256"/>
      <c r="H4425" s="259">
        <v>55.244</v>
      </c>
      <c r="I4425" s="260"/>
      <c r="J4425" s="256"/>
      <c r="K4425" s="256"/>
      <c r="L4425" s="261"/>
      <c r="M4425" s="262"/>
      <c r="N4425" s="263"/>
      <c r="O4425" s="263"/>
      <c r="P4425" s="263"/>
      <c r="Q4425" s="263"/>
      <c r="R4425" s="263"/>
      <c r="S4425" s="263"/>
      <c r="T4425" s="264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5" t="s">
        <v>180</v>
      </c>
      <c r="AU4425" s="265" t="s">
        <v>78</v>
      </c>
      <c r="AV4425" s="15" t="s">
        <v>176</v>
      </c>
      <c r="AW4425" s="15" t="s">
        <v>31</v>
      </c>
      <c r="AX4425" s="15" t="s">
        <v>76</v>
      </c>
      <c r="AY4425" s="265" t="s">
        <v>169</v>
      </c>
    </row>
    <row r="4426" s="2" customFormat="1" ht="38.55" customHeight="1">
      <c r="A4426" s="41"/>
      <c r="B4426" s="42"/>
      <c r="C4426" s="266" t="s">
        <v>3588</v>
      </c>
      <c r="D4426" s="266" t="s">
        <v>402</v>
      </c>
      <c r="E4426" s="267" t="s">
        <v>3589</v>
      </c>
      <c r="F4426" s="268" t="s">
        <v>3590</v>
      </c>
      <c r="G4426" s="269" t="s">
        <v>412</v>
      </c>
      <c r="H4426" s="270">
        <v>64.450999999999993</v>
      </c>
      <c r="I4426" s="271"/>
      <c r="J4426" s="272">
        <f>ROUND(I4426*H4426,2)</f>
        <v>0</v>
      </c>
      <c r="K4426" s="268" t="s">
        <v>175</v>
      </c>
      <c r="L4426" s="273"/>
      <c r="M4426" s="274" t="s">
        <v>19</v>
      </c>
      <c r="N4426" s="275" t="s">
        <v>40</v>
      </c>
      <c r="O4426" s="87"/>
      <c r="P4426" s="224">
        <f>O4426*H4426</f>
        <v>0</v>
      </c>
      <c r="Q4426" s="224">
        <v>0.025000000000000001</v>
      </c>
      <c r="R4426" s="224">
        <f>Q4426*H4426</f>
        <v>1.611275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688</v>
      </c>
      <c r="AT4426" s="226" t="s">
        <v>402</v>
      </c>
      <c r="AU4426" s="226" t="s">
        <v>78</v>
      </c>
      <c r="AY4426" s="20" t="s">
        <v>169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76</v>
      </c>
      <c r="BK4426" s="227">
        <f>ROUND(I4426*H4426,2)</f>
        <v>0</v>
      </c>
      <c r="BL4426" s="20" t="s">
        <v>508</v>
      </c>
      <c r="BM4426" s="226" t="s">
        <v>3591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1854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1855</v>
      </c>
      <c r="G4428" s="245"/>
      <c r="H4428" s="248">
        <v>6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1858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1859</v>
      </c>
      <c r="G4430" s="245"/>
      <c r="H4430" s="248">
        <v>3.6000000000000001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1860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1861</v>
      </c>
      <c r="G4432" s="245"/>
      <c r="H4432" s="248">
        <v>16.460000000000001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1864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1865</v>
      </c>
      <c r="G4434" s="245"/>
      <c r="H4434" s="248">
        <v>3.1899999999999999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1866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1867</v>
      </c>
      <c r="G4436" s="245"/>
      <c r="H4436" s="248">
        <v>4.2690000000000001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1868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1869</v>
      </c>
      <c r="G4438" s="245"/>
      <c r="H4438" s="248">
        <v>1.2350000000000001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1872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4" customFormat="1">
      <c r="A4440" s="14"/>
      <c r="B4440" s="244"/>
      <c r="C4440" s="245"/>
      <c r="D4440" s="235" t="s">
        <v>180</v>
      </c>
      <c r="E4440" s="246" t="s">
        <v>19</v>
      </c>
      <c r="F4440" s="247" t="s">
        <v>1873</v>
      </c>
      <c r="G4440" s="245"/>
      <c r="H4440" s="248">
        <v>9.3599999999999994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180</v>
      </c>
      <c r="AU4440" s="254" t="s">
        <v>78</v>
      </c>
      <c r="AV4440" s="14" t="s">
        <v>78</v>
      </c>
      <c r="AW4440" s="14" t="s">
        <v>31</v>
      </c>
      <c r="AX4440" s="14" t="s">
        <v>69</v>
      </c>
      <c r="AY4440" s="254" t="s">
        <v>169</v>
      </c>
    </row>
    <row r="4441" s="13" customFormat="1">
      <c r="A4441" s="13"/>
      <c r="B4441" s="233"/>
      <c r="C4441" s="234"/>
      <c r="D4441" s="235" t="s">
        <v>180</v>
      </c>
      <c r="E4441" s="236" t="s">
        <v>19</v>
      </c>
      <c r="F4441" s="237" t="s">
        <v>1874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180</v>
      </c>
      <c r="AU4441" s="243" t="s">
        <v>78</v>
      </c>
      <c r="AV4441" s="13" t="s">
        <v>76</v>
      </c>
      <c r="AW4441" s="13" t="s">
        <v>31</v>
      </c>
      <c r="AX4441" s="13" t="s">
        <v>69</v>
      </c>
      <c r="AY4441" s="243" t="s">
        <v>169</v>
      </c>
    </row>
    <row r="4442" s="14" customFormat="1">
      <c r="A4442" s="14"/>
      <c r="B4442" s="244"/>
      <c r="C4442" s="245"/>
      <c r="D4442" s="235" t="s">
        <v>180</v>
      </c>
      <c r="E4442" s="246" t="s">
        <v>19</v>
      </c>
      <c r="F4442" s="247" t="s">
        <v>1875</v>
      </c>
      <c r="G4442" s="245"/>
      <c r="H4442" s="248">
        <v>8.2799999999999994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180</v>
      </c>
      <c r="AU4442" s="254" t="s">
        <v>78</v>
      </c>
      <c r="AV4442" s="14" t="s">
        <v>78</v>
      </c>
      <c r="AW4442" s="14" t="s">
        <v>31</v>
      </c>
      <c r="AX4442" s="14" t="s">
        <v>69</v>
      </c>
      <c r="AY4442" s="254" t="s">
        <v>169</v>
      </c>
    </row>
    <row r="4443" s="13" customFormat="1">
      <c r="A4443" s="13"/>
      <c r="B4443" s="233"/>
      <c r="C4443" s="234"/>
      <c r="D4443" s="235" t="s">
        <v>180</v>
      </c>
      <c r="E4443" s="236" t="s">
        <v>19</v>
      </c>
      <c r="F4443" s="237" t="s">
        <v>1876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180</v>
      </c>
      <c r="AU4443" s="243" t="s">
        <v>78</v>
      </c>
      <c r="AV4443" s="13" t="s">
        <v>76</v>
      </c>
      <c r="AW4443" s="13" t="s">
        <v>31</v>
      </c>
      <c r="AX4443" s="13" t="s">
        <v>69</v>
      </c>
      <c r="AY4443" s="243" t="s">
        <v>169</v>
      </c>
    </row>
    <row r="4444" s="14" customFormat="1">
      <c r="A4444" s="14"/>
      <c r="B4444" s="244"/>
      <c r="C4444" s="245"/>
      <c r="D4444" s="235" t="s">
        <v>180</v>
      </c>
      <c r="E4444" s="246" t="s">
        <v>19</v>
      </c>
      <c r="F4444" s="247" t="s">
        <v>1877</v>
      </c>
      <c r="G4444" s="245"/>
      <c r="H4444" s="248">
        <v>2.8500000000000001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180</v>
      </c>
      <c r="AU4444" s="254" t="s">
        <v>78</v>
      </c>
      <c r="AV4444" s="14" t="s">
        <v>78</v>
      </c>
      <c r="AW4444" s="14" t="s">
        <v>31</v>
      </c>
      <c r="AX4444" s="14" t="s">
        <v>69</v>
      </c>
      <c r="AY4444" s="254" t="s">
        <v>169</v>
      </c>
    </row>
    <row r="4445" s="13" customFormat="1">
      <c r="A4445" s="13"/>
      <c r="B4445" s="233"/>
      <c r="C4445" s="234"/>
      <c r="D4445" s="235" t="s">
        <v>180</v>
      </c>
      <c r="E4445" s="236" t="s">
        <v>19</v>
      </c>
      <c r="F4445" s="237" t="s">
        <v>3592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180</v>
      </c>
      <c r="AU4445" s="243" t="s">
        <v>78</v>
      </c>
      <c r="AV4445" s="13" t="s">
        <v>76</v>
      </c>
      <c r="AW4445" s="13" t="s">
        <v>31</v>
      </c>
      <c r="AX4445" s="13" t="s">
        <v>69</v>
      </c>
      <c r="AY4445" s="243" t="s">
        <v>169</v>
      </c>
    </row>
    <row r="4446" s="13" customFormat="1">
      <c r="A4446" s="13"/>
      <c r="B4446" s="233"/>
      <c r="C4446" s="234"/>
      <c r="D4446" s="235" t="s">
        <v>180</v>
      </c>
      <c r="E4446" s="236" t="s">
        <v>19</v>
      </c>
      <c r="F4446" s="237" t="s">
        <v>1854</v>
      </c>
      <c r="G4446" s="234"/>
      <c r="H4446" s="236" t="s">
        <v>19</v>
      </c>
      <c r="I4446" s="238"/>
      <c r="J4446" s="234"/>
      <c r="K4446" s="234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180</v>
      </c>
      <c r="AU4446" s="243" t="s">
        <v>78</v>
      </c>
      <c r="AV4446" s="13" t="s">
        <v>76</v>
      </c>
      <c r="AW4446" s="13" t="s">
        <v>31</v>
      </c>
      <c r="AX4446" s="13" t="s">
        <v>69</v>
      </c>
      <c r="AY4446" s="243" t="s">
        <v>169</v>
      </c>
    </row>
    <row r="4447" s="14" customFormat="1">
      <c r="A4447" s="14"/>
      <c r="B4447" s="244"/>
      <c r="C4447" s="245"/>
      <c r="D4447" s="235" t="s">
        <v>180</v>
      </c>
      <c r="E4447" s="246" t="s">
        <v>19</v>
      </c>
      <c r="F4447" s="247" t="s">
        <v>3593</v>
      </c>
      <c r="G4447" s="245"/>
      <c r="H4447" s="248">
        <v>0.40000000000000002</v>
      </c>
      <c r="I4447" s="249"/>
      <c r="J4447" s="245"/>
      <c r="K4447" s="245"/>
      <c r="L4447" s="250"/>
      <c r="M4447" s="251"/>
      <c r="N4447" s="252"/>
      <c r="O4447" s="252"/>
      <c r="P4447" s="252"/>
      <c r="Q4447" s="252"/>
      <c r="R4447" s="252"/>
      <c r="S4447" s="252"/>
      <c r="T4447" s="25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4" t="s">
        <v>180</v>
      </c>
      <c r="AU4447" s="254" t="s">
        <v>78</v>
      </c>
      <c r="AV4447" s="14" t="s">
        <v>78</v>
      </c>
      <c r="AW4447" s="14" t="s">
        <v>31</v>
      </c>
      <c r="AX4447" s="14" t="s">
        <v>69</v>
      </c>
      <c r="AY4447" s="254" t="s">
        <v>169</v>
      </c>
    </row>
    <row r="4448" s="13" customFormat="1">
      <c r="A4448" s="13"/>
      <c r="B4448" s="233"/>
      <c r="C4448" s="234"/>
      <c r="D4448" s="235" t="s">
        <v>180</v>
      </c>
      <c r="E4448" s="236" t="s">
        <v>19</v>
      </c>
      <c r="F4448" s="237" t="s">
        <v>1858</v>
      </c>
      <c r="G4448" s="234"/>
      <c r="H4448" s="236" t="s">
        <v>19</v>
      </c>
      <c r="I4448" s="238"/>
      <c r="J4448" s="234"/>
      <c r="K4448" s="234"/>
      <c r="L4448" s="239"/>
      <c r="M4448" s="240"/>
      <c r="N4448" s="241"/>
      <c r="O4448" s="241"/>
      <c r="P4448" s="241"/>
      <c r="Q4448" s="241"/>
      <c r="R4448" s="241"/>
      <c r="S4448" s="241"/>
      <c r="T4448" s="242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3" t="s">
        <v>180</v>
      </c>
      <c r="AU4448" s="243" t="s">
        <v>78</v>
      </c>
      <c r="AV4448" s="13" t="s">
        <v>76</v>
      </c>
      <c r="AW4448" s="13" t="s">
        <v>31</v>
      </c>
      <c r="AX4448" s="13" t="s">
        <v>69</v>
      </c>
      <c r="AY4448" s="243" t="s">
        <v>169</v>
      </c>
    </row>
    <row r="4449" s="14" customFormat="1">
      <c r="A4449" s="14"/>
      <c r="B4449" s="244"/>
      <c r="C4449" s="245"/>
      <c r="D4449" s="235" t="s">
        <v>180</v>
      </c>
      <c r="E4449" s="246" t="s">
        <v>19</v>
      </c>
      <c r="F4449" s="247" t="s">
        <v>3593</v>
      </c>
      <c r="G4449" s="245"/>
      <c r="H4449" s="248">
        <v>0.40000000000000002</v>
      </c>
      <c r="I4449" s="249"/>
      <c r="J4449" s="245"/>
      <c r="K4449" s="245"/>
      <c r="L4449" s="250"/>
      <c r="M4449" s="251"/>
      <c r="N4449" s="252"/>
      <c r="O4449" s="252"/>
      <c r="P4449" s="252"/>
      <c r="Q4449" s="252"/>
      <c r="R4449" s="252"/>
      <c r="S4449" s="252"/>
      <c r="T4449" s="25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4" t="s">
        <v>180</v>
      </c>
      <c r="AU4449" s="254" t="s">
        <v>78</v>
      </c>
      <c r="AV4449" s="14" t="s">
        <v>78</v>
      </c>
      <c r="AW4449" s="14" t="s">
        <v>31</v>
      </c>
      <c r="AX4449" s="14" t="s">
        <v>69</v>
      </c>
      <c r="AY4449" s="254" t="s">
        <v>169</v>
      </c>
    </row>
    <row r="4450" s="15" customFormat="1">
      <c r="A4450" s="15"/>
      <c r="B4450" s="255"/>
      <c r="C4450" s="256"/>
      <c r="D4450" s="235" t="s">
        <v>180</v>
      </c>
      <c r="E4450" s="257" t="s">
        <v>19</v>
      </c>
      <c r="F4450" s="258" t="s">
        <v>371</v>
      </c>
      <c r="G4450" s="256"/>
      <c r="H4450" s="259">
        <v>56.043999999999997</v>
      </c>
      <c r="I4450" s="260"/>
      <c r="J4450" s="256"/>
      <c r="K4450" s="256"/>
      <c r="L4450" s="261"/>
      <c r="M4450" s="262"/>
      <c r="N4450" s="263"/>
      <c r="O4450" s="263"/>
      <c r="P4450" s="263"/>
      <c r="Q4450" s="263"/>
      <c r="R4450" s="263"/>
      <c r="S4450" s="263"/>
      <c r="T4450" s="264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5" t="s">
        <v>180</v>
      </c>
      <c r="AU4450" s="265" t="s">
        <v>78</v>
      </c>
      <c r="AV4450" s="15" t="s">
        <v>176</v>
      </c>
      <c r="AW4450" s="15" t="s">
        <v>31</v>
      </c>
      <c r="AX4450" s="15" t="s">
        <v>76</v>
      </c>
      <c r="AY4450" s="265" t="s">
        <v>169</v>
      </c>
    </row>
    <row r="4451" s="14" customFormat="1">
      <c r="A4451" s="14"/>
      <c r="B4451" s="244"/>
      <c r="C4451" s="245"/>
      <c r="D4451" s="235" t="s">
        <v>180</v>
      </c>
      <c r="E4451" s="245"/>
      <c r="F4451" s="247" t="s">
        <v>3594</v>
      </c>
      <c r="G4451" s="245"/>
      <c r="H4451" s="248">
        <v>64.450999999999993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180</v>
      </c>
      <c r="AU4451" s="254" t="s">
        <v>78</v>
      </c>
      <c r="AV4451" s="14" t="s">
        <v>78</v>
      </c>
      <c r="AW4451" s="14" t="s">
        <v>4</v>
      </c>
      <c r="AX4451" s="14" t="s">
        <v>76</v>
      </c>
      <c r="AY4451" s="254" t="s">
        <v>169</v>
      </c>
    </row>
    <row r="4452" s="2" customFormat="1" ht="49.05" customHeight="1">
      <c r="A4452" s="41"/>
      <c r="B4452" s="42"/>
      <c r="C4452" s="215" t="s">
        <v>3595</v>
      </c>
      <c r="D4452" s="215" t="s">
        <v>171</v>
      </c>
      <c r="E4452" s="216" t="s">
        <v>3596</v>
      </c>
      <c r="F4452" s="217" t="s">
        <v>3597</v>
      </c>
      <c r="G4452" s="218" t="s">
        <v>412</v>
      </c>
      <c r="H4452" s="219">
        <v>25.379999999999999</v>
      </c>
      <c r="I4452" s="220"/>
      <c r="J4452" s="221">
        <f>ROUND(I4452*H4452,2)</f>
        <v>0</v>
      </c>
      <c r="K4452" s="217" t="s">
        <v>175</v>
      </c>
      <c r="L4452" s="47"/>
      <c r="M4452" s="222" t="s">
        <v>19</v>
      </c>
      <c r="N4452" s="223" t="s">
        <v>40</v>
      </c>
      <c r="O4452" s="87"/>
      <c r="P4452" s="224">
        <f>O4452*H4452</f>
        <v>0</v>
      </c>
      <c r="Q4452" s="224">
        <v>0.0089999999999999993</v>
      </c>
      <c r="R4452" s="224">
        <f>Q4452*H4452</f>
        <v>0.22841999999999998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508</v>
      </c>
      <c r="AT4452" s="226" t="s">
        <v>171</v>
      </c>
      <c r="AU4452" s="226" t="s">
        <v>78</v>
      </c>
      <c r="AY4452" s="20" t="s">
        <v>169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76</v>
      </c>
      <c r="BK4452" s="227">
        <f>ROUND(I4452*H4452,2)</f>
        <v>0</v>
      </c>
      <c r="BL4452" s="20" t="s">
        <v>508</v>
      </c>
      <c r="BM4452" s="226" t="s">
        <v>3598</v>
      </c>
    </row>
    <row r="4453" s="2" customFormat="1">
      <c r="A4453" s="41"/>
      <c r="B4453" s="42"/>
      <c r="C4453" s="43"/>
      <c r="D4453" s="228" t="s">
        <v>178</v>
      </c>
      <c r="E4453" s="43"/>
      <c r="F4453" s="229" t="s">
        <v>3599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178</v>
      </c>
      <c r="AU4453" s="20" t="s">
        <v>78</v>
      </c>
    </row>
    <row r="4454" s="2" customFormat="1" ht="24.15" customHeight="1">
      <c r="A4454" s="41"/>
      <c r="B4454" s="42"/>
      <c r="C4454" s="266" t="s">
        <v>3600</v>
      </c>
      <c r="D4454" s="266" t="s">
        <v>402</v>
      </c>
      <c r="E4454" s="267" t="s">
        <v>3601</v>
      </c>
      <c r="F4454" s="268" t="s">
        <v>3602</v>
      </c>
      <c r="G4454" s="269" t="s">
        <v>412</v>
      </c>
      <c r="H4454" s="270">
        <v>29.187000000000001</v>
      </c>
      <c r="I4454" s="271"/>
      <c r="J4454" s="272">
        <f>ROUND(I4454*H4454,2)</f>
        <v>0</v>
      </c>
      <c r="K4454" s="268" t="s">
        <v>175</v>
      </c>
      <c r="L4454" s="273"/>
      <c r="M4454" s="274" t="s">
        <v>19</v>
      </c>
      <c r="N4454" s="275" t="s">
        <v>40</v>
      </c>
      <c r="O4454" s="87"/>
      <c r="P4454" s="224">
        <f>O4454*H4454</f>
        <v>0</v>
      </c>
      <c r="Q4454" s="224">
        <v>0.019199999999999998</v>
      </c>
      <c r="R4454" s="224">
        <f>Q4454*H4454</f>
        <v>0.56039039999999996</v>
      </c>
      <c r="S4454" s="224">
        <v>0</v>
      </c>
      <c r="T4454" s="225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6" t="s">
        <v>688</v>
      </c>
      <c r="AT4454" s="226" t="s">
        <v>402</v>
      </c>
      <c r="AU4454" s="226" t="s">
        <v>78</v>
      </c>
      <c r="AY4454" s="20" t="s">
        <v>169</v>
      </c>
      <c r="BE4454" s="227">
        <f>IF(N4454="základní",J4454,0)</f>
        <v>0</v>
      </c>
      <c r="BF4454" s="227">
        <f>IF(N4454="snížená",J4454,0)</f>
        <v>0</v>
      </c>
      <c r="BG4454" s="227">
        <f>IF(N4454="zákl. přenesená",J4454,0)</f>
        <v>0</v>
      </c>
      <c r="BH4454" s="227">
        <f>IF(N4454="sníž. přenesená",J4454,0)</f>
        <v>0</v>
      </c>
      <c r="BI4454" s="227">
        <f>IF(N4454="nulová",J4454,0)</f>
        <v>0</v>
      </c>
      <c r="BJ4454" s="20" t="s">
        <v>76</v>
      </c>
      <c r="BK4454" s="227">
        <f>ROUND(I4454*H4454,2)</f>
        <v>0</v>
      </c>
      <c r="BL4454" s="20" t="s">
        <v>508</v>
      </c>
      <c r="BM4454" s="226" t="s">
        <v>3603</v>
      </c>
    </row>
    <row r="4455" s="13" customFormat="1">
      <c r="A4455" s="13"/>
      <c r="B4455" s="233"/>
      <c r="C4455" s="234"/>
      <c r="D4455" s="235" t="s">
        <v>180</v>
      </c>
      <c r="E4455" s="236" t="s">
        <v>19</v>
      </c>
      <c r="F4455" s="237" t="s">
        <v>1888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180</v>
      </c>
      <c r="AU4455" s="243" t="s">
        <v>78</v>
      </c>
      <c r="AV4455" s="13" t="s">
        <v>76</v>
      </c>
      <c r="AW4455" s="13" t="s">
        <v>31</v>
      </c>
      <c r="AX4455" s="13" t="s">
        <v>69</v>
      </c>
      <c r="AY4455" s="243" t="s">
        <v>169</v>
      </c>
    </row>
    <row r="4456" s="14" customFormat="1">
      <c r="A4456" s="14"/>
      <c r="B4456" s="244"/>
      <c r="C4456" s="245"/>
      <c r="D4456" s="235" t="s">
        <v>180</v>
      </c>
      <c r="E4456" s="246" t="s">
        <v>19</v>
      </c>
      <c r="F4456" s="247" t="s">
        <v>1889</v>
      </c>
      <c r="G4456" s="245"/>
      <c r="H4456" s="248">
        <v>12.960000000000001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180</v>
      </c>
      <c r="AU4456" s="254" t="s">
        <v>78</v>
      </c>
      <c r="AV4456" s="14" t="s">
        <v>78</v>
      </c>
      <c r="AW4456" s="14" t="s">
        <v>31</v>
      </c>
      <c r="AX4456" s="14" t="s">
        <v>69</v>
      </c>
      <c r="AY4456" s="254" t="s">
        <v>169</v>
      </c>
    </row>
    <row r="4457" s="13" customFormat="1">
      <c r="A4457" s="13"/>
      <c r="B4457" s="233"/>
      <c r="C4457" s="234"/>
      <c r="D4457" s="235" t="s">
        <v>180</v>
      </c>
      <c r="E4457" s="236" t="s">
        <v>19</v>
      </c>
      <c r="F4457" s="237" t="s">
        <v>1892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180</v>
      </c>
      <c r="AU4457" s="243" t="s">
        <v>78</v>
      </c>
      <c r="AV4457" s="13" t="s">
        <v>76</v>
      </c>
      <c r="AW4457" s="13" t="s">
        <v>31</v>
      </c>
      <c r="AX4457" s="13" t="s">
        <v>69</v>
      </c>
      <c r="AY4457" s="243" t="s">
        <v>169</v>
      </c>
    </row>
    <row r="4458" s="14" customFormat="1">
      <c r="A4458" s="14"/>
      <c r="B4458" s="244"/>
      <c r="C4458" s="245"/>
      <c r="D4458" s="235" t="s">
        <v>180</v>
      </c>
      <c r="E4458" s="246" t="s">
        <v>19</v>
      </c>
      <c r="F4458" s="247" t="s">
        <v>1893</v>
      </c>
      <c r="G4458" s="245"/>
      <c r="H4458" s="248">
        <v>12.42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180</v>
      </c>
      <c r="AU4458" s="254" t="s">
        <v>78</v>
      </c>
      <c r="AV4458" s="14" t="s">
        <v>78</v>
      </c>
      <c r="AW4458" s="14" t="s">
        <v>31</v>
      </c>
      <c r="AX4458" s="14" t="s">
        <v>69</v>
      </c>
      <c r="AY4458" s="254" t="s">
        <v>169</v>
      </c>
    </row>
    <row r="4459" s="15" customFormat="1">
      <c r="A4459" s="15"/>
      <c r="B4459" s="255"/>
      <c r="C4459" s="256"/>
      <c r="D4459" s="235" t="s">
        <v>180</v>
      </c>
      <c r="E4459" s="257" t="s">
        <v>19</v>
      </c>
      <c r="F4459" s="258" t="s">
        <v>371</v>
      </c>
      <c r="G4459" s="256"/>
      <c r="H4459" s="259">
        <v>25.379999999999999</v>
      </c>
      <c r="I4459" s="260"/>
      <c r="J4459" s="256"/>
      <c r="K4459" s="256"/>
      <c r="L4459" s="261"/>
      <c r="M4459" s="262"/>
      <c r="N4459" s="263"/>
      <c r="O4459" s="263"/>
      <c r="P4459" s="263"/>
      <c r="Q4459" s="263"/>
      <c r="R4459" s="263"/>
      <c r="S4459" s="263"/>
      <c r="T4459" s="264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T4459" s="265" t="s">
        <v>180</v>
      </c>
      <c r="AU4459" s="265" t="s">
        <v>78</v>
      </c>
      <c r="AV4459" s="15" t="s">
        <v>176</v>
      </c>
      <c r="AW4459" s="15" t="s">
        <v>31</v>
      </c>
      <c r="AX4459" s="15" t="s">
        <v>76</v>
      </c>
      <c r="AY4459" s="265" t="s">
        <v>169</v>
      </c>
    </row>
    <row r="4460" s="14" customFormat="1">
      <c r="A4460" s="14"/>
      <c r="B4460" s="244"/>
      <c r="C4460" s="245"/>
      <c r="D4460" s="235" t="s">
        <v>180</v>
      </c>
      <c r="E4460" s="245"/>
      <c r="F4460" s="247" t="s">
        <v>3604</v>
      </c>
      <c r="G4460" s="245"/>
      <c r="H4460" s="248">
        <v>29.187000000000001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180</v>
      </c>
      <c r="AU4460" s="254" t="s">
        <v>78</v>
      </c>
      <c r="AV4460" s="14" t="s">
        <v>78</v>
      </c>
      <c r="AW4460" s="14" t="s">
        <v>4</v>
      </c>
      <c r="AX4460" s="14" t="s">
        <v>76</v>
      </c>
      <c r="AY4460" s="254" t="s">
        <v>169</v>
      </c>
    </row>
    <row r="4461" s="2" customFormat="1" ht="49.05" customHeight="1">
      <c r="A4461" s="41"/>
      <c r="B4461" s="42"/>
      <c r="C4461" s="215" t="s">
        <v>3605</v>
      </c>
      <c r="D4461" s="215" t="s">
        <v>171</v>
      </c>
      <c r="E4461" s="216" t="s">
        <v>3606</v>
      </c>
      <c r="F4461" s="217" t="s">
        <v>3607</v>
      </c>
      <c r="G4461" s="218" t="s">
        <v>412</v>
      </c>
      <c r="H4461" s="219">
        <v>10.24</v>
      </c>
      <c r="I4461" s="220"/>
      <c r="J4461" s="221">
        <f>ROUND(I4461*H4461,2)</f>
        <v>0</v>
      </c>
      <c r="K4461" s="217" t="s">
        <v>175</v>
      </c>
      <c r="L4461" s="47"/>
      <c r="M4461" s="222" t="s">
        <v>19</v>
      </c>
      <c r="N4461" s="223" t="s">
        <v>40</v>
      </c>
      <c r="O4461" s="87"/>
      <c r="P4461" s="224">
        <f>O4461*H4461</f>
        <v>0</v>
      </c>
      <c r="Q4461" s="224">
        <v>0.0068900000000000003</v>
      </c>
      <c r="R4461" s="224">
        <f>Q4461*H4461</f>
        <v>0.070553600000000008</v>
      </c>
      <c r="S4461" s="224">
        <v>0</v>
      </c>
      <c r="T4461" s="225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6" t="s">
        <v>508</v>
      </c>
      <c r="AT4461" s="226" t="s">
        <v>171</v>
      </c>
      <c r="AU4461" s="226" t="s">
        <v>78</v>
      </c>
      <c r="AY4461" s="20" t="s">
        <v>169</v>
      </c>
      <c r="BE4461" s="227">
        <f>IF(N4461="základní",J4461,0)</f>
        <v>0</v>
      </c>
      <c r="BF4461" s="227">
        <f>IF(N4461="snížená",J4461,0)</f>
        <v>0</v>
      </c>
      <c r="BG4461" s="227">
        <f>IF(N4461="zákl. přenesená",J4461,0)</f>
        <v>0</v>
      </c>
      <c r="BH4461" s="227">
        <f>IF(N4461="sníž. přenesená",J4461,0)</f>
        <v>0</v>
      </c>
      <c r="BI4461" s="227">
        <f>IF(N4461="nulová",J4461,0)</f>
        <v>0</v>
      </c>
      <c r="BJ4461" s="20" t="s">
        <v>76</v>
      </c>
      <c r="BK4461" s="227">
        <f>ROUND(I4461*H4461,2)</f>
        <v>0</v>
      </c>
      <c r="BL4461" s="20" t="s">
        <v>508</v>
      </c>
      <c r="BM4461" s="226" t="s">
        <v>3608</v>
      </c>
    </row>
    <row r="4462" s="2" customFormat="1">
      <c r="A4462" s="41"/>
      <c r="B4462" s="42"/>
      <c r="C4462" s="43"/>
      <c r="D4462" s="228" t="s">
        <v>178</v>
      </c>
      <c r="E4462" s="43"/>
      <c r="F4462" s="229" t="s">
        <v>3609</v>
      </c>
      <c r="G4462" s="43"/>
      <c r="H4462" s="43"/>
      <c r="I4462" s="230"/>
      <c r="J4462" s="43"/>
      <c r="K4462" s="43"/>
      <c r="L4462" s="47"/>
      <c r="M4462" s="231"/>
      <c r="N4462" s="232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178</v>
      </c>
      <c r="AU4462" s="20" t="s">
        <v>78</v>
      </c>
    </row>
    <row r="4463" s="2" customFormat="1" ht="24.15" customHeight="1">
      <c r="A4463" s="41"/>
      <c r="B4463" s="42"/>
      <c r="C4463" s="266" t="s">
        <v>3610</v>
      </c>
      <c r="D4463" s="266" t="s">
        <v>402</v>
      </c>
      <c r="E4463" s="267" t="s">
        <v>3611</v>
      </c>
      <c r="F4463" s="268" t="s">
        <v>3612</v>
      </c>
      <c r="G4463" s="269" t="s">
        <v>412</v>
      </c>
      <c r="H4463" s="270">
        <v>11.263999999999999</v>
      </c>
      <c r="I4463" s="271"/>
      <c r="J4463" s="272">
        <f>ROUND(I4463*H4463,2)</f>
        <v>0</v>
      </c>
      <c r="K4463" s="268" t="s">
        <v>175</v>
      </c>
      <c r="L4463" s="273"/>
      <c r="M4463" s="274" t="s">
        <v>19</v>
      </c>
      <c r="N4463" s="275" t="s">
        <v>40</v>
      </c>
      <c r="O4463" s="87"/>
      <c r="P4463" s="224">
        <f>O4463*H4463</f>
        <v>0</v>
      </c>
      <c r="Q4463" s="224">
        <v>0.019199999999999998</v>
      </c>
      <c r="R4463" s="224">
        <f>Q4463*H4463</f>
        <v>0.21626879999999996</v>
      </c>
      <c r="S4463" s="224">
        <v>0</v>
      </c>
      <c r="T4463" s="225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6" t="s">
        <v>688</v>
      </c>
      <c r="AT4463" s="226" t="s">
        <v>402</v>
      </c>
      <c r="AU4463" s="226" t="s">
        <v>78</v>
      </c>
      <c r="AY4463" s="20" t="s">
        <v>169</v>
      </c>
      <c r="BE4463" s="227">
        <f>IF(N4463="základní",J4463,0)</f>
        <v>0</v>
      </c>
      <c r="BF4463" s="227">
        <f>IF(N4463="snížená",J4463,0)</f>
        <v>0</v>
      </c>
      <c r="BG4463" s="227">
        <f>IF(N4463="zákl. přenesená",J4463,0)</f>
        <v>0</v>
      </c>
      <c r="BH4463" s="227">
        <f>IF(N4463="sníž. přenesená",J4463,0)</f>
        <v>0</v>
      </c>
      <c r="BI4463" s="227">
        <f>IF(N4463="nulová",J4463,0)</f>
        <v>0</v>
      </c>
      <c r="BJ4463" s="20" t="s">
        <v>76</v>
      </c>
      <c r="BK4463" s="227">
        <f>ROUND(I4463*H4463,2)</f>
        <v>0</v>
      </c>
      <c r="BL4463" s="20" t="s">
        <v>508</v>
      </c>
      <c r="BM4463" s="226" t="s">
        <v>3613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1819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1884</v>
      </c>
      <c r="G4465" s="245"/>
      <c r="H4465" s="248">
        <v>10.24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5" customFormat="1">
      <c r="A4466" s="15"/>
      <c r="B4466" s="255"/>
      <c r="C4466" s="256"/>
      <c r="D4466" s="235" t="s">
        <v>180</v>
      </c>
      <c r="E4466" s="257" t="s">
        <v>19</v>
      </c>
      <c r="F4466" s="258" t="s">
        <v>371</v>
      </c>
      <c r="G4466" s="256"/>
      <c r="H4466" s="259">
        <v>10.24</v>
      </c>
      <c r="I4466" s="260"/>
      <c r="J4466" s="256"/>
      <c r="K4466" s="256"/>
      <c r="L4466" s="261"/>
      <c r="M4466" s="262"/>
      <c r="N4466" s="263"/>
      <c r="O4466" s="263"/>
      <c r="P4466" s="263"/>
      <c r="Q4466" s="263"/>
      <c r="R4466" s="263"/>
      <c r="S4466" s="263"/>
      <c r="T4466" s="264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5" t="s">
        <v>180</v>
      </c>
      <c r="AU4466" s="265" t="s">
        <v>78</v>
      </c>
      <c r="AV4466" s="15" t="s">
        <v>176</v>
      </c>
      <c r="AW4466" s="15" t="s">
        <v>31</v>
      </c>
      <c r="AX4466" s="15" t="s">
        <v>76</v>
      </c>
      <c r="AY4466" s="265" t="s">
        <v>169</v>
      </c>
    </row>
    <row r="4467" s="14" customFormat="1">
      <c r="A4467" s="14"/>
      <c r="B4467" s="244"/>
      <c r="C4467" s="245"/>
      <c r="D4467" s="235" t="s">
        <v>180</v>
      </c>
      <c r="E4467" s="245"/>
      <c r="F4467" s="247" t="s">
        <v>3614</v>
      </c>
      <c r="G4467" s="245"/>
      <c r="H4467" s="248">
        <v>11.263999999999999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4</v>
      </c>
      <c r="AX4467" s="14" t="s">
        <v>76</v>
      </c>
      <c r="AY4467" s="254" t="s">
        <v>169</v>
      </c>
    </row>
    <row r="4468" s="2" customFormat="1" ht="24.15" customHeight="1">
      <c r="A4468" s="41"/>
      <c r="B4468" s="42"/>
      <c r="C4468" s="215" t="s">
        <v>3615</v>
      </c>
      <c r="D4468" s="215" t="s">
        <v>171</v>
      </c>
      <c r="E4468" s="216" t="s">
        <v>3616</v>
      </c>
      <c r="F4468" s="217" t="s">
        <v>3617</v>
      </c>
      <c r="G4468" s="218" t="s">
        <v>412</v>
      </c>
      <c r="H4468" s="219">
        <v>90.864000000000004</v>
      </c>
      <c r="I4468" s="220"/>
      <c r="J4468" s="221">
        <f>ROUND(I4468*H4468,2)</f>
        <v>0</v>
      </c>
      <c r="K4468" s="217" t="s">
        <v>175</v>
      </c>
      <c r="L4468" s="47"/>
      <c r="M4468" s="222" t="s">
        <v>19</v>
      </c>
      <c r="N4468" s="223" t="s">
        <v>40</v>
      </c>
      <c r="O4468" s="87"/>
      <c r="P4468" s="224">
        <f>O4468*H4468</f>
        <v>0</v>
      </c>
      <c r="Q4468" s="224">
        <v>0.0015</v>
      </c>
      <c r="R4468" s="224">
        <f>Q4468*H4468</f>
        <v>0.136296</v>
      </c>
      <c r="S4468" s="224">
        <v>0</v>
      </c>
      <c r="T4468" s="225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6" t="s">
        <v>508</v>
      </c>
      <c r="AT4468" s="226" t="s">
        <v>171</v>
      </c>
      <c r="AU4468" s="226" t="s">
        <v>78</v>
      </c>
      <c r="AY4468" s="20" t="s">
        <v>169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20" t="s">
        <v>76</v>
      </c>
      <c r="BK4468" s="227">
        <f>ROUND(I4468*H4468,2)</f>
        <v>0</v>
      </c>
      <c r="BL4468" s="20" t="s">
        <v>508</v>
      </c>
      <c r="BM4468" s="226" t="s">
        <v>3618</v>
      </c>
    </row>
    <row r="4469" s="2" customFormat="1">
      <c r="A4469" s="41"/>
      <c r="B4469" s="42"/>
      <c r="C4469" s="43"/>
      <c r="D4469" s="228" t="s">
        <v>178</v>
      </c>
      <c r="E4469" s="43"/>
      <c r="F4469" s="229" t="s">
        <v>3619</v>
      </c>
      <c r="G4469" s="43"/>
      <c r="H4469" s="43"/>
      <c r="I4469" s="230"/>
      <c r="J4469" s="43"/>
      <c r="K4469" s="43"/>
      <c r="L4469" s="47"/>
      <c r="M4469" s="231"/>
      <c r="N4469" s="232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178</v>
      </c>
      <c r="AU4469" s="20" t="s">
        <v>78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1854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1855</v>
      </c>
      <c r="G4471" s="245"/>
      <c r="H4471" s="248">
        <v>6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1858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1859</v>
      </c>
      <c r="G4473" s="245"/>
      <c r="H4473" s="248">
        <v>3.6000000000000001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1860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1861</v>
      </c>
      <c r="G4475" s="245"/>
      <c r="H4475" s="248">
        <v>16.460000000000001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1864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1865</v>
      </c>
      <c r="G4477" s="245"/>
      <c r="H4477" s="248">
        <v>3.1899999999999999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1866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1867</v>
      </c>
      <c r="G4479" s="245"/>
      <c r="H4479" s="248">
        <v>4.2690000000000001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1868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1869</v>
      </c>
      <c r="G4481" s="245"/>
      <c r="H4481" s="248">
        <v>1.2350000000000001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1872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1873</v>
      </c>
      <c r="G4483" s="245"/>
      <c r="H4483" s="248">
        <v>9.3599999999999994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1874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1875</v>
      </c>
      <c r="G4485" s="245"/>
      <c r="H4485" s="248">
        <v>8.2799999999999994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1876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1877</v>
      </c>
      <c r="G4487" s="245"/>
      <c r="H4487" s="248">
        <v>2.8500000000000001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3" customFormat="1">
      <c r="A4488" s="13"/>
      <c r="B4488" s="233"/>
      <c r="C4488" s="234"/>
      <c r="D4488" s="235" t="s">
        <v>180</v>
      </c>
      <c r="E4488" s="236" t="s">
        <v>19</v>
      </c>
      <c r="F4488" s="237" t="s">
        <v>1819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180</v>
      </c>
      <c r="AU4488" s="243" t="s">
        <v>78</v>
      </c>
      <c r="AV4488" s="13" t="s">
        <v>76</v>
      </c>
      <c r="AW4488" s="13" t="s">
        <v>31</v>
      </c>
      <c r="AX4488" s="13" t="s">
        <v>69</v>
      </c>
      <c r="AY4488" s="243" t="s">
        <v>169</v>
      </c>
    </row>
    <row r="4489" s="14" customFormat="1">
      <c r="A4489" s="14"/>
      <c r="B4489" s="244"/>
      <c r="C4489" s="245"/>
      <c r="D4489" s="235" t="s">
        <v>180</v>
      </c>
      <c r="E4489" s="246" t="s">
        <v>19</v>
      </c>
      <c r="F4489" s="247" t="s">
        <v>1884</v>
      </c>
      <c r="G4489" s="245"/>
      <c r="H4489" s="248">
        <v>10.24</v>
      </c>
      <c r="I4489" s="249"/>
      <c r="J4489" s="245"/>
      <c r="K4489" s="245"/>
      <c r="L4489" s="250"/>
      <c r="M4489" s="251"/>
      <c r="N4489" s="252"/>
      <c r="O4489" s="252"/>
      <c r="P4489" s="252"/>
      <c r="Q4489" s="252"/>
      <c r="R4489" s="252"/>
      <c r="S4489" s="252"/>
      <c r="T4489" s="25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4" t="s">
        <v>180</v>
      </c>
      <c r="AU4489" s="254" t="s">
        <v>78</v>
      </c>
      <c r="AV4489" s="14" t="s">
        <v>78</v>
      </c>
      <c r="AW4489" s="14" t="s">
        <v>31</v>
      </c>
      <c r="AX4489" s="14" t="s">
        <v>69</v>
      </c>
      <c r="AY4489" s="254" t="s">
        <v>169</v>
      </c>
    </row>
    <row r="4490" s="13" customFormat="1">
      <c r="A4490" s="13"/>
      <c r="B4490" s="233"/>
      <c r="C4490" s="234"/>
      <c r="D4490" s="235" t="s">
        <v>180</v>
      </c>
      <c r="E4490" s="236" t="s">
        <v>19</v>
      </c>
      <c r="F4490" s="237" t="s">
        <v>1888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180</v>
      </c>
      <c r="AU4490" s="243" t="s">
        <v>78</v>
      </c>
      <c r="AV4490" s="13" t="s">
        <v>76</v>
      </c>
      <c r="AW4490" s="13" t="s">
        <v>31</v>
      </c>
      <c r="AX4490" s="13" t="s">
        <v>69</v>
      </c>
      <c r="AY4490" s="243" t="s">
        <v>169</v>
      </c>
    </row>
    <row r="4491" s="14" customFormat="1">
      <c r="A4491" s="14"/>
      <c r="B4491" s="244"/>
      <c r="C4491" s="245"/>
      <c r="D4491" s="235" t="s">
        <v>180</v>
      </c>
      <c r="E4491" s="246" t="s">
        <v>19</v>
      </c>
      <c r="F4491" s="247" t="s">
        <v>1889</v>
      </c>
      <c r="G4491" s="245"/>
      <c r="H4491" s="248">
        <v>12.960000000000001</v>
      </c>
      <c r="I4491" s="249"/>
      <c r="J4491" s="245"/>
      <c r="K4491" s="245"/>
      <c r="L4491" s="250"/>
      <c r="M4491" s="251"/>
      <c r="N4491" s="252"/>
      <c r="O4491" s="252"/>
      <c r="P4491" s="252"/>
      <c r="Q4491" s="252"/>
      <c r="R4491" s="252"/>
      <c r="S4491" s="252"/>
      <c r="T4491" s="253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4" t="s">
        <v>180</v>
      </c>
      <c r="AU4491" s="254" t="s">
        <v>78</v>
      </c>
      <c r="AV4491" s="14" t="s">
        <v>78</v>
      </c>
      <c r="AW4491" s="14" t="s">
        <v>31</v>
      </c>
      <c r="AX4491" s="14" t="s">
        <v>69</v>
      </c>
      <c r="AY4491" s="254" t="s">
        <v>169</v>
      </c>
    </row>
    <row r="4492" s="13" customFormat="1">
      <c r="A4492" s="13"/>
      <c r="B4492" s="233"/>
      <c r="C4492" s="234"/>
      <c r="D4492" s="235" t="s">
        <v>180</v>
      </c>
      <c r="E4492" s="236" t="s">
        <v>19</v>
      </c>
      <c r="F4492" s="237" t="s">
        <v>1892</v>
      </c>
      <c r="G4492" s="234"/>
      <c r="H4492" s="236" t="s">
        <v>19</v>
      </c>
      <c r="I4492" s="238"/>
      <c r="J4492" s="234"/>
      <c r="K4492" s="234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180</v>
      </c>
      <c r="AU4492" s="243" t="s">
        <v>78</v>
      </c>
      <c r="AV4492" s="13" t="s">
        <v>76</v>
      </c>
      <c r="AW4492" s="13" t="s">
        <v>31</v>
      </c>
      <c r="AX4492" s="13" t="s">
        <v>69</v>
      </c>
      <c r="AY4492" s="243" t="s">
        <v>169</v>
      </c>
    </row>
    <row r="4493" s="14" customFormat="1">
      <c r="A4493" s="14"/>
      <c r="B4493" s="244"/>
      <c r="C4493" s="245"/>
      <c r="D4493" s="235" t="s">
        <v>180</v>
      </c>
      <c r="E4493" s="246" t="s">
        <v>19</v>
      </c>
      <c r="F4493" s="247" t="s">
        <v>1893</v>
      </c>
      <c r="G4493" s="245"/>
      <c r="H4493" s="248">
        <v>12.42</v>
      </c>
      <c r="I4493" s="249"/>
      <c r="J4493" s="245"/>
      <c r="K4493" s="245"/>
      <c r="L4493" s="250"/>
      <c r="M4493" s="251"/>
      <c r="N4493" s="252"/>
      <c r="O4493" s="252"/>
      <c r="P4493" s="252"/>
      <c r="Q4493" s="252"/>
      <c r="R4493" s="252"/>
      <c r="S4493" s="252"/>
      <c r="T4493" s="253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4" t="s">
        <v>180</v>
      </c>
      <c r="AU4493" s="254" t="s">
        <v>78</v>
      </c>
      <c r="AV4493" s="14" t="s">
        <v>78</v>
      </c>
      <c r="AW4493" s="14" t="s">
        <v>31</v>
      </c>
      <c r="AX4493" s="14" t="s">
        <v>69</v>
      </c>
      <c r="AY4493" s="254" t="s">
        <v>169</v>
      </c>
    </row>
    <row r="4494" s="15" customFormat="1">
      <c r="A4494" s="15"/>
      <c r="B4494" s="255"/>
      <c r="C4494" s="256"/>
      <c r="D4494" s="235" t="s">
        <v>180</v>
      </c>
      <c r="E4494" s="257" t="s">
        <v>19</v>
      </c>
      <c r="F4494" s="258" t="s">
        <v>371</v>
      </c>
      <c r="G4494" s="256"/>
      <c r="H4494" s="259">
        <v>90.864000000000004</v>
      </c>
      <c r="I4494" s="260"/>
      <c r="J4494" s="256"/>
      <c r="K4494" s="256"/>
      <c r="L4494" s="261"/>
      <c r="M4494" s="262"/>
      <c r="N4494" s="263"/>
      <c r="O4494" s="263"/>
      <c r="P4494" s="263"/>
      <c r="Q4494" s="263"/>
      <c r="R4494" s="263"/>
      <c r="S4494" s="263"/>
      <c r="T4494" s="264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5" t="s">
        <v>180</v>
      </c>
      <c r="AU4494" s="265" t="s">
        <v>78</v>
      </c>
      <c r="AV4494" s="15" t="s">
        <v>176</v>
      </c>
      <c r="AW4494" s="15" t="s">
        <v>31</v>
      </c>
      <c r="AX4494" s="15" t="s">
        <v>76</v>
      </c>
      <c r="AY4494" s="265" t="s">
        <v>169</v>
      </c>
    </row>
    <row r="4495" s="2" customFormat="1" ht="16.5" customHeight="1">
      <c r="A4495" s="41"/>
      <c r="B4495" s="42"/>
      <c r="C4495" s="215" t="s">
        <v>3620</v>
      </c>
      <c r="D4495" s="215" t="s">
        <v>171</v>
      </c>
      <c r="E4495" s="216" t="s">
        <v>3621</v>
      </c>
      <c r="F4495" s="217" t="s">
        <v>3622</v>
      </c>
      <c r="G4495" s="218" t="s">
        <v>396</v>
      </c>
      <c r="H4495" s="219">
        <v>175.49000000000001</v>
      </c>
      <c r="I4495" s="220"/>
      <c r="J4495" s="221">
        <f>ROUND(I4495*H4495,2)</f>
        <v>0</v>
      </c>
      <c r="K4495" s="217" t="s">
        <v>175</v>
      </c>
      <c r="L4495" s="47"/>
      <c r="M4495" s="222" t="s">
        <v>19</v>
      </c>
      <c r="N4495" s="223" t="s">
        <v>40</v>
      </c>
      <c r="O4495" s="87"/>
      <c r="P4495" s="224">
        <f>O4495*H4495</f>
        <v>0</v>
      </c>
      <c r="Q4495" s="224">
        <v>3.0000000000000001E-05</v>
      </c>
      <c r="R4495" s="224">
        <f>Q4495*H4495</f>
        <v>0.0052647000000000006</v>
      </c>
      <c r="S4495" s="224">
        <v>0</v>
      </c>
      <c r="T4495" s="225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6" t="s">
        <v>508</v>
      </c>
      <c r="AT4495" s="226" t="s">
        <v>171</v>
      </c>
      <c r="AU4495" s="226" t="s">
        <v>78</v>
      </c>
      <c r="AY4495" s="20" t="s">
        <v>169</v>
      </c>
      <c r="BE4495" s="227">
        <f>IF(N4495="základní",J4495,0)</f>
        <v>0</v>
      </c>
      <c r="BF4495" s="227">
        <f>IF(N4495="snížená",J4495,0)</f>
        <v>0</v>
      </c>
      <c r="BG4495" s="227">
        <f>IF(N4495="zákl. přenesená",J4495,0)</f>
        <v>0</v>
      </c>
      <c r="BH4495" s="227">
        <f>IF(N4495="sníž. přenesená",J4495,0)</f>
        <v>0</v>
      </c>
      <c r="BI4495" s="227">
        <f>IF(N4495="nulová",J4495,0)</f>
        <v>0</v>
      </c>
      <c r="BJ4495" s="20" t="s">
        <v>76</v>
      </c>
      <c r="BK4495" s="227">
        <f>ROUND(I4495*H4495,2)</f>
        <v>0</v>
      </c>
      <c r="BL4495" s="20" t="s">
        <v>508</v>
      </c>
      <c r="BM4495" s="226" t="s">
        <v>3623</v>
      </c>
    </row>
    <row r="4496" s="2" customFormat="1">
      <c r="A4496" s="41"/>
      <c r="B4496" s="42"/>
      <c r="C4496" s="43"/>
      <c r="D4496" s="228" t="s">
        <v>178</v>
      </c>
      <c r="E4496" s="43"/>
      <c r="F4496" s="229" t="s">
        <v>3624</v>
      </c>
      <c r="G4496" s="43"/>
      <c r="H4496" s="43"/>
      <c r="I4496" s="230"/>
      <c r="J4496" s="43"/>
      <c r="K4496" s="43"/>
      <c r="L4496" s="47"/>
      <c r="M4496" s="231"/>
      <c r="N4496" s="232"/>
      <c r="O4496" s="87"/>
      <c r="P4496" s="87"/>
      <c r="Q4496" s="87"/>
      <c r="R4496" s="87"/>
      <c r="S4496" s="87"/>
      <c r="T4496" s="88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T4496" s="20" t="s">
        <v>178</v>
      </c>
      <c r="AU4496" s="20" t="s">
        <v>78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1854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1959</v>
      </c>
      <c r="G4498" s="245"/>
      <c r="H4498" s="248">
        <v>10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1858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1960</v>
      </c>
      <c r="G4500" s="245"/>
      <c r="H4500" s="248">
        <v>7.5999999999999996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1860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1961</v>
      </c>
      <c r="G4502" s="245"/>
      <c r="H4502" s="248">
        <v>31.579999999999998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1864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1962</v>
      </c>
      <c r="G4504" s="245"/>
      <c r="H4504" s="248">
        <v>10.75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1866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1963</v>
      </c>
      <c r="G4506" s="245"/>
      <c r="H4506" s="248">
        <v>8.3100000000000005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1868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1964</v>
      </c>
      <c r="G4508" s="245"/>
      <c r="H4508" s="248">
        <v>4.5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1872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1965</v>
      </c>
      <c r="G4510" s="245"/>
      <c r="H4510" s="248">
        <v>20.82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1874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1966</v>
      </c>
      <c r="G4512" s="245"/>
      <c r="H4512" s="248">
        <v>13.01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1876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1967</v>
      </c>
      <c r="G4514" s="245"/>
      <c r="H4514" s="248">
        <v>7.4400000000000004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3" customFormat="1">
      <c r="A4515" s="13"/>
      <c r="B4515" s="233"/>
      <c r="C4515" s="234"/>
      <c r="D4515" s="235" t="s">
        <v>180</v>
      </c>
      <c r="E4515" s="236" t="s">
        <v>19</v>
      </c>
      <c r="F4515" s="237" t="s">
        <v>1819</v>
      </c>
      <c r="G4515" s="234"/>
      <c r="H4515" s="236" t="s">
        <v>19</v>
      </c>
      <c r="I4515" s="238"/>
      <c r="J4515" s="234"/>
      <c r="K4515" s="234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180</v>
      </c>
      <c r="AU4515" s="243" t="s">
        <v>78</v>
      </c>
      <c r="AV4515" s="13" t="s">
        <v>76</v>
      </c>
      <c r="AW4515" s="13" t="s">
        <v>31</v>
      </c>
      <c r="AX4515" s="13" t="s">
        <v>69</v>
      </c>
      <c r="AY4515" s="243" t="s">
        <v>169</v>
      </c>
    </row>
    <row r="4516" s="14" customFormat="1">
      <c r="A4516" s="14"/>
      <c r="B4516" s="244"/>
      <c r="C4516" s="245"/>
      <c r="D4516" s="235" t="s">
        <v>180</v>
      </c>
      <c r="E4516" s="246" t="s">
        <v>19</v>
      </c>
      <c r="F4516" s="247" t="s">
        <v>1953</v>
      </c>
      <c r="G4516" s="245"/>
      <c r="H4516" s="248">
        <v>12.970000000000001</v>
      </c>
      <c r="I4516" s="249"/>
      <c r="J4516" s="245"/>
      <c r="K4516" s="245"/>
      <c r="L4516" s="250"/>
      <c r="M4516" s="251"/>
      <c r="N4516" s="252"/>
      <c r="O4516" s="252"/>
      <c r="P4516" s="252"/>
      <c r="Q4516" s="252"/>
      <c r="R4516" s="252"/>
      <c r="S4516" s="252"/>
      <c r="T4516" s="25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4" t="s">
        <v>180</v>
      </c>
      <c r="AU4516" s="254" t="s">
        <v>78</v>
      </c>
      <c r="AV4516" s="14" t="s">
        <v>78</v>
      </c>
      <c r="AW4516" s="14" t="s">
        <v>31</v>
      </c>
      <c r="AX4516" s="14" t="s">
        <v>69</v>
      </c>
      <c r="AY4516" s="254" t="s">
        <v>169</v>
      </c>
    </row>
    <row r="4517" s="13" customFormat="1">
      <c r="A4517" s="13"/>
      <c r="B4517" s="233"/>
      <c r="C4517" s="234"/>
      <c r="D4517" s="235" t="s">
        <v>180</v>
      </c>
      <c r="E4517" s="236" t="s">
        <v>19</v>
      </c>
      <c r="F4517" s="237" t="s">
        <v>1888</v>
      </c>
      <c r="G4517" s="234"/>
      <c r="H4517" s="236" t="s">
        <v>19</v>
      </c>
      <c r="I4517" s="238"/>
      <c r="J4517" s="234"/>
      <c r="K4517" s="234"/>
      <c r="L4517" s="239"/>
      <c r="M4517" s="240"/>
      <c r="N4517" s="241"/>
      <c r="O4517" s="241"/>
      <c r="P4517" s="241"/>
      <c r="Q4517" s="241"/>
      <c r="R4517" s="241"/>
      <c r="S4517" s="241"/>
      <c r="T4517" s="242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3" t="s">
        <v>180</v>
      </c>
      <c r="AU4517" s="243" t="s">
        <v>78</v>
      </c>
      <c r="AV4517" s="13" t="s">
        <v>76</v>
      </c>
      <c r="AW4517" s="13" t="s">
        <v>31</v>
      </c>
      <c r="AX4517" s="13" t="s">
        <v>69</v>
      </c>
      <c r="AY4517" s="243" t="s">
        <v>169</v>
      </c>
    </row>
    <row r="4518" s="14" customFormat="1">
      <c r="A4518" s="14"/>
      <c r="B4518" s="244"/>
      <c r="C4518" s="245"/>
      <c r="D4518" s="235" t="s">
        <v>180</v>
      </c>
      <c r="E4518" s="246" t="s">
        <v>19</v>
      </c>
      <c r="F4518" s="247" t="s">
        <v>1968</v>
      </c>
      <c r="G4518" s="245"/>
      <c r="H4518" s="248">
        <v>24.41</v>
      </c>
      <c r="I4518" s="249"/>
      <c r="J4518" s="245"/>
      <c r="K4518" s="245"/>
      <c r="L4518" s="250"/>
      <c r="M4518" s="251"/>
      <c r="N4518" s="252"/>
      <c r="O4518" s="252"/>
      <c r="P4518" s="252"/>
      <c r="Q4518" s="252"/>
      <c r="R4518" s="252"/>
      <c r="S4518" s="252"/>
      <c r="T4518" s="25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4" t="s">
        <v>180</v>
      </c>
      <c r="AU4518" s="254" t="s">
        <v>78</v>
      </c>
      <c r="AV4518" s="14" t="s">
        <v>78</v>
      </c>
      <c r="AW4518" s="14" t="s">
        <v>31</v>
      </c>
      <c r="AX4518" s="14" t="s">
        <v>69</v>
      </c>
      <c r="AY4518" s="254" t="s">
        <v>169</v>
      </c>
    </row>
    <row r="4519" s="13" customFormat="1">
      <c r="A4519" s="13"/>
      <c r="B4519" s="233"/>
      <c r="C4519" s="234"/>
      <c r="D4519" s="235" t="s">
        <v>180</v>
      </c>
      <c r="E4519" s="236" t="s">
        <v>19</v>
      </c>
      <c r="F4519" s="237" t="s">
        <v>1892</v>
      </c>
      <c r="G4519" s="234"/>
      <c r="H4519" s="236" t="s">
        <v>19</v>
      </c>
      <c r="I4519" s="238"/>
      <c r="J4519" s="234"/>
      <c r="K4519" s="234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180</v>
      </c>
      <c r="AU4519" s="243" t="s">
        <v>78</v>
      </c>
      <c r="AV4519" s="13" t="s">
        <v>76</v>
      </c>
      <c r="AW4519" s="13" t="s">
        <v>31</v>
      </c>
      <c r="AX4519" s="13" t="s">
        <v>69</v>
      </c>
      <c r="AY4519" s="243" t="s">
        <v>169</v>
      </c>
    </row>
    <row r="4520" s="14" customFormat="1">
      <c r="A4520" s="14"/>
      <c r="B4520" s="244"/>
      <c r="C4520" s="245"/>
      <c r="D4520" s="235" t="s">
        <v>180</v>
      </c>
      <c r="E4520" s="246" t="s">
        <v>19</v>
      </c>
      <c r="F4520" s="247" t="s">
        <v>1969</v>
      </c>
      <c r="G4520" s="245"/>
      <c r="H4520" s="248">
        <v>24.100000000000001</v>
      </c>
      <c r="I4520" s="249"/>
      <c r="J4520" s="245"/>
      <c r="K4520" s="245"/>
      <c r="L4520" s="250"/>
      <c r="M4520" s="251"/>
      <c r="N4520" s="252"/>
      <c r="O4520" s="252"/>
      <c r="P4520" s="252"/>
      <c r="Q4520" s="252"/>
      <c r="R4520" s="252"/>
      <c r="S4520" s="252"/>
      <c r="T4520" s="25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4" t="s">
        <v>180</v>
      </c>
      <c r="AU4520" s="254" t="s">
        <v>78</v>
      </c>
      <c r="AV4520" s="14" t="s">
        <v>78</v>
      </c>
      <c r="AW4520" s="14" t="s">
        <v>31</v>
      </c>
      <c r="AX4520" s="14" t="s">
        <v>69</v>
      </c>
      <c r="AY4520" s="254" t="s">
        <v>169</v>
      </c>
    </row>
    <row r="4521" s="15" customFormat="1">
      <c r="A4521" s="15"/>
      <c r="B4521" s="255"/>
      <c r="C4521" s="256"/>
      <c r="D4521" s="235" t="s">
        <v>180</v>
      </c>
      <c r="E4521" s="257" t="s">
        <v>19</v>
      </c>
      <c r="F4521" s="258" t="s">
        <v>371</v>
      </c>
      <c r="G4521" s="256"/>
      <c r="H4521" s="259">
        <v>175.49000000000001</v>
      </c>
      <c r="I4521" s="260"/>
      <c r="J4521" s="256"/>
      <c r="K4521" s="256"/>
      <c r="L4521" s="261"/>
      <c r="M4521" s="262"/>
      <c r="N4521" s="263"/>
      <c r="O4521" s="263"/>
      <c r="P4521" s="263"/>
      <c r="Q4521" s="263"/>
      <c r="R4521" s="263"/>
      <c r="S4521" s="263"/>
      <c r="T4521" s="264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65" t="s">
        <v>180</v>
      </c>
      <c r="AU4521" s="265" t="s">
        <v>78</v>
      </c>
      <c r="AV4521" s="15" t="s">
        <v>176</v>
      </c>
      <c r="AW4521" s="15" t="s">
        <v>31</v>
      </c>
      <c r="AX4521" s="15" t="s">
        <v>76</v>
      </c>
      <c r="AY4521" s="265" t="s">
        <v>169</v>
      </c>
    </row>
    <row r="4522" s="2" customFormat="1" ht="24.15" customHeight="1">
      <c r="A4522" s="41"/>
      <c r="B4522" s="42"/>
      <c r="C4522" s="215" t="s">
        <v>3625</v>
      </c>
      <c r="D4522" s="215" t="s">
        <v>171</v>
      </c>
      <c r="E4522" s="216" t="s">
        <v>3626</v>
      </c>
      <c r="F4522" s="217" t="s">
        <v>3627</v>
      </c>
      <c r="G4522" s="218" t="s">
        <v>396</v>
      </c>
      <c r="H4522" s="219">
        <v>175.49000000000001</v>
      </c>
      <c r="I4522" s="220"/>
      <c r="J4522" s="221">
        <f>ROUND(I4522*H4522,2)</f>
        <v>0</v>
      </c>
      <c r="K4522" s="217" t="s">
        <v>175</v>
      </c>
      <c r="L4522" s="47"/>
      <c r="M4522" s="222" t="s">
        <v>19</v>
      </c>
      <c r="N4522" s="223" t="s">
        <v>40</v>
      </c>
      <c r="O4522" s="87"/>
      <c r="P4522" s="224">
        <f>O4522*H4522</f>
        <v>0</v>
      </c>
      <c r="Q4522" s="224">
        <v>0.00032000000000000003</v>
      </c>
      <c r="R4522" s="224">
        <f>Q4522*H4522</f>
        <v>0.056156800000000007</v>
      </c>
      <c r="S4522" s="224">
        <v>0</v>
      </c>
      <c r="T4522" s="225">
        <f>S4522*H4522</f>
        <v>0</v>
      </c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R4522" s="226" t="s">
        <v>508</v>
      </c>
      <c r="AT4522" s="226" t="s">
        <v>171</v>
      </c>
      <c r="AU4522" s="226" t="s">
        <v>78</v>
      </c>
      <c r="AY4522" s="20" t="s">
        <v>169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20" t="s">
        <v>76</v>
      </c>
      <c r="BK4522" s="227">
        <f>ROUND(I4522*H4522,2)</f>
        <v>0</v>
      </c>
      <c r="BL4522" s="20" t="s">
        <v>508</v>
      </c>
      <c r="BM4522" s="226" t="s">
        <v>3628</v>
      </c>
    </row>
    <row r="4523" s="2" customFormat="1">
      <c r="A4523" s="41"/>
      <c r="B4523" s="42"/>
      <c r="C4523" s="43"/>
      <c r="D4523" s="228" t="s">
        <v>178</v>
      </c>
      <c r="E4523" s="43"/>
      <c r="F4523" s="229" t="s">
        <v>3629</v>
      </c>
      <c r="G4523" s="43"/>
      <c r="H4523" s="43"/>
      <c r="I4523" s="230"/>
      <c r="J4523" s="43"/>
      <c r="K4523" s="43"/>
      <c r="L4523" s="47"/>
      <c r="M4523" s="231"/>
      <c r="N4523" s="232"/>
      <c r="O4523" s="87"/>
      <c r="P4523" s="87"/>
      <c r="Q4523" s="87"/>
      <c r="R4523" s="87"/>
      <c r="S4523" s="87"/>
      <c r="T4523" s="88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T4523" s="20" t="s">
        <v>178</v>
      </c>
      <c r="AU4523" s="20" t="s">
        <v>78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1854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1959</v>
      </c>
      <c r="G4525" s="245"/>
      <c r="H4525" s="248">
        <v>10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1858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1960</v>
      </c>
      <c r="G4527" s="245"/>
      <c r="H4527" s="248">
        <v>7.5999999999999996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1860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1961</v>
      </c>
      <c r="G4529" s="245"/>
      <c r="H4529" s="248">
        <v>31.579999999999998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1864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1962</v>
      </c>
      <c r="G4531" s="245"/>
      <c r="H4531" s="248">
        <v>10.75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1866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1963</v>
      </c>
      <c r="G4533" s="245"/>
      <c r="H4533" s="248">
        <v>8.3100000000000005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1868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1964</v>
      </c>
      <c r="G4535" s="245"/>
      <c r="H4535" s="248">
        <v>4.5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1872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1965</v>
      </c>
      <c r="G4537" s="245"/>
      <c r="H4537" s="248">
        <v>20.82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1874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1966</v>
      </c>
      <c r="G4539" s="245"/>
      <c r="H4539" s="248">
        <v>13.01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1876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1967</v>
      </c>
      <c r="G4541" s="245"/>
      <c r="H4541" s="248">
        <v>7.4400000000000004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3" customFormat="1">
      <c r="A4542" s="13"/>
      <c r="B4542" s="233"/>
      <c r="C4542" s="234"/>
      <c r="D4542" s="235" t="s">
        <v>180</v>
      </c>
      <c r="E4542" s="236" t="s">
        <v>19</v>
      </c>
      <c r="F4542" s="237" t="s">
        <v>1819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180</v>
      </c>
      <c r="AU4542" s="243" t="s">
        <v>78</v>
      </c>
      <c r="AV4542" s="13" t="s">
        <v>76</v>
      </c>
      <c r="AW4542" s="13" t="s">
        <v>31</v>
      </c>
      <c r="AX4542" s="13" t="s">
        <v>69</v>
      </c>
      <c r="AY4542" s="243" t="s">
        <v>169</v>
      </c>
    </row>
    <row r="4543" s="14" customFormat="1">
      <c r="A4543" s="14"/>
      <c r="B4543" s="244"/>
      <c r="C4543" s="245"/>
      <c r="D4543" s="235" t="s">
        <v>180</v>
      </c>
      <c r="E4543" s="246" t="s">
        <v>19</v>
      </c>
      <c r="F4543" s="247" t="s">
        <v>1953</v>
      </c>
      <c r="G4543" s="245"/>
      <c r="H4543" s="248">
        <v>12.970000000000001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180</v>
      </c>
      <c r="AU4543" s="254" t="s">
        <v>78</v>
      </c>
      <c r="AV4543" s="14" t="s">
        <v>78</v>
      </c>
      <c r="AW4543" s="14" t="s">
        <v>31</v>
      </c>
      <c r="AX4543" s="14" t="s">
        <v>69</v>
      </c>
      <c r="AY4543" s="254" t="s">
        <v>169</v>
      </c>
    </row>
    <row r="4544" s="13" customFormat="1">
      <c r="A4544" s="13"/>
      <c r="B4544" s="233"/>
      <c r="C4544" s="234"/>
      <c r="D4544" s="235" t="s">
        <v>180</v>
      </c>
      <c r="E4544" s="236" t="s">
        <v>19</v>
      </c>
      <c r="F4544" s="237" t="s">
        <v>1888</v>
      </c>
      <c r="G4544" s="234"/>
      <c r="H4544" s="236" t="s">
        <v>19</v>
      </c>
      <c r="I4544" s="238"/>
      <c r="J4544" s="234"/>
      <c r="K4544" s="234"/>
      <c r="L4544" s="239"/>
      <c r="M4544" s="240"/>
      <c r="N4544" s="241"/>
      <c r="O4544" s="241"/>
      <c r="P4544" s="241"/>
      <c r="Q4544" s="241"/>
      <c r="R4544" s="241"/>
      <c r="S4544" s="241"/>
      <c r="T4544" s="242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3" t="s">
        <v>180</v>
      </c>
      <c r="AU4544" s="243" t="s">
        <v>78</v>
      </c>
      <c r="AV4544" s="13" t="s">
        <v>76</v>
      </c>
      <c r="AW4544" s="13" t="s">
        <v>31</v>
      </c>
      <c r="AX4544" s="13" t="s">
        <v>69</v>
      </c>
      <c r="AY4544" s="243" t="s">
        <v>169</v>
      </c>
    </row>
    <row r="4545" s="14" customFormat="1">
      <c r="A4545" s="14"/>
      <c r="B4545" s="244"/>
      <c r="C4545" s="245"/>
      <c r="D4545" s="235" t="s">
        <v>180</v>
      </c>
      <c r="E4545" s="246" t="s">
        <v>19</v>
      </c>
      <c r="F4545" s="247" t="s">
        <v>1968</v>
      </c>
      <c r="G4545" s="245"/>
      <c r="H4545" s="248">
        <v>24.41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180</v>
      </c>
      <c r="AU4545" s="254" t="s">
        <v>78</v>
      </c>
      <c r="AV4545" s="14" t="s">
        <v>78</v>
      </c>
      <c r="AW4545" s="14" t="s">
        <v>31</v>
      </c>
      <c r="AX4545" s="14" t="s">
        <v>69</v>
      </c>
      <c r="AY4545" s="254" t="s">
        <v>169</v>
      </c>
    </row>
    <row r="4546" s="13" customFormat="1">
      <c r="A4546" s="13"/>
      <c r="B4546" s="233"/>
      <c r="C4546" s="234"/>
      <c r="D4546" s="235" t="s">
        <v>180</v>
      </c>
      <c r="E4546" s="236" t="s">
        <v>19</v>
      </c>
      <c r="F4546" s="237" t="s">
        <v>1892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180</v>
      </c>
      <c r="AU4546" s="243" t="s">
        <v>78</v>
      </c>
      <c r="AV4546" s="13" t="s">
        <v>76</v>
      </c>
      <c r="AW4546" s="13" t="s">
        <v>31</v>
      </c>
      <c r="AX4546" s="13" t="s">
        <v>69</v>
      </c>
      <c r="AY4546" s="243" t="s">
        <v>169</v>
      </c>
    </row>
    <row r="4547" s="14" customFormat="1">
      <c r="A4547" s="14"/>
      <c r="B4547" s="244"/>
      <c r="C4547" s="245"/>
      <c r="D4547" s="235" t="s">
        <v>180</v>
      </c>
      <c r="E4547" s="246" t="s">
        <v>19</v>
      </c>
      <c r="F4547" s="247" t="s">
        <v>1969</v>
      </c>
      <c r="G4547" s="245"/>
      <c r="H4547" s="248">
        <v>24.100000000000001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180</v>
      </c>
      <c r="AU4547" s="254" t="s">
        <v>78</v>
      </c>
      <c r="AV4547" s="14" t="s">
        <v>78</v>
      </c>
      <c r="AW4547" s="14" t="s">
        <v>31</v>
      </c>
      <c r="AX4547" s="14" t="s">
        <v>69</v>
      </c>
      <c r="AY4547" s="254" t="s">
        <v>169</v>
      </c>
    </row>
    <row r="4548" s="15" customFormat="1">
      <c r="A4548" s="15"/>
      <c r="B4548" s="255"/>
      <c r="C4548" s="256"/>
      <c r="D4548" s="235" t="s">
        <v>180</v>
      </c>
      <c r="E4548" s="257" t="s">
        <v>19</v>
      </c>
      <c r="F4548" s="258" t="s">
        <v>371</v>
      </c>
      <c r="G4548" s="256"/>
      <c r="H4548" s="259">
        <v>175.49000000000001</v>
      </c>
      <c r="I4548" s="260"/>
      <c r="J4548" s="256"/>
      <c r="K4548" s="256"/>
      <c r="L4548" s="261"/>
      <c r="M4548" s="262"/>
      <c r="N4548" s="263"/>
      <c r="O4548" s="263"/>
      <c r="P4548" s="263"/>
      <c r="Q4548" s="263"/>
      <c r="R4548" s="263"/>
      <c r="S4548" s="263"/>
      <c r="T4548" s="264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5" t="s">
        <v>180</v>
      </c>
      <c r="AU4548" s="265" t="s">
        <v>78</v>
      </c>
      <c r="AV4548" s="15" t="s">
        <v>176</v>
      </c>
      <c r="AW4548" s="15" t="s">
        <v>31</v>
      </c>
      <c r="AX4548" s="15" t="s">
        <v>76</v>
      </c>
      <c r="AY4548" s="265" t="s">
        <v>169</v>
      </c>
    </row>
    <row r="4549" s="2" customFormat="1" ht="44.25" customHeight="1">
      <c r="A4549" s="41"/>
      <c r="B4549" s="42"/>
      <c r="C4549" s="215" t="s">
        <v>3630</v>
      </c>
      <c r="D4549" s="215" t="s">
        <v>171</v>
      </c>
      <c r="E4549" s="216" t="s">
        <v>3631</v>
      </c>
      <c r="F4549" s="217" t="s">
        <v>3632</v>
      </c>
      <c r="G4549" s="218" t="s">
        <v>2311</v>
      </c>
      <c r="H4549" s="288"/>
      <c r="I4549" s="220"/>
      <c r="J4549" s="221">
        <f>ROUND(I4549*H4549,2)</f>
        <v>0</v>
      </c>
      <c r="K4549" s="217" t="s">
        <v>175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508</v>
      </c>
      <c r="AT4549" s="226" t="s">
        <v>171</v>
      </c>
      <c r="AU4549" s="226" t="s">
        <v>78</v>
      </c>
      <c r="AY4549" s="20" t="s">
        <v>169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76</v>
      </c>
      <c r="BK4549" s="227">
        <f>ROUND(I4549*H4549,2)</f>
        <v>0</v>
      </c>
      <c r="BL4549" s="20" t="s">
        <v>508</v>
      </c>
      <c r="BM4549" s="226" t="s">
        <v>3633</v>
      </c>
    </row>
    <row r="4550" s="2" customFormat="1">
      <c r="A4550" s="41"/>
      <c r="B4550" s="42"/>
      <c r="C4550" s="43"/>
      <c r="D4550" s="228" t="s">
        <v>178</v>
      </c>
      <c r="E4550" s="43"/>
      <c r="F4550" s="229" t="s">
        <v>3634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178</v>
      </c>
      <c r="AU4550" s="20" t="s">
        <v>78</v>
      </c>
    </row>
    <row r="4551" s="12" customFormat="1" ht="22.8" customHeight="1">
      <c r="A4551" s="12"/>
      <c r="B4551" s="199"/>
      <c r="C4551" s="200"/>
      <c r="D4551" s="201" t="s">
        <v>68</v>
      </c>
      <c r="E4551" s="213" t="s">
        <v>3635</v>
      </c>
      <c r="F4551" s="213" t="s">
        <v>3636</v>
      </c>
      <c r="G4551" s="200"/>
      <c r="H4551" s="200"/>
      <c r="I4551" s="203"/>
      <c r="J4551" s="214">
        <f>BK4551</f>
        <v>0</v>
      </c>
      <c r="K4551" s="200"/>
      <c r="L4551" s="205"/>
      <c r="M4551" s="206"/>
      <c r="N4551" s="207"/>
      <c r="O4551" s="207"/>
      <c r="P4551" s="208">
        <f>SUM(P4552:P4616)</f>
        <v>0</v>
      </c>
      <c r="Q4551" s="207"/>
      <c r="R4551" s="208">
        <f>SUM(R4552:R4616)</f>
        <v>1.6711065000000001</v>
      </c>
      <c r="S4551" s="207"/>
      <c r="T4551" s="209">
        <f>SUM(T4552:T4616)</f>
        <v>0</v>
      </c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R4551" s="210" t="s">
        <v>78</v>
      </c>
      <c r="AT4551" s="211" t="s">
        <v>68</v>
      </c>
      <c r="AU4551" s="211" t="s">
        <v>76</v>
      </c>
      <c r="AY4551" s="210" t="s">
        <v>169</v>
      </c>
      <c r="BK4551" s="212">
        <f>SUM(BK4552:BK4616)</f>
        <v>0</v>
      </c>
    </row>
    <row r="4552" s="2" customFormat="1" ht="24.15" customHeight="1">
      <c r="A4552" s="41"/>
      <c r="B4552" s="42"/>
      <c r="C4552" s="215" t="s">
        <v>3637</v>
      </c>
      <c r="D4552" s="215" t="s">
        <v>171</v>
      </c>
      <c r="E4552" s="216" t="s">
        <v>3638</v>
      </c>
      <c r="F4552" s="217" t="s">
        <v>3639</v>
      </c>
      <c r="G4552" s="218" t="s">
        <v>412</v>
      </c>
      <c r="H4552" s="219">
        <v>371.35700000000003</v>
      </c>
      <c r="I4552" s="220"/>
      <c r="J4552" s="221">
        <f>ROUND(I4552*H4552,2)</f>
        <v>0</v>
      </c>
      <c r="K4552" s="217" t="s">
        <v>175</v>
      </c>
      <c r="L4552" s="47"/>
      <c r="M4552" s="222" t="s">
        <v>19</v>
      </c>
      <c r="N4552" s="223" t="s">
        <v>40</v>
      </c>
      <c r="O4552" s="87"/>
      <c r="P4552" s="224">
        <f>O4552*H4552</f>
        <v>0</v>
      </c>
      <c r="Q4552" s="224">
        <v>0</v>
      </c>
      <c r="R4552" s="224">
        <f>Q4552*H4552</f>
        <v>0</v>
      </c>
      <c r="S4552" s="224">
        <v>0</v>
      </c>
      <c r="T4552" s="225">
        <f>S4552*H4552</f>
        <v>0</v>
      </c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R4552" s="226" t="s">
        <v>508</v>
      </c>
      <c r="AT4552" s="226" t="s">
        <v>171</v>
      </c>
      <c r="AU4552" s="226" t="s">
        <v>78</v>
      </c>
      <c r="AY4552" s="20" t="s">
        <v>169</v>
      </c>
      <c r="BE4552" s="227">
        <f>IF(N4552="základní",J4552,0)</f>
        <v>0</v>
      </c>
      <c r="BF4552" s="227">
        <f>IF(N4552="snížená",J4552,0)</f>
        <v>0</v>
      </c>
      <c r="BG4552" s="227">
        <f>IF(N4552="zákl. přenesená",J4552,0)</f>
        <v>0</v>
      </c>
      <c r="BH4552" s="227">
        <f>IF(N4552="sníž. přenesená",J4552,0)</f>
        <v>0</v>
      </c>
      <c r="BI4552" s="227">
        <f>IF(N4552="nulová",J4552,0)</f>
        <v>0</v>
      </c>
      <c r="BJ4552" s="20" t="s">
        <v>76</v>
      </c>
      <c r="BK4552" s="227">
        <f>ROUND(I4552*H4552,2)</f>
        <v>0</v>
      </c>
      <c r="BL4552" s="20" t="s">
        <v>508</v>
      </c>
      <c r="BM4552" s="226" t="s">
        <v>3640</v>
      </c>
    </row>
    <row r="4553" s="2" customFormat="1">
      <c r="A4553" s="41"/>
      <c r="B4553" s="42"/>
      <c r="C4553" s="43"/>
      <c r="D4553" s="228" t="s">
        <v>178</v>
      </c>
      <c r="E4553" s="43"/>
      <c r="F4553" s="229" t="s">
        <v>3641</v>
      </c>
      <c r="G4553" s="43"/>
      <c r="H4553" s="43"/>
      <c r="I4553" s="230"/>
      <c r="J4553" s="43"/>
      <c r="K4553" s="43"/>
      <c r="L4553" s="47"/>
      <c r="M4553" s="231"/>
      <c r="N4553" s="232"/>
      <c r="O4553" s="87"/>
      <c r="P4553" s="87"/>
      <c r="Q4553" s="87"/>
      <c r="R4553" s="87"/>
      <c r="S4553" s="87"/>
      <c r="T4553" s="88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T4553" s="20" t="s">
        <v>178</v>
      </c>
      <c r="AU4553" s="20" t="s">
        <v>78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1850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3642</v>
      </c>
      <c r="G4555" s="245"/>
      <c r="H4555" s="248">
        <v>143.68000000000001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1852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3643</v>
      </c>
      <c r="G4557" s="245"/>
      <c r="H4557" s="248">
        <v>76.233000000000004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1856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1857</v>
      </c>
      <c r="G4559" s="245"/>
      <c r="H4559" s="248">
        <v>48.990000000000002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1862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1863</v>
      </c>
      <c r="G4561" s="245"/>
      <c r="H4561" s="248">
        <v>1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1870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1871</v>
      </c>
      <c r="G4563" s="245"/>
      <c r="H4563" s="248">
        <v>5.6500000000000004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1878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3644</v>
      </c>
      <c r="G4565" s="245"/>
      <c r="H4565" s="248">
        <v>13.644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3" customFormat="1">
      <c r="A4566" s="13"/>
      <c r="B4566" s="233"/>
      <c r="C4566" s="234"/>
      <c r="D4566" s="235" t="s">
        <v>180</v>
      </c>
      <c r="E4566" s="236" t="s">
        <v>19</v>
      </c>
      <c r="F4566" s="237" t="s">
        <v>1880</v>
      </c>
      <c r="G4566" s="234"/>
      <c r="H4566" s="236" t="s">
        <v>19</v>
      </c>
      <c r="I4566" s="238"/>
      <c r="J4566" s="234"/>
      <c r="K4566" s="234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180</v>
      </c>
      <c r="AU4566" s="243" t="s">
        <v>78</v>
      </c>
      <c r="AV4566" s="13" t="s">
        <v>76</v>
      </c>
      <c r="AW4566" s="13" t="s">
        <v>31</v>
      </c>
      <c r="AX4566" s="13" t="s">
        <v>69</v>
      </c>
      <c r="AY4566" s="243" t="s">
        <v>169</v>
      </c>
    </row>
    <row r="4567" s="14" customFormat="1">
      <c r="A4567" s="14"/>
      <c r="B4567" s="244"/>
      <c r="C4567" s="245"/>
      <c r="D4567" s="235" t="s">
        <v>180</v>
      </c>
      <c r="E4567" s="246" t="s">
        <v>19</v>
      </c>
      <c r="F4567" s="247" t="s">
        <v>1881</v>
      </c>
      <c r="G4567" s="245"/>
      <c r="H4567" s="248">
        <v>37.259999999999998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180</v>
      </c>
      <c r="AU4567" s="254" t="s">
        <v>78</v>
      </c>
      <c r="AV4567" s="14" t="s">
        <v>78</v>
      </c>
      <c r="AW4567" s="14" t="s">
        <v>31</v>
      </c>
      <c r="AX4567" s="14" t="s">
        <v>69</v>
      </c>
      <c r="AY4567" s="254" t="s">
        <v>169</v>
      </c>
    </row>
    <row r="4568" s="13" customFormat="1">
      <c r="A4568" s="13"/>
      <c r="B4568" s="233"/>
      <c r="C4568" s="234"/>
      <c r="D4568" s="235" t="s">
        <v>180</v>
      </c>
      <c r="E4568" s="236" t="s">
        <v>19</v>
      </c>
      <c r="F4568" s="237" t="s">
        <v>1886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180</v>
      </c>
      <c r="AU4568" s="243" t="s">
        <v>78</v>
      </c>
      <c r="AV4568" s="13" t="s">
        <v>76</v>
      </c>
      <c r="AW4568" s="13" t="s">
        <v>31</v>
      </c>
      <c r="AX4568" s="13" t="s">
        <v>69</v>
      </c>
      <c r="AY4568" s="243" t="s">
        <v>169</v>
      </c>
    </row>
    <row r="4569" s="14" customFormat="1">
      <c r="A4569" s="14"/>
      <c r="B4569" s="244"/>
      <c r="C4569" s="245"/>
      <c r="D4569" s="235" t="s">
        <v>180</v>
      </c>
      <c r="E4569" s="246" t="s">
        <v>19</v>
      </c>
      <c r="F4569" s="247" t="s">
        <v>3645</v>
      </c>
      <c r="G4569" s="245"/>
      <c r="H4569" s="248">
        <v>22.25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180</v>
      </c>
      <c r="AU4569" s="254" t="s">
        <v>78</v>
      </c>
      <c r="AV4569" s="14" t="s">
        <v>78</v>
      </c>
      <c r="AW4569" s="14" t="s">
        <v>31</v>
      </c>
      <c r="AX4569" s="14" t="s">
        <v>69</v>
      </c>
      <c r="AY4569" s="254" t="s">
        <v>169</v>
      </c>
    </row>
    <row r="4570" s="13" customFormat="1">
      <c r="A4570" s="13"/>
      <c r="B4570" s="233"/>
      <c r="C4570" s="234"/>
      <c r="D4570" s="235" t="s">
        <v>180</v>
      </c>
      <c r="E4570" s="236" t="s">
        <v>19</v>
      </c>
      <c r="F4570" s="237" t="s">
        <v>1890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180</v>
      </c>
      <c r="AU4570" s="243" t="s">
        <v>78</v>
      </c>
      <c r="AV4570" s="13" t="s">
        <v>76</v>
      </c>
      <c r="AW4570" s="13" t="s">
        <v>31</v>
      </c>
      <c r="AX4570" s="13" t="s">
        <v>69</v>
      </c>
      <c r="AY4570" s="243" t="s">
        <v>169</v>
      </c>
    </row>
    <row r="4571" s="14" customFormat="1">
      <c r="A4571" s="14"/>
      <c r="B4571" s="244"/>
      <c r="C4571" s="245"/>
      <c r="D4571" s="235" t="s">
        <v>180</v>
      </c>
      <c r="E4571" s="246" t="s">
        <v>19</v>
      </c>
      <c r="F4571" s="247" t="s">
        <v>3646</v>
      </c>
      <c r="G4571" s="245"/>
      <c r="H4571" s="248">
        <v>22.649999999999999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180</v>
      </c>
      <c r="AU4571" s="254" t="s">
        <v>78</v>
      </c>
      <c r="AV4571" s="14" t="s">
        <v>78</v>
      </c>
      <c r="AW4571" s="14" t="s">
        <v>31</v>
      </c>
      <c r="AX4571" s="14" t="s">
        <v>69</v>
      </c>
      <c r="AY4571" s="254" t="s">
        <v>169</v>
      </c>
    </row>
    <row r="4572" s="15" customFormat="1">
      <c r="A4572" s="15"/>
      <c r="B4572" s="255"/>
      <c r="C4572" s="256"/>
      <c r="D4572" s="235" t="s">
        <v>180</v>
      </c>
      <c r="E4572" s="257" t="s">
        <v>19</v>
      </c>
      <c r="F4572" s="258" t="s">
        <v>371</v>
      </c>
      <c r="G4572" s="256"/>
      <c r="H4572" s="259">
        <v>371.35700000000003</v>
      </c>
      <c r="I4572" s="260"/>
      <c r="J4572" s="256"/>
      <c r="K4572" s="256"/>
      <c r="L4572" s="261"/>
      <c r="M4572" s="262"/>
      <c r="N4572" s="263"/>
      <c r="O4572" s="263"/>
      <c r="P4572" s="263"/>
      <c r="Q4572" s="263"/>
      <c r="R4572" s="263"/>
      <c r="S4572" s="263"/>
      <c r="T4572" s="264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65" t="s">
        <v>180</v>
      </c>
      <c r="AU4572" s="265" t="s">
        <v>78</v>
      </c>
      <c r="AV4572" s="15" t="s">
        <v>176</v>
      </c>
      <c r="AW4572" s="15" t="s">
        <v>31</v>
      </c>
      <c r="AX4572" s="15" t="s">
        <v>76</v>
      </c>
      <c r="AY4572" s="265" t="s">
        <v>169</v>
      </c>
    </row>
    <row r="4573" s="2" customFormat="1" ht="21.75" customHeight="1">
      <c r="A4573" s="41"/>
      <c r="B4573" s="42"/>
      <c r="C4573" s="215" t="s">
        <v>3647</v>
      </c>
      <c r="D4573" s="215" t="s">
        <v>171</v>
      </c>
      <c r="E4573" s="216" t="s">
        <v>3648</v>
      </c>
      <c r="F4573" s="217" t="s">
        <v>3649</v>
      </c>
      <c r="G4573" s="218" t="s">
        <v>412</v>
      </c>
      <c r="H4573" s="219">
        <v>371.35700000000003</v>
      </c>
      <c r="I4573" s="220"/>
      <c r="J4573" s="221">
        <f>ROUND(I4573*H4573,2)</f>
        <v>0</v>
      </c>
      <c r="K4573" s="217" t="s">
        <v>175</v>
      </c>
      <c r="L4573" s="47"/>
      <c r="M4573" s="222" t="s">
        <v>19</v>
      </c>
      <c r="N4573" s="223" t="s">
        <v>40</v>
      </c>
      <c r="O4573" s="87"/>
      <c r="P4573" s="224">
        <f>O4573*H4573</f>
        <v>0</v>
      </c>
      <c r="Q4573" s="224">
        <v>0</v>
      </c>
      <c r="R4573" s="224">
        <f>Q4573*H4573</f>
        <v>0</v>
      </c>
      <c r="S4573" s="224">
        <v>0</v>
      </c>
      <c r="T4573" s="225">
        <f>S4573*H4573</f>
        <v>0</v>
      </c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R4573" s="226" t="s">
        <v>508</v>
      </c>
      <c r="AT4573" s="226" t="s">
        <v>171</v>
      </c>
      <c r="AU4573" s="226" t="s">
        <v>78</v>
      </c>
      <c r="AY4573" s="20" t="s">
        <v>169</v>
      </c>
      <c r="BE4573" s="227">
        <f>IF(N4573="základní",J4573,0)</f>
        <v>0</v>
      </c>
      <c r="BF4573" s="227">
        <f>IF(N4573="snížená",J4573,0)</f>
        <v>0</v>
      </c>
      <c r="BG4573" s="227">
        <f>IF(N4573="zákl. přenesená",J4573,0)</f>
        <v>0</v>
      </c>
      <c r="BH4573" s="227">
        <f>IF(N4573="sníž. přenesená",J4573,0)</f>
        <v>0</v>
      </c>
      <c r="BI4573" s="227">
        <f>IF(N4573="nulová",J4573,0)</f>
        <v>0</v>
      </c>
      <c r="BJ4573" s="20" t="s">
        <v>76</v>
      </c>
      <c r="BK4573" s="227">
        <f>ROUND(I4573*H4573,2)</f>
        <v>0</v>
      </c>
      <c r="BL4573" s="20" t="s">
        <v>508</v>
      </c>
      <c r="BM4573" s="226" t="s">
        <v>3650</v>
      </c>
    </row>
    <row r="4574" s="2" customFormat="1">
      <c r="A4574" s="41"/>
      <c r="B4574" s="42"/>
      <c r="C4574" s="43"/>
      <c r="D4574" s="228" t="s">
        <v>178</v>
      </c>
      <c r="E4574" s="43"/>
      <c r="F4574" s="229" t="s">
        <v>3651</v>
      </c>
      <c r="G4574" s="43"/>
      <c r="H4574" s="43"/>
      <c r="I4574" s="230"/>
      <c r="J4574" s="43"/>
      <c r="K4574" s="43"/>
      <c r="L4574" s="47"/>
      <c r="M4574" s="231"/>
      <c r="N4574" s="232"/>
      <c r="O4574" s="87"/>
      <c r="P4574" s="87"/>
      <c r="Q4574" s="87"/>
      <c r="R4574" s="87"/>
      <c r="S4574" s="87"/>
      <c r="T4574" s="88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T4574" s="20" t="s">
        <v>178</v>
      </c>
      <c r="AU4574" s="20" t="s">
        <v>78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1850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3642</v>
      </c>
      <c r="G4576" s="245"/>
      <c r="H4576" s="248">
        <v>143.68000000000001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1852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3643</v>
      </c>
      <c r="G4578" s="245"/>
      <c r="H4578" s="248">
        <v>76.233000000000004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1856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1857</v>
      </c>
      <c r="G4580" s="245"/>
      <c r="H4580" s="248">
        <v>48.990000000000002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1862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1863</v>
      </c>
      <c r="G4582" s="245"/>
      <c r="H4582" s="248">
        <v>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1870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1871</v>
      </c>
      <c r="G4584" s="245"/>
      <c r="H4584" s="248">
        <v>5.6500000000000004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1878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3644</v>
      </c>
      <c r="G4586" s="245"/>
      <c r="H4586" s="248">
        <v>13.644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3" customFormat="1">
      <c r="A4587" s="13"/>
      <c r="B4587" s="233"/>
      <c r="C4587" s="234"/>
      <c r="D4587" s="235" t="s">
        <v>180</v>
      </c>
      <c r="E4587" s="236" t="s">
        <v>19</v>
      </c>
      <c r="F4587" s="237" t="s">
        <v>1880</v>
      </c>
      <c r="G4587" s="234"/>
      <c r="H4587" s="236" t="s">
        <v>19</v>
      </c>
      <c r="I4587" s="238"/>
      <c r="J4587" s="234"/>
      <c r="K4587" s="234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180</v>
      </c>
      <c r="AU4587" s="243" t="s">
        <v>78</v>
      </c>
      <c r="AV4587" s="13" t="s">
        <v>76</v>
      </c>
      <c r="AW4587" s="13" t="s">
        <v>31</v>
      </c>
      <c r="AX4587" s="13" t="s">
        <v>69</v>
      </c>
      <c r="AY4587" s="243" t="s">
        <v>169</v>
      </c>
    </row>
    <row r="4588" s="14" customFormat="1">
      <c r="A4588" s="14"/>
      <c r="B4588" s="244"/>
      <c r="C4588" s="245"/>
      <c r="D4588" s="235" t="s">
        <v>180</v>
      </c>
      <c r="E4588" s="246" t="s">
        <v>19</v>
      </c>
      <c r="F4588" s="247" t="s">
        <v>1881</v>
      </c>
      <c r="G4588" s="245"/>
      <c r="H4588" s="248">
        <v>37.259999999999998</v>
      </c>
      <c r="I4588" s="249"/>
      <c r="J4588" s="245"/>
      <c r="K4588" s="245"/>
      <c r="L4588" s="250"/>
      <c r="M4588" s="251"/>
      <c r="N4588" s="252"/>
      <c r="O4588" s="252"/>
      <c r="P4588" s="252"/>
      <c r="Q4588" s="252"/>
      <c r="R4588" s="252"/>
      <c r="S4588" s="252"/>
      <c r="T4588" s="25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4" t="s">
        <v>180</v>
      </c>
      <c r="AU4588" s="254" t="s">
        <v>78</v>
      </c>
      <c r="AV4588" s="14" t="s">
        <v>78</v>
      </c>
      <c r="AW4588" s="14" t="s">
        <v>31</v>
      </c>
      <c r="AX4588" s="14" t="s">
        <v>69</v>
      </c>
      <c r="AY4588" s="254" t="s">
        <v>169</v>
      </c>
    </row>
    <row r="4589" s="13" customFormat="1">
      <c r="A4589" s="13"/>
      <c r="B4589" s="233"/>
      <c r="C4589" s="234"/>
      <c r="D4589" s="235" t="s">
        <v>180</v>
      </c>
      <c r="E4589" s="236" t="s">
        <v>19</v>
      </c>
      <c r="F4589" s="237" t="s">
        <v>1886</v>
      </c>
      <c r="G4589" s="234"/>
      <c r="H4589" s="236" t="s">
        <v>19</v>
      </c>
      <c r="I4589" s="238"/>
      <c r="J4589" s="234"/>
      <c r="K4589" s="234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180</v>
      </c>
      <c r="AU4589" s="243" t="s">
        <v>78</v>
      </c>
      <c r="AV4589" s="13" t="s">
        <v>76</v>
      </c>
      <c r="AW4589" s="13" t="s">
        <v>31</v>
      </c>
      <c r="AX4589" s="13" t="s">
        <v>69</v>
      </c>
      <c r="AY4589" s="243" t="s">
        <v>169</v>
      </c>
    </row>
    <row r="4590" s="14" customFormat="1">
      <c r="A4590" s="14"/>
      <c r="B4590" s="244"/>
      <c r="C4590" s="245"/>
      <c r="D4590" s="235" t="s">
        <v>180</v>
      </c>
      <c r="E4590" s="246" t="s">
        <v>19</v>
      </c>
      <c r="F4590" s="247" t="s">
        <v>3645</v>
      </c>
      <c r="G4590" s="245"/>
      <c r="H4590" s="248">
        <v>22.25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180</v>
      </c>
      <c r="AU4590" s="254" t="s">
        <v>78</v>
      </c>
      <c r="AV4590" s="14" t="s">
        <v>78</v>
      </c>
      <c r="AW4590" s="14" t="s">
        <v>31</v>
      </c>
      <c r="AX4590" s="14" t="s">
        <v>69</v>
      </c>
      <c r="AY4590" s="254" t="s">
        <v>169</v>
      </c>
    </row>
    <row r="4591" s="13" customFormat="1">
      <c r="A4591" s="13"/>
      <c r="B4591" s="233"/>
      <c r="C4591" s="234"/>
      <c r="D4591" s="235" t="s">
        <v>180</v>
      </c>
      <c r="E4591" s="236" t="s">
        <v>19</v>
      </c>
      <c r="F4591" s="237" t="s">
        <v>1890</v>
      </c>
      <c r="G4591" s="234"/>
      <c r="H4591" s="236" t="s">
        <v>19</v>
      </c>
      <c r="I4591" s="238"/>
      <c r="J4591" s="234"/>
      <c r="K4591" s="234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180</v>
      </c>
      <c r="AU4591" s="243" t="s">
        <v>78</v>
      </c>
      <c r="AV4591" s="13" t="s">
        <v>76</v>
      </c>
      <c r="AW4591" s="13" t="s">
        <v>31</v>
      </c>
      <c r="AX4591" s="13" t="s">
        <v>69</v>
      </c>
      <c r="AY4591" s="243" t="s">
        <v>169</v>
      </c>
    </row>
    <row r="4592" s="14" customFormat="1">
      <c r="A4592" s="14"/>
      <c r="B4592" s="244"/>
      <c r="C4592" s="245"/>
      <c r="D4592" s="235" t="s">
        <v>180</v>
      </c>
      <c r="E4592" s="246" t="s">
        <v>19</v>
      </c>
      <c r="F4592" s="247" t="s">
        <v>3646</v>
      </c>
      <c r="G4592" s="245"/>
      <c r="H4592" s="248">
        <v>22.649999999999999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180</v>
      </c>
      <c r="AU4592" s="254" t="s">
        <v>78</v>
      </c>
      <c r="AV4592" s="14" t="s">
        <v>78</v>
      </c>
      <c r="AW4592" s="14" t="s">
        <v>31</v>
      </c>
      <c r="AX4592" s="14" t="s">
        <v>69</v>
      </c>
      <c r="AY4592" s="254" t="s">
        <v>169</v>
      </c>
    </row>
    <row r="4593" s="15" customFormat="1">
      <c r="A4593" s="15"/>
      <c r="B4593" s="255"/>
      <c r="C4593" s="256"/>
      <c r="D4593" s="235" t="s">
        <v>180</v>
      </c>
      <c r="E4593" s="257" t="s">
        <v>19</v>
      </c>
      <c r="F4593" s="258" t="s">
        <v>371</v>
      </c>
      <c r="G4593" s="256"/>
      <c r="H4593" s="259">
        <v>371.35700000000003</v>
      </c>
      <c r="I4593" s="260"/>
      <c r="J4593" s="256"/>
      <c r="K4593" s="256"/>
      <c r="L4593" s="261"/>
      <c r="M4593" s="262"/>
      <c r="N4593" s="263"/>
      <c r="O4593" s="263"/>
      <c r="P4593" s="263"/>
      <c r="Q4593" s="263"/>
      <c r="R4593" s="263"/>
      <c r="S4593" s="263"/>
      <c r="T4593" s="264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65" t="s">
        <v>180</v>
      </c>
      <c r="AU4593" s="265" t="s">
        <v>78</v>
      </c>
      <c r="AV4593" s="15" t="s">
        <v>176</v>
      </c>
      <c r="AW4593" s="15" t="s">
        <v>31</v>
      </c>
      <c r="AX4593" s="15" t="s">
        <v>76</v>
      </c>
      <c r="AY4593" s="265" t="s">
        <v>169</v>
      </c>
    </row>
    <row r="4594" s="2" customFormat="1" ht="37.8" customHeight="1">
      <c r="A4594" s="41"/>
      <c r="B4594" s="42"/>
      <c r="C4594" s="215" t="s">
        <v>3652</v>
      </c>
      <c r="D4594" s="215" t="s">
        <v>171</v>
      </c>
      <c r="E4594" s="216" t="s">
        <v>3653</v>
      </c>
      <c r="F4594" s="217" t="s">
        <v>3654</v>
      </c>
      <c r="G4594" s="218" t="s">
        <v>412</v>
      </c>
      <c r="H4594" s="219">
        <v>371.35700000000003</v>
      </c>
      <c r="I4594" s="220"/>
      <c r="J4594" s="221">
        <f>ROUND(I4594*H4594,2)</f>
        <v>0</v>
      </c>
      <c r="K4594" s="217" t="s">
        <v>175</v>
      </c>
      <c r="L4594" s="47"/>
      <c r="M4594" s="222" t="s">
        <v>19</v>
      </c>
      <c r="N4594" s="223" t="s">
        <v>40</v>
      </c>
      <c r="O4594" s="87"/>
      <c r="P4594" s="224">
        <f>O4594*H4594</f>
        <v>0</v>
      </c>
      <c r="Q4594" s="224">
        <v>0.0044999999999999997</v>
      </c>
      <c r="R4594" s="224">
        <f>Q4594*H4594</f>
        <v>1.6711065000000001</v>
      </c>
      <c r="S4594" s="224">
        <v>0</v>
      </c>
      <c r="T4594" s="225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6" t="s">
        <v>508</v>
      </c>
      <c r="AT4594" s="226" t="s">
        <v>171</v>
      </c>
      <c r="AU4594" s="226" t="s">
        <v>78</v>
      </c>
      <c r="AY4594" s="20" t="s">
        <v>169</v>
      </c>
      <c r="BE4594" s="227">
        <f>IF(N4594="základní",J4594,0)</f>
        <v>0</v>
      </c>
      <c r="BF4594" s="227">
        <f>IF(N4594="snížená",J4594,0)</f>
        <v>0</v>
      </c>
      <c r="BG4594" s="227">
        <f>IF(N4594="zákl. přenesená",J4594,0)</f>
        <v>0</v>
      </c>
      <c r="BH4594" s="227">
        <f>IF(N4594="sníž. přenesená",J4594,0)</f>
        <v>0</v>
      </c>
      <c r="BI4594" s="227">
        <f>IF(N4594="nulová",J4594,0)</f>
        <v>0</v>
      </c>
      <c r="BJ4594" s="20" t="s">
        <v>76</v>
      </c>
      <c r="BK4594" s="227">
        <f>ROUND(I4594*H4594,2)</f>
        <v>0</v>
      </c>
      <c r="BL4594" s="20" t="s">
        <v>508</v>
      </c>
      <c r="BM4594" s="226" t="s">
        <v>3655</v>
      </c>
    </row>
    <row r="4595" s="2" customFormat="1">
      <c r="A4595" s="41"/>
      <c r="B4595" s="42"/>
      <c r="C4595" s="43"/>
      <c r="D4595" s="228" t="s">
        <v>178</v>
      </c>
      <c r="E4595" s="43"/>
      <c r="F4595" s="229" t="s">
        <v>3656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178</v>
      </c>
      <c r="AU4595" s="20" t="s">
        <v>78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1850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3642</v>
      </c>
      <c r="G4597" s="245"/>
      <c r="H4597" s="248">
        <v>143.68000000000001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1852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3643</v>
      </c>
      <c r="G4599" s="245"/>
      <c r="H4599" s="248">
        <v>76.233000000000004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1856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1857</v>
      </c>
      <c r="G4601" s="245"/>
      <c r="H4601" s="248">
        <v>48.990000000000002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1862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1863</v>
      </c>
      <c r="G4603" s="245"/>
      <c r="H4603" s="248">
        <v>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1870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1871</v>
      </c>
      <c r="G4605" s="245"/>
      <c r="H4605" s="248">
        <v>5.6500000000000004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1878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3644</v>
      </c>
      <c r="G4607" s="245"/>
      <c r="H4607" s="248">
        <v>13.644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3" customFormat="1">
      <c r="A4608" s="13"/>
      <c r="B4608" s="233"/>
      <c r="C4608" s="234"/>
      <c r="D4608" s="235" t="s">
        <v>180</v>
      </c>
      <c r="E4608" s="236" t="s">
        <v>19</v>
      </c>
      <c r="F4608" s="237" t="s">
        <v>1880</v>
      </c>
      <c r="G4608" s="234"/>
      <c r="H4608" s="236" t="s">
        <v>19</v>
      </c>
      <c r="I4608" s="238"/>
      <c r="J4608" s="234"/>
      <c r="K4608" s="234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180</v>
      </c>
      <c r="AU4608" s="243" t="s">
        <v>78</v>
      </c>
      <c r="AV4608" s="13" t="s">
        <v>76</v>
      </c>
      <c r="AW4608" s="13" t="s">
        <v>31</v>
      </c>
      <c r="AX4608" s="13" t="s">
        <v>69</v>
      </c>
      <c r="AY4608" s="243" t="s">
        <v>169</v>
      </c>
    </row>
    <row r="4609" s="14" customFormat="1">
      <c r="A4609" s="14"/>
      <c r="B4609" s="244"/>
      <c r="C4609" s="245"/>
      <c r="D4609" s="235" t="s">
        <v>180</v>
      </c>
      <c r="E4609" s="246" t="s">
        <v>19</v>
      </c>
      <c r="F4609" s="247" t="s">
        <v>1881</v>
      </c>
      <c r="G4609" s="245"/>
      <c r="H4609" s="248">
        <v>37.259999999999998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180</v>
      </c>
      <c r="AU4609" s="254" t="s">
        <v>78</v>
      </c>
      <c r="AV4609" s="14" t="s">
        <v>78</v>
      </c>
      <c r="AW4609" s="14" t="s">
        <v>31</v>
      </c>
      <c r="AX4609" s="14" t="s">
        <v>69</v>
      </c>
      <c r="AY4609" s="254" t="s">
        <v>169</v>
      </c>
    </row>
    <row r="4610" s="13" customFormat="1">
      <c r="A4610" s="13"/>
      <c r="B4610" s="233"/>
      <c r="C4610" s="234"/>
      <c r="D4610" s="235" t="s">
        <v>180</v>
      </c>
      <c r="E4610" s="236" t="s">
        <v>19</v>
      </c>
      <c r="F4610" s="237" t="s">
        <v>1886</v>
      </c>
      <c r="G4610" s="234"/>
      <c r="H4610" s="236" t="s">
        <v>19</v>
      </c>
      <c r="I4610" s="238"/>
      <c r="J4610" s="234"/>
      <c r="K4610" s="234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180</v>
      </c>
      <c r="AU4610" s="243" t="s">
        <v>78</v>
      </c>
      <c r="AV4610" s="13" t="s">
        <v>76</v>
      </c>
      <c r="AW4610" s="13" t="s">
        <v>31</v>
      </c>
      <c r="AX4610" s="13" t="s">
        <v>69</v>
      </c>
      <c r="AY4610" s="243" t="s">
        <v>169</v>
      </c>
    </row>
    <row r="4611" s="14" customFormat="1">
      <c r="A4611" s="14"/>
      <c r="B4611" s="244"/>
      <c r="C4611" s="245"/>
      <c r="D4611" s="235" t="s">
        <v>180</v>
      </c>
      <c r="E4611" s="246" t="s">
        <v>19</v>
      </c>
      <c r="F4611" s="247" t="s">
        <v>3645</v>
      </c>
      <c r="G4611" s="245"/>
      <c r="H4611" s="248">
        <v>22.25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180</v>
      </c>
      <c r="AU4611" s="254" t="s">
        <v>78</v>
      </c>
      <c r="AV4611" s="14" t="s">
        <v>78</v>
      </c>
      <c r="AW4611" s="14" t="s">
        <v>31</v>
      </c>
      <c r="AX4611" s="14" t="s">
        <v>69</v>
      </c>
      <c r="AY4611" s="254" t="s">
        <v>169</v>
      </c>
    </row>
    <row r="4612" s="13" customFormat="1">
      <c r="A4612" s="13"/>
      <c r="B4612" s="233"/>
      <c r="C4612" s="234"/>
      <c r="D4612" s="235" t="s">
        <v>180</v>
      </c>
      <c r="E4612" s="236" t="s">
        <v>19</v>
      </c>
      <c r="F4612" s="237" t="s">
        <v>1890</v>
      </c>
      <c r="G4612" s="234"/>
      <c r="H4612" s="236" t="s">
        <v>19</v>
      </c>
      <c r="I4612" s="238"/>
      <c r="J4612" s="234"/>
      <c r="K4612" s="234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180</v>
      </c>
      <c r="AU4612" s="243" t="s">
        <v>78</v>
      </c>
      <c r="AV4612" s="13" t="s">
        <v>76</v>
      </c>
      <c r="AW4612" s="13" t="s">
        <v>31</v>
      </c>
      <c r="AX4612" s="13" t="s">
        <v>69</v>
      </c>
      <c r="AY4612" s="243" t="s">
        <v>169</v>
      </c>
    </row>
    <row r="4613" s="14" customFormat="1">
      <c r="A4613" s="14"/>
      <c r="B4613" s="244"/>
      <c r="C4613" s="245"/>
      <c r="D4613" s="235" t="s">
        <v>180</v>
      </c>
      <c r="E4613" s="246" t="s">
        <v>19</v>
      </c>
      <c r="F4613" s="247" t="s">
        <v>3646</v>
      </c>
      <c r="G4613" s="245"/>
      <c r="H4613" s="248">
        <v>22.649999999999999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180</v>
      </c>
      <c r="AU4613" s="254" t="s">
        <v>78</v>
      </c>
      <c r="AV4613" s="14" t="s">
        <v>78</v>
      </c>
      <c r="AW4613" s="14" t="s">
        <v>31</v>
      </c>
      <c r="AX4613" s="14" t="s">
        <v>69</v>
      </c>
      <c r="AY4613" s="254" t="s">
        <v>169</v>
      </c>
    </row>
    <row r="4614" s="15" customFormat="1">
      <c r="A4614" s="15"/>
      <c r="B4614" s="255"/>
      <c r="C4614" s="256"/>
      <c r="D4614" s="235" t="s">
        <v>180</v>
      </c>
      <c r="E4614" s="257" t="s">
        <v>19</v>
      </c>
      <c r="F4614" s="258" t="s">
        <v>371</v>
      </c>
      <c r="G4614" s="256"/>
      <c r="H4614" s="259">
        <v>371.35700000000003</v>
      </c>
      <c r="I4614" s="260"/>
      <c r="J4614" s="256"/>
      <c r="K4614" s="256"/>
      <c r="L4614" s="261"/>
      <c r="M4614" s="262"/>
      <c r="N4614" s="263"/>
      <c r="O4614" s="263"/>
      <c r="P4614" s="263"/>
      <c r="Q4614" s="263"/>
      <c r="R4614" s="263"/>
      <c r="S4614" s="263"/>
      <c r="T4614" s="264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5" t="s">
        <v>180</v>
      </c>
      <c r="AU4614" s="265" t="s">
        <v>78</v>
      </c>
      <c r="AV4614" s="15" t="s">
        <v>176</v>
      </c>
      <c r="AW4614" s="15" t="s">
        <v>31</v>
      </c>
      <c r="AX4614" s="15" t="s">
        <v>76</v>
      </c>
      <c r="AY4614" s="265" t="s">
        <v>169</v>
      </c>
    </row>
    <row r="4615" s="2" customFormat="1" ht="44.25" customHeight="1">
      <c r="A4615" s="41"/>
      <c r="B4615" s="42"/>
      <c r="C4615" s="215" t="s">
        <v>3657</v>
      </c>
      <c r="D4615" s="215" t="s">
        <v>171</v>
      </c>
      <c r="E4615" s="216" t="s">
        <v>3658</v>
      </c>
      <c r="F4615" s="217" t="s">
        <v>3659</v>
      </c>
      <c r="G4615" s="218" t="s">
        <v>2311</v>
      </c>
      <c r="H4615" s="288"/>
      <c r="I4615" s="220"/>
      <c r="J4615" s="221">
        <f>ROUND(I4615*H4615,2)</f>
        <v>0</v>
      </c>
      <c r="K4615" s="217" t="s">
        <v>175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</v>
      </c>
      <c r="R4615" s="224">
        <f>Q4615*H4615</f>
        <v>0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508</v>
      </c>
      <c r="AT4615" s="226" t="s">
        <v>171</v>
      </c>
      <c r="AU4615" s="226" t="s">
        <v>78</v>
      </c>
      <c r="AY4615" s="20" t="s">
        <v>169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76</v>
      </c>
      <c r="BK4615" s="227">
        <f>ROUND(I4615*H4615,2)</f>
        <v>0</v>
      </c>
      <c r="BL4615" s="20" t="s">
        <v>508</v>
      </c>
      <c r="BM4615" s="226" t="s">
        <v>3660</v>
      </c>
    </row>
    <row r="4616" s="2" customFormat="1">
      <c r="A4616" s="41"/>
      <c r="B4616" s="42"/>
      <c r="C4616" s="43"/>
      <c r="D4616" s="228" t="s">
        <v>178</v>
      </c>
      <c r="E4616" s="43"/>
      <c r="F4616" s="229" t="s">
        <v>3661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178</v>
      </c>
      <c r="AU4616" s="20" t="s">
        <v>78</v>
      </c>
    </row>
    <row r="4617" s="12" customFormat="1" ht="22.8" customHeight="1">
      <c r="A4617" s="12"/>
      <c r="B4617" s="199"/>
      <c r="C4617" s="200"/>
      <c r="D4617" s="201" t="s">
        <v>68</v>
      </c>
      <c r="E4617" s="213" t="s">
        <v>3662</v>
      </c>
      <c r="F4617" s="213" t="s">
        <v>3663</v>
      </c>
      <c r="G4617" s="200"/>
      <c r="H4617" s="200"/>
      <c r="I4617" s="203"/>
      <c r="J4617" s="214">
        <f>BK4617</f>
        <v>0</v>
      </c>
      <c r="K4617" s="200"/>
      <c r="L4617" s="205"/>
      <c r="M4617" s="206"/>
      <c r="N4617" s="207"/>
      <c r="O4617" s="207"/>
      <c r="P4617" s="208">
        <f>SUM(P4618:P4785)</f>
        <v>0</v>
      </c>
      <c r="Q4617" s="207"/>
      <c r="R4617" s="208">
        <f>SUM(R4618:R4785)</f>
        <v>1.3917033800000003</v>
      </c>
      <c r="S4617" s="207"/>
      <c r="T4617" s="209">
        <f>SUM(T4618:T4785)</f>
        <v>0</v>
      </c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R4617" s="210" t="s">
        <v>78</v>
      </c>
      <c r="AT4617" s="211" t="s">
        <v>68</v>
      </c>
      <c r="AU4617" s="211" t="s">
        <v>76</v>
      </c>
      <c r="AY4617" s="210" t="s">
        <v>169</v>
      </c>
      <c r="BK4617" s="212">
        <f>SUM(BK4618:BK4785)</f>
        <v>0</v>
      </c>
    </row>
    <row r="4618" s="2" customFormat="1" ht="21.75" customHeight="1">
      <c r="A4618" s="41"/>
      <c r="B4618" s="42"/>
      <c r="C4618" s="215" t="s">
        <v>3664</v>
      </c>
      <c r="D4618" s="215" t="s">
        <v>171</v>
      </c>
      <c r="E4618" s="216" t="s">
        <v>3665</v>
      </c>
      <c r="F4618" s="217" t="s">
        <v>3666</v>
      </c>
      <c r="G4618" s="218" t="s">
        <v>412</v>
      </c>
      <c r="H4618" s="219">
        <v>742.71400000000006</v>
      </c>
      <c r="I4618" s="220"/>
      <c r="J4618" s="221">
        <f>ROUND(I4618*H4618,2)</f>
        <v>0</v>
      </c>
      <c r="K4618" s="217" t="s">
        <v>175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3.0000000000000001E-05</v>
      </c>
      <c r="R4618" s="224">
        <f>Q4618*H4618</f>
        <v>0.022281420000000003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508</v>
      </c>
      <c r="AT4618" s="226" t="s">
        <v>171</v>
      </c>
      <c r="AU4618" s="226" t="s">
        <v>78</v>
      </c>
      <c r="AY4618" s="20" t="s">
        <v>169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76</v>
      </c>
      <c r="BK4618" s="227">
        <f>ROUND(I4618*H4618,2)</f>
        <v>0</v>
      </c>
      <c r="BL4618" s="20" t="s">
        <v>508</v>
      </c>
      <c r="BM4618" s="226" t="s">
        <v>3667</v>
      </c>
    </row>
    <row r="4619" s="2" customFormat="1">
      <c r="A4619" s="41"/>
      <c r="B4619" s="42"/>
      <c r="C4619" s="43"/>
      <c r="D4619" s="228" t="s">
        <v>178</v>
      </c>
      <c r="E4619" s="43"/>
      <c r="F4619" s="229" t="s">
        <v>3668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178</v>
      </c>
      <c r="AU4619" s="20" t="s">
        <v>78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1850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3642</v>
      </c>
      <c r="G4621" s="245"/>
      <c r="H4621" s="248">
        <v>143.68000000000001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1852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3643</v>
      </c>
      <c r="G4623" s="245"/>
      <c r="H4623" s="248">
        <v>76.233000000000004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1856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1857</v>
      </c>
      <c r="G4625" s="245"/>
      <c r="H4625" s="248">
        <v>48.990000000000002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1862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1863</v>
      </c>
      <c r="G4627" s="245"/>
      <c r="H4627" s="248">
        <v>1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1870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1871</v>
      </c>
      <c r="G4629" s="245"/>
      <c r="H4629" s="248">
        <v>5.6500000000000004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1878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3644</v>
      </c>
      <c r="G4631" s="245"/>
      <c r="H4631" s="248">
        <v>13.644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3" customFormat="1">
      <c r="A4632" s="13"/>
      <c r="B4632" s="233"/>
      <c r="C4632" s="234"/>
      <c r="D4632" s="235" t="s">
        <v>180</v>
      </c>
      <c r="E4632" s="236" t="s">
        <v>19</v>
      </c>
      <c r="F4632" s="237" t="s">
        <v>1880</v>
      </c>
      <c r="G4632" s="234"/>
      <c r="H4632" s="236" t="s">
        <v>19</v>
      </c>
      <c r="I4632" s="238"/>
      <c r="J4632" s="234"/>
      <c r="K4632" s="234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180</v>
      </c>
      <c r="AU4632" s="243" t="s">
        <v>78</v>
      </c>
      <c r="AV4632" s="13" t="s">
        <v>76</v>
      </c>
      <c r="AW4632" s="13" t="s">
        <v>31</v>
      </c>
      <c r="AX4632" s="13" t="s">
        <v>69</v>
      </c>
      <c r="AY4632" s="243" t="s">
        <v>169</v>
      </c>
    </row>
    <row r="4633" s="14" customFormat="1">
      <c r="A4633" s="14"/>
      <c r="B4633" s="244"/>
      <c r="C4633" s="245"/>
      <c r="D4633" s="235" t="s">
        <v>180</v>
      </c>
      <c r="E4633" s="246" t="s">
        <v>19</v>
      </c>
      <c r="F4633" s="247" t="s">
        <v>1881</v>
      </c>
      <c r="G4633" s="245"/>
      <c r="H4633" s="248">
        <v>37.259999999999998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31</v>
      </c>
      <c r="AX4633" s="14" t="s">
        <v>69</v>
      </c>
      <c r="AY4633" s="254" t="s">
        <v>169</v>
      </c>
    </row>
    <row r="4634" s="13" customFormat="1">
      <c r="A4634" s="13"/>
      <c r="B4634" s="233"/>
      <c r="C4634" s="234"/>
      <c r="D4634" s="235" t="s">
        <v>180</v>
      </c>
      <c r="E4634" s="236" t="s">
        <v>19</v>
      </c>
      <c r="F4634" s="237" t="s">
        <v>1886</v>
      </c>
      <c r="G4634" s="234"/>
      <c r="H4634" s="236" t="s">
        <v>19</v>
      </c>
      <c r="I4634" s="238"/>
      <c r="J4634" s="234"/>
      <c r="K4634" s="234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180</v>
      </c>
      <c r="AU4634" s="243" t="s">
        <v>78</v>
      </c>
      <c r="AV4634" s="13" t="s">
        <v>76</v>
      </c>
      <c r="AW4634" s="13" t="s">
        <v>31</v>
      </c>
      <c r="AX4634" s="13" t="s">
        <v>69</v>
      </c>
      <c r="AY4634" s="243" t="s">
        <v>169</v>
      </c>
    </row>
    <row r="4635" s="14" customFormat="1">
      <c r="A4635" s="14"/>
      <c r="B4635" s="244"/>
      <c r="C4635" s="245"/>
      <c r="D4635" s="235" t="s">
        <v>180</v>
      </c>
      <c r="E4635" s="246" t="s">
        <v>19</v>
      </c>
      <c r="F4635" s="247" t="s">
        <v>3645</v>
      </c>
      <c r="G4635" s="245"/>
      <c r="H4635" s="248">
        <v>22.25</v>
      </c>
      <c r="I4635" s="249"/>
      <c r="J4635" s="245"/>
      <c r="K4635" s="245"/>
      <c r="L4635" s="250"/>
      <c r="M4635" s="251"/>
      <c r="N4635" s="252"/>
      <c r="O4635" s="252"/>
      <c r="P4635" s="252"/>
      <c r="Q4635" s="252"/>
      <c r="R4635" s="252"/>
      <c r="S4635" s="252"/>
      <c r="T4635" s="25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4" t="s">
        <v>180</v>
      </c>
      <c r="AU4635" s="254" t="s">
        <v>78</v>
      </c>
      <c r="AV4635" s="14" t="s">
        <v>78</v>
      </c>
      <c r="AW4635" s="14" t="s">
        <v>31</v>
      </c>
      <c r="AX4635" s="14" t="s">
        <v>69</v>
      </c>
      <c r="AY4635" s="254" t="s">
        <v>169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1890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3646</v>
      </c>
      <c r="G4637" s="245"/>
      <c r="H4637" s="248">
        <v>22.649999999999999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5" customFormat="1">
      <c r="A4638" s="15"/>
      <c r="B4638" s="255"/>
      <c r="C4638" s="256"/>
      <c r="D4638" s="235" t="s">
        <v>180</v>
      </c>
      <c r="E4638" s="257" t="s">
        <v>19</v>
      </c>
      <c r="F4638" s="258" t="s">
        <v>371</v>
      </c>
      <c r="G4638" s="256"/>
      <c r="H4638" s="259">
        <v>371.35700000000003</v>
      </c>
      <c r="I4638" s="260"/>
      <c r="J4638" s="256"/>
      <c r="K4638" s="256"/>
      <c r="L4638" s="261"/>
      <c r="M4638" s="262"/>
      <c r="N4638" s="263"/>
      <c r="O4638" s="263"/>
      <c r="P4638" s="263"/>
      <c r="Q4638" s="263"/>
      <c r="R4638" s="263"/>
      <c r="S4638" s="263"/>
      <c r="T4638" s="264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65" t="s">
        <v>180</v>
      </c>
      <c r="AU4638" s="265" t="s">
        <v>78</v>
      </c>
      <c r="AV4638" s="15" t="s">
        <v>176</v>
      </c>
      <c r="AW4638" s="15" t="s">
        <v>31</v>
      </c>
      <c r="AX4638" s="15" t="s">
        <v>76</v>
      </c>
      <c r="AY4638" s="265" t="s">
        <v>169</v>
      </c>
    </row>
    <row r="4639" s="14" customFormat="1">
      <c r="A4639" s="14"/>
      <c r="B4639" s="244"/>
      <c r="C4639" s="245"/>
      <c r="D4639" s="235" t="s">
        <v>180</v>
      </c>
      <c r="E4639" s="245"/>
      <c r="F4639" s="247" t="s">
        <v>3669</v>
      </c>
      <c r="G4639" s="245"/>
      <c r="H4639" s="248">
        <v>742.71400000000006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4</v>
      </c>
      <c r="AX4639" s="14" t="s">
        <v>76</v>
      </c>
      <c r="AY4639" s="254" t="s">
        <v>169</v>
      </c>
    </row>
    <row r="4640" s="2" customFormat="1" ht="24.15" customHeight="1">
      <c r="A4640" s="41"/>
      <c r="B4640" s="42"/>
      <c r="C4640" s="215" t="s">
        <v>3670</v>
      </c>
      <c r="D4640" s="215" t="s">
        <v>171</v>
      </c>
      <c r="E4640" s="216" t="s">
        <v>3671</v>
      </c>
      <c r="F4640" s="217" t="s">
        <v>3672</v>
      </c>
      <c r="G4640" s="218" t="s">
        <v>412</v>
      </c>
      <c r="H4640" s="219">
        <v>371.35700000000003</v>
      </c>
      <c r="I4640" s="220"/>
      <c r="J4640" s="221">
        <f>ROUND(I4640*H4640,2)</f>
        <v>0</v>
      </c>
      <c r="K4640" s="217" t="s">
        <v>175</v>
      </c>
      <c r="L4640" s="47"/>
      <c r="M4640" s="222" t="s">
        <v>19</v>
      </c>
      <c r="N4640" s="223" t="s">
        <v>40</v>
      </c>
      <c r="O4640" s="87"/>
      <c r="P4640" s="224">
        <f>O4640*H4640</f>
        <v>0</v>
      </c>
      <c r="Q4640" s="224">
        <v>0.00029999999999999997</v>
      </c>
      <c r="R4640" s="224">
        <f>Q4640*H4640</f>
        <v>0.1114071</v>
      </c>
      <c r="S4640" s="224">
        <v>0</v>
      </c>
      <c r="T4640" s="225">
        <f>S4640*H4640</f>
        <v>0</v>
      </c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R4640" s="226" t="s">
        <v>508</v>
      </c>
      <c r="AT4640" s="226" t="s">
        <v>171</v>
      </c>
      <c r="AU4640" s="226" t="s">
        <v>78</v>
      </c>
      <c r="AY4640" s="20" t="s">
        <v>169</v>
      </c>
      <c r="BE4640" s="227">
        <f>IF(N4640="základní",J4640,0)</f>
        <v>0</v>
      </c>
      <c r="BF4640" s="227">
        <f>IF(N4640="snížená",J4640,0)</f>
        <v>0</v>
      </c>
      <c r="BG4640" s="227">
        <f>IF(N4640="zákl. přenesená",J4640,0)</f>
        <v>0</v>
      </c>
      <c r="BH4640" s="227">
        <f>IF(N4640="sníž. přenesená",J4640,0)</f>
        <v>0</v>
      </c>
      <c r="BI4640" s="227">
        <f>IF(N4640="nulová",J4640,0)</f>
        <v>0</v>
      </c>
      <c r="BJ4640" s="20" t="s">
        <v>76</v>
      </c>
      <c r="BK4640" s="227">
        <f>ROUND(I4640*H4640,2)</f>
        <v>0</v>
      </c>
      <c r="BL4640" s="20" t="s">
        <v>508</v>
      </c>
      <c r="BM4640" s="226" t="s">
        <v>3673</v>
      </c>
    </row>
    <row r="4641" s="2" customFormat="1">
      <c r="A4641" s="41"/>
      <c r="B4641" s="42"/>
      <c r="C4641" s="43"/>
      <c r="D4641" s="228" t="s">
        <v>178</v>
      </c>
      <c r="E4641" s="43"/>
      <c r="F4641" s="229" t="s">
        <v>3674</v>
      </c>
      <c r="G4641" s="43"/>
      <c r="H4641" s="43"/>
      <c r="I4641" s="230"/>
      <c r="J4641" s="43"/>
      <c r="K4641" s="43"/>
      <c r="L4641" s="47"/>
      <c r="M4641" s="231"/>
      <c r="N4641" s="232"/>
      <c r="O4641" s="87"/>
      <c r="P4641" s="87"/>
      <c r="Q4641" s="87"/>
      <c r="R4641" s="87"/>
      <c r="S4641" s="87"/>
      <c r="T4641" s="88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T4641" s="20" t="s">
        <v>178</v>
      </c>
      <c r="AU4641" s="20" t="s">
        <v>78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1850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3642</v>
      </c>
      <c r="G4643" s="245"/>
      <c r="H4643" s="248">
        <v>143.68000000000001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1852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3643</v>
      </c>
      <c r="G4645" s="245"/>
      <c r="H4645" s="248">
        <v>76.233000000000004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1856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1857</v>
      </c>
      <c r="G4647" s="245"/>
      <c r="H4647" s="248">
        <v>48.990000000000002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1862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1863</v>
      </c>
      <c r="G4649" s="245"/>
      <c r="H4649" s="248">
        <v>1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1870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1871</v>
      </c>
      <c r="G4651" s="245"/>
      <c r="H4651" s="248">
        <v>5.6500000000000004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1878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3644</v>
      </c>
      <c r="G4653" s="245"/>
      <c r="H4653" s="248">
        <v>13.644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3" customFormat="1">
      <c r="A4654" s="13"/>
      <c r="B4654" s="233"/>
      <c r="C4654" s="234"/>
      <c r="D4654" s="235" t="s">
        <v>180</v>
      </c>
      <c r="E4654" s="236" t="s">
        <v>19</v>
      </c>
      <c r="F4654" s="237" t="s">
        <v>1880</v>
      </c>
      <c r="G4654" s="234"/>
      <c r="H4654" s="236" t="s">
        <v>19</v>
      </c>
      <c r="I4654" s="238"/>
      <c r="J4654" s="234"/>
      <c r="K4654" s="234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180</v>
      </c>
      <c r="AU4654" s="243" t="s">
        <v>78</v>
      </c>
      <c r="AV4654" s="13" t="s">
        <v>76</v>
      </c>
      <c r="AW4654" s="13" t="s">
        <v>31</v>
      </c>
      <c r="AX4654" s="13" t="s">
        <v>69</v>
      </c>
      <c r="AY4654" s="243" t="s">
        <v>169</v>
      </c>
    </row>
    <row r="4655" s="14" customFormat="1">
      <c r="A4655" s="14"/>
      <c r="B4655" s="244"/>
      <c r="C4655" s="245"/>
      <c r="D4655" s="235" t="s">
        <v>180</v>
      </c>
      <c r="E4655" s="246" t="s">
        <v>19</v>
      </c>
      <c r="F4655" s="247" t="s">
        <v>1881</v>
      </c>
      <c r="G4655" s="245"/>
      <c r="H4655" s="248">
        <v>37.259999999999998</v>
      </c>
      <c r="I4655" s="249"/>
      <c r="J4655" s="245"/>
      <c r="K4655" s="245"/>
      <c r="L4655" s="250"/>
      <c r="M4655" s="251"/>
      <c r="N4655" s="252"/>
      <c r="O4655" s="252"/>
      <c r="P4655" s="252"/>
      <c r="Q4655" s="252"/>
      <c r="R4655" s="252"/>
      <c r="S4655" s="252"/>
      <c r="T4655" s="253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4" t="s">
        <v>180</v>
      </c>
      <c r="AU4655" s="254" t="s">
        <v>78</v>
      </c>
      <c r="AV4655" s="14" t="s">
        <v>78</v>
      </c>
      <c r="AW4655" s="14" t="s">
        <v>31</v>
      </c>
      <c r="AX4655" s="14" t="s">
        <v>69</v>
      </c>
      <c r="AY4655" s="254" t="s">
        <v>169</v>
      </c>
    </row>
    <row r="4656" s="13" customFormat="1">
      <c r="A4656" s="13"/>
      <c r="B4656" s="233"/>
      <c r="C4656" s="234"/>
      <c r="D4656" s="235" t="s">
        <v>180</v>
      </c>
      <c r="E4656" s="236" t="s">
        <v>19</v>
      </c>
      <c r="F4656" s="237" t="s">
        <v>1886</v>
      </c>
      <c r="G4656" s="234"/>
      <c r="H4656" s="236" t="s">
        <v>19</v>
      </c>
      <c r="I4656" s="238"/>
      <c r="J4656" s="234"/>
      <c r="K4656" s="234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180</v>
      </c>
      <c r="AU4656" s="243" t="s">
        <v>78</v>
      </c>
      <c r="AV4656" s="13" t="s">
        <v>76</v>
      </c>
      <c r="AW4656" s="13" t="s">
        <v>31</v>
      </c>
      <c r="AX4656" s="13" t="s">
        <v>69</v>
      </c>
      <c r="AY4656" s="243" t="s">
        <v>169</v>
      </c>
    </row>
    <row r="4657" s="14" customFormat="1">
      <c r="A4657" s="14"/>
      <c r="B4657" s="244"/>
      <c r="C4657" s="245"/>
      <c r="D4657" s="235" t="s">
        <v>180</v>
      </c>
      <c r="E4657" s="246" t="s">
        <v>19</v>
      </c>
      <c r="F4657" s="247" t="s">
        <v>3645</v>
      </c>
      <c r="G4657" s="245"/>
      <c r="H4657" s="248">
        <v>22.25</v>
      </c>
      <c r="I4657" s="249"/>
      <c r="J4657" s="245"/>
      <c r="K4657" s="245"/>
      <c r="L4657" s="250"/>
      <c r="M4657" s="251"/>
      <c r="N4657" s="252"/>
      <c r="O4657" s="252"/>
      <c r="P4657" s="252"/>
      <c r="Q4657" s="252"/>
      <c r="R4657" s="252"/>
      <c r="S4657" s="252"/>
      <c r="T4657" s="25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4" t="s">
        <v>180</v>
      </c>
      <c r="AU4657" s="254" t="s">
        <v>78</v>
      </c>
      <c r="AV4657" s="14" t="s">
        <v>78</v>
      </c>
      <c r="AW4657" s="14" t="s">
        <v>31</v>
      </c>
      <c r="AX4657" s="14" t="s">
        <v>69</v>
      </c>
      <c r="AY4657" s="254" t="s">
        <v>169</v>
      </c>
    </row>
    <row r="4658" s="13" customFormat="1">
      <c r="A4658" s="13"/>
      <c r="B4658" s="233"/>
      <c r="C4658" s="234"/>
      <c r="D4658" s="235" t="s">
        <v>180</v>
      </c>
      <c r="E4658" s="236" t="s">
        <v>19</v>
      </c>
      <c r="F4658" s="237" t="s">
        <v>1890</v>
      </c>
      <c r="G4658" s="234"/>
      <c r="H4658" s="236" t="s">
        <v>19</v>
      </c>
      <c r="I4658" s="238"/>
      <c r="J4658" s="234"/>
      <c r="K4658" s="234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180</v>
      </c>
      <c r="AU4658" s="243" t="s">
        <v>78</v>
      </c>
      <c r="AV4658" s="13" t="s">
        <v>76</v>
      </c>
      <c r="AW4658" s="13" t="s">
        <v>31</v>
      </c>
      <c r="AX4658" s="13" t="s">
        <v>69</v>
      </c>
      <c r="AY4658" s="243" t="s">
        <v>169</v>
      </c>
    </row>
    <row r="4659" s="14" customFormat="1">
      <c r="A4659" s="14"/>
      <c r="B4659" s="244"/>
      <c r="C4659" s="245"/>
      <c r="D4659" s="235" t="s">
        <v>180</v>
      </c>
      <c r="E4659" s="246" t="s">
        <v>19</v>
      </c>
      <c r="F4659" s="247" t="s">
        <v>3646</v>
      </c>
      <c r="G4659" s="245"/>
      <c r="H4659" s="248">
        <v>22.649999999999999</v>
      </c>
      <c r="I4659" s="249"/>
      <c r="J4659" s="245"/>
      <c r="K4659" s="245"/>
      <c r="L4659" s="250"/>
      <c r="M4659" s="251"/>
      <c r="N4659" s="252"/>
      <c r="O4659" s="252"/>
      <c r="P4659" s="252"/>
      <c r="Q4659" s="252"/>
      <c r="R4659" s="252"/>
      <c r="S4659" s="252"/>
      <c r="T4659" s="25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4" t="s">
        <v>180</v>
      </c>
      <c r="AU4659" s="254" t="s">
        <v>78</v>
      </c>
      <c r="AV4659" s="14" t="s">
        <v>78</v>
      </c>
      <c r="AW4659" s="14" t="s">
        <v>31</v>
      </c>
      <c r="AX4659" s="14" t="s">
        <v>69</v>
      </c>
      <c r="AY4659" s="254" t="s">
        <v>169</v>
      </c>
    </row>
    <row r="4660" s="15" customFormat="1">
      <c r="A4660" s="15"/>
      <c r="B4660" s="255"/>
      <c r="C4660" s="256"/>
      <c r="D4660" s="235" t="s">
        <v>180</v>
      </c>
      <c r="E4660" s="257" t="s">
        <v>19</v>
      </c>
      <c r="F4660" s="258" t="s">
        <v>371</v>
      </c>
      <c r="G4660" s="256"/>
      <c r="H4660" s="259">
        <v>371.35700000000003</v>
      </c>
      <c r="I4660" s="260"/>
      <c r="J4660" s="256"/>
      <c r="K4660" s="256"/>
      <c r="L4660" s="261"/>
      <c r="M4660" s="262"/>
      <c r="N4660" s="263"/>
      <c r="O4660" s="263"/>
      <c r="P4660" s="263"/>
      <c r="Q4660" s="263"/>
      <c r="R4660" s="263"/>
      <c r="S4660" s="263"/>
      <c r="T4660" s="264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5" t="s">
        <v>180</v>
      </c>
      <c r="AU4660" s="265" t="s">
        <v>78</v>
      </c>
      <c r="AV4660" s="15" t="s">
        <v>176</v>
      </c>
      <c r="AW4660" s="15" t="s">
        <v>31</v>
      </c>
      <c r="AX4660" s="15" t="s">
        <v>76</v>
      </c>
      <c r="AY4660" s="265" t="s">
        <v>169</v>
      </c>
    </row>
    <row r="4661" s="2" customFormat="1" ht="24.15" customHeight="1">
      <c r="A4661" s="41"/>
      <c r="B4661" s="42"/>
      <c r="C4661" s="215" t="s">
        <v>3675</v>
      </c>
      <c r="D4661" s="215" t="s">
        <v>171</v>
      </c>
      <c r="E4661" s="216" t="s">
        <v>3676</v>
      </c>
      <c r="F4661" s="217" t="s">
        <v>3677</v>
      </c>
      <c r="G4661" s="218" t="s">
        <v>396</v>
      </c>
      <c r="H4661" s="219">
        <v>215.375</v>
      </c>
      <c r="I4661" s="220"/>
      <c r="J4661" s="221">
        <f>ROUND(I4661*H4661,2)</f>
        <v>0</v>
      </c>
      <c r="K4661" s="217" t="s">
        <v>175</v>
      </c>
      <c r="L4661" s="47"/>
      <c r="M4661" s="222" t="s">
        <v>19</v>
      </c>
      <c r="N4661" s="223" t="s">
        <v>40</v>
      </c>
      <c r="O4661" s="87"/>
      <c r="P4661" s="224">
        <f>O4661*H4661</f>
        <v>0</v>
      </c>
      <c r="Q4661" s="224">
        <v>5.0000000000000002E-05</v>
      </c>
      <c r="R4661" s="224">
        <f>Q4661*H4661</f>
        <v>0.010768750000000001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508</v>
      </c>
      <c r="AT4661" s="226" t="s">
        <v>171</v>
      </c>
      <c r="AU4661" s="226" t="s">
        <v>78</v>
      </c>
      <c r="AY4661" s="20" t="s">
        <v>169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76</v>
      </c>
      <c r="BK4661" s="227">
        <f>ROUND(I4661*H4661,2)</f>
        <v>0</v>
      </c>
      <c r="BL4661" s="20" t="s">
        <v>508</v>
      </c>
      <c r="BM4661" s="226" t="s">
        <v>3678</v>
      </c>
    </row>
    <row r="4662" s="2" customFormat="1">
      <c r="A4662" s="41"/>
      <c r="B4662" s="42"/>
      <c r="C4662" s="43"/>
      <c r="D4662" s="228" t="s">
        <v>178</v>
      </c>
      <c r="E4662" s="43"/>
      <c r="F4662" s="229" t="s">
        <v>3679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178</v>
      </c>
      <c r="AU4662" s="20" t="s">
        <v>78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1850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3680</v>
      </c>
      <c r="G4664" s="245"/>
      <c r="H4664" s="248">
        <v>47.700000000000003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1852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3681</v>
      </c>
      <c r="G4666" s="245"/>
      <c r="H4666" s="248">
        <v>59.505000000000003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1856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3682</v>
      </c>
      <c r="G4668" s="245"/>
      <c r="H4668" s="248">
        <v>26.300000000000001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1862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3683</v>
      </c>
      <c r="G4670" s="245"/>
      <c r="H4670" s="248">
        <v>3.1000000000000001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1870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3684</v>
      </c>
      <c r="G4672" s="245"/>
      <c r="H4672" s="248">
        <v>10.060000000000001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1878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3685</v>
      </c>
      <c r="G4674" s="245"/>
      <c r="H4674" s="248">
        <v>14.810000000000001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3" customFormat="1">
      <c r="A4675" s="13"/>
      <c r="B4675" s="233"/>
      <c r="C4675" s="234"/>
      <c r="D4675" s="235" t="s">
        <v>180</v>
      </c>
      <c r="E4675" s="236" t="s">
        <v>19</v>
      </c>
      <c r="F4675" s="237" t="s">
        <v>1880</v>
      </c>
      <c r="G4675" s="234"/>
      <c r="H4675" s="236" t="s">
        <v>19</v>
      </c>
      <c r="I4675" s="238"/>
      <c r="J4675" s="234"/>
      <c r="K4675" s="234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180</v>
      </c>
      <c r="AU4675" s="243" t="s">
        <v>78</v>
      </c>
      <c r="AV4675" s="13" t="s">
        <v>76</v>
      </c>
      <c r="AW4675" s="13" t="s">
        <v>31</v>
      </c>
      <c r="AX4675" s="13" t="s">
        <v>69</v>
      </c>
      <c r="AY4675" s="243" t="s">
        <v>169</v>
      </c>
    </row>
    <row r="4676" s="14" customFormat="1">
      <c r="A4676" s="14"/>
      <c r="B4676" s="244"/>
      <c r="C4676" s="245"/>
      <c r="D4676" s="235" t="s">
        <v>180</v>
      </c>
      <c r="E4676" s="246" t="s">
        <v>19</v>
      </c>
      <c r="F4676" s="247" t="s">
        <v>3686</v>
      </c>
      <c r="G4676" s="245"/>
      <c r="H4676" s="248">
        <v>23.699999999999999</v>
      </c>
      <c r="I4676" s="249"/>
      <c r="J4676" s="245"/>
      <c r="K4676" s="245"/>
      <c r="L4676" s="250"/>
      <c r="M4676" s="251"/>
      <c r="N4676" s="252"/>
      <c r="O4676" s="252"/>
      <c r="P4676" s="252"/>
      <c r="Q4676" s="252"/>
      <c r="R4676" s="252"/>
      <c r="S4676" s="252"/>
      <c r="T4676" s="253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4" t="s">
        <v>180</v>
      </c>
      <c r="AU4676" s="254" t="s">
        <v>78</v>
      </c>
      <c r="AV4676" s="14" t="s">
        <v>78</v>
      </c>
      <c r="AW4676" s="14" t="s">
        <v>31</v>
      </c>
      <c r="AX4676" s="14" t="s">
        <v>69</v>
      </c>
      <c r="AY4676" s="254" t="s">
        <v>169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1886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4" customFormat="1">
      <c r="A4678" s="14"/>
      <c r="B4678" s="244"/>
      <c r="C4678" s="245"/>
      <c r="D4678" s="235" t="s">
        <v>180</v>
      </c>
      <c r="E4678" s="246" t="s">
        <v>19</v>
      </c>
      <c r="F4678" s="247" t="s">
        <v>3687</v>
      </c>
      <c r="G4678" s="245"/>
      <c r="H4678" s="248">
        <v>18.600000000000001</v>
      </c>
      <c r="I4678" s="249"/>
      <c r="J4678" s="245"/>
      <c r="K4678" s="245"/>
      <c r="L4678" s="250"/>
      <c r="M4678" s="251"/>
      <c r="N4678" s="252"/>
      <c r="O4678" s="252"/>
      <c r="P4678" s="252"/>
      <c r="Q4678" s="252"/>
      <c r="R4678" s="252"/>
      <c r="S4678" s="252"/>
      <c r="T4678" s="253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4" t="s">
        <v>180</v>
      </c>
      <c r="AU4678" s="254" t="s">
        <v>78</v>
      </c>
      <c r="AV4678" s="14" t="s">
        <v>78</v>
      </c>
      <c r="AW4678" s="14" t="s">
        <v>31</v>
      </c>
      <c r="AX4678" s="14" t="s">
        <v>69</v>
      </c>
      <c r="AY4678" s="254" t="s">
        <v>169</v>
      </c>
    </row>
    <row r="4679" s="13" customFormat="1">
      <c r="A4679" s="13"/>
      <c r="B4679" s="233"/>
      <c r="C4679" s="234"/>
      <c r="D4679" s="235" t="s">
        <v>180</v>
      </c>
      <c r="E4679" s="236" t="s">
        <v>19</v>
      </c>
      <c r="F4679" s="237" t="s">
        <v>1890</v>
      </c>
      <c r="G4679" s="234"/>
      <c r="H4679" s="236" t="s">
        <v>19</v>
      </c>
      <c r="I4679" s="238"/>
      <c r="J4679" s="234"/>
      <c r="K4679" s="234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180</v>
      </c>
      <c r="AU4679" s="243" t="s">
        <v>78</v>
      </c>
      <c r="AV4679" s="13" t="s">
        <v>76</v>
      </c>
      <c r="AW4679" s="13" t="s">
        <v>31</v>
      </c>
      <c r="AX4679" s="13" t="s">
        <v>69</v>
      </c>
      <c r="AY4679" s="243" t="s">
        <v>169</v>
      </c>
    </row>
    <row r="4680" s="14" customFormat="1">
      <c r="A4680" s="14"/>
      <c r="B4680" s="244"/>
      <c r="C4680" s="245"/>
      <c r="D4680" s="235" t="s">
        <v>180</v>
      </c>
      <c r="E4680" s="246" t="s">
        <v>19</v>
      </c>
      <c r="F4680" s="247" t="s">
        <v>3688</v>
      </c>
      <c r="G4680" s="245"/>
      <c r="H4680" s="248">
        <v>11.6</v>
      </c>
      <c r="I4680" s="249"/>
      <c r="J4680" s="245"/>
      <c r="K4680" s="245"/>
      <c r="L4680" s="250"/>
      <c r="M4680" s="251"/>
      <c r="N4680" s="252"/>
      <c r="O4680" s="252"/>
      <c r="P4680" s="252"/>
      <c r="Q4680" s="252"/>
      <c r="R4680" s="252"/>
      <c r="S4680" s="252"/>
      <c r="T4680" s="25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4" t="s">
        <v>180</v>
      </c>
      <c r="AU4680" s="254" t="s">
        <v>78</v>
      </c>
      <c r="AV4680" s="14" t="s">
        <v>78</v>
      </c>
      <c r="AW4680" s="14" t="s">
        <v>31</v>
      </c>
      <c r="AX4680" s="14" t="s">
        <v>69</v>
      </c>
      <c r="AY4680" s="254" t="s">
        <v>169</v>
      </c>
    </row>
    <row r="4681" s="15" customFormat="1">
      <c r="A4681" s="15"/>
      <c r="B4681" s="255"/>
      <c r="C4681" s="256"/>
      <c r="D4681" s="235" t="s">
        <v>180</v>
      </c>
      <c r="E4681" s="257" t="s">
        <v>19</v>
      </c>
      <c r="F4681" s="258" t="s">
        <v>371</v>
      </c>
      <c r="G4681" s="256"/>
      <c r="H4681" s="259">
        <v>215.375</v>
      </c>
      <c r="I4681" s="260"/>
      <c r="J4681" s="256"/>
      <c r="K4681" s="256"/>
      <c r="L4681" s="261"/>
      <c r="M4681" s="262"/>
      <c r="N4681" s="263"/>
      <c r="O4681" s="263"/>
      <c r="P4681" s="263"/>
      <c r="Q4681" s="263"/>
      <c r="R4681" s="263"/>
      <c r="S4681" s="263"/>
      <c r="T4681" s="264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T4681" s="265" t="s">
        <v>180</v>
      </c>
      <c r="AU4681" s="265" t="s">
        <v>78</v>
      </c>
      <c r="AV4681" s="15" t="s">
        <v>176</v>
      </c>
      <c r="AW4681" s="15" t="s">
        <v>31</v>
      </c>
      <c r="AX4681" s="15" t="s">
        <v>76</v>
      </c>
      <c r="AY4681" s="265" t="s">
        <v>169</v>
      </c>
    </row>
    <row r="4682" s="2" customFormat="1" ht="16.5" customHeight="1">
      <c r="A4682" s="41"/>
      <c r="B4682" s="42"/>
      <c r="C4682" s="266" t="s">
        <v>3689</v>
      </c>
      <c r="D4682" s="266" t="s">
        <v>402</v>
      </c>
      <c r="E4682" s="267" t="s">
        <v>3690</v>
      </c>
      <c r="F4682" s="268" t="s">
        <v>3691</v>
      </c>
      <c r="G4682" s="269" t="s">
        <v>412</v>
      </c>
      <c r="H4682" s="270">
        <v>432.185</v>
      </c>
      <c r="I4682" s="271"/>
      <c r="J4682" s="272">
        <f>ROUND(I4682*H4682,2)</f>
        <v>0</v>
      </c>
      <c r="K4682" s="268" t="s">
        <v>175</v>
      </c>
      <c r="L4682" s="273"/>
      <c r="M4682" s="274" t="s">
        <v>19</v>
      </c>
      <c r="N4682" s="275" t="s">
        <v>40</v>
      </c>
      <c r="O4682" s="87"/>
      <c r="P4682" s="224">
        <f>O4682*H4682</f>
        <v>0</v>
      </c>
      <c r="Q4682" s="224">
        <v>0.0027499999999999998</v>
      </c>
      <c r="R4682" s="224">
        <f>Q4682*H4682</f>
        <v>1.18850875</v>
      </c>
      <c r="S4682" s="224">
        <v>0</v>
      </c>
      <c r="T4682" s="225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26" t="s">
        <v>688</v>
      </c>
      <c r="AT4682" s="226" t="s">
        <v>402</v>
      </c>
      <c r="AU4682" s="226" t="s">
        <v>78</v>
      </c>
      <c r="AY4682" s="20" t="s">
        <v>169</v>
      </c>
      <c r="BE4682" s="227">
        <f>IF(N4682="základní",J4682,0)</f>
        <v>0</v>
      </c>
      <c r="BF4682" s="227">
        <f>IF(N4682="snížená",J4682,0)</f>
        <v>0</v>
      </c>
      <c r="BG4682" s="227">
        <f>IF(N4682="zákl. přenesená",J4682,0)</f>
        <v>0</v>
      </c>
      <c r="BH4682" s="227">
        <f>IF(N4682="sníž. přenesená",J4682,0)</f>
        <v>0</v>
      </c>
      <c r="BI4682" s="227">
        <f>IF(N4682="nulová",J4682,0)</f>
        <v>0</v>
      </c>
      <c r="BJ4682" s="20" t="s">
        <v>76</v>
      </c>
      <c r="BK4682" s="227">
        <f>ROUND(I4682*H4682,2)</f>
        <v>0</v>
      </c>
      <c r="BL4682" s="20" t="s">
        <v>508</v>
      </c>
      <c r="BM4682" s="226" t="s">
        <v>3692</v>
      </c>
    </row>
    <row r="4683" s="13" customFormat="1">
      <c r="A4683" s="13"/>
      <c r="B4683" s="233"/>
      <c r="C4683" s="234"/>
      <c r="D4683" s="235" t="s">
        <v>180</v>
      </c>
      <c r="E4683" s="236" t="s">
        <v>19</v>
      </c>
      <c r="F4683" s="237" t="s">
        <v>350</v>
      </c>
      <c r="G4683" s="234"/>
      <c r="H4683" s="236" t="s">
        <v>19</v>
      </c>
      <c r="I4683" s="238"/>
      <c r="J4683" s="234"/>
      <c r="K4683" s="234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180</v>
      </c>
      <c r="AU4683" s="243" t="s">
        <v>78</v>
      </c>
      <c r="AV4683" s="13" t="s">
        <v>76</v>
      </c>
      <c r="AW4683" s="13" t="s">
        <v>31</v>
      </c>
      <c r="AX4683" s="13" t="s">
        <v>69</v>
      </c>
      <c r="AY4683" s="243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1850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3642</v>
      </c>
      <c r="G4685" s="245"/>
      <c r="H4685" s="248">
        <v>143.68000000000001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1852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3643</v>
      </c>
      <c r="G4687" s="245"/>
      <c r="H4687" s="248">
        <v>76.233000000000004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1856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1857</v>
      </c>
      <c r="G4689" s="245"/>
      <c r="H4689" s="248">
        <v>48.990000000000002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1862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1863</v>
      </c>
      <c r="G4691" s="245"/>
      <c r="H4691" s="248">
        <v>1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1870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1871</v>
      </c>
      <c r="G4693" s="245"/>
      <c r="H4693" s="248">
        <v>5.6500000000000004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1878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3644</v>
      </c>
      <c r="G4695" s="245"/>
      <c r="H4695" s="248">
        <v>13.644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1880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4" customFormat="1">
      <c r="A4697" s="14"/>
      <c r="B4697" s="244"/>
      <c r="C4697" s="245"/>
      <c r="D4697" s="235" t="s">
        <v>180</v>
      </c>
      <c r="E4697" s="246" t="s">
        <v>19</v>
      </c>
      <c r="F4697" s="247" t="s">
        <v>1881</v>
      </c>
      <c r="G4697" s="245"/>
      <c r="H4697" s="248">
        <v>37.259999999999998</v>
      </c>
      <c r="I4697" s="249"/>
      <c r="J4697" s="245"/>
      <c r="K4697" s="245"/>
      <c r="L4697" s="250"/>
      <c r="M4697" s="251"/>
      <c r="N4697" s="252"/>
      <c r="O4697" s="252"/>
      <c r="P4697" s="252"/>
      <c r="Q4697" s="252"/>
      <c r="R4697" s="252"/>
      <c r="S4697" s="252"/>
      <c r="T4697" s="25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4" t="s">
        <v>180</v>
      </c>
      <c r="AU4697" s="254" t="s">
        <v>78</v>
      </c>
      <c r="AV4697" s="14" t="s">
        <v>78</v>
      </c>
      <c r="AW4697" s="14" t="s">
        <v>31</v>
      </c>
      <c r="AX4697" s="14" t="s">
        <v>69</v>
      </c>
      <c r="AY4697" s="254" t="s">
        <v>169</v>
      </c>
    </row>
    <row r="4698" s="13" customFormat="1">
      <c r="A4698" s="13"/>
      <c r="B4698" s="233"/>
      <c r="C4698" s="234"/>
      <c r="D4698" s="235" t="s">
        <v>180</v>
      </c>
      <c r="E4698" s="236" t="s">
        <v>19</v>
      </c>
      <c r="F4698" s="237" t="s">
        <v>1886</v>
      </c>
      <c r="G4698" s="234"/>
      <c r="H4698" s="236" t="s">
        <v>19</v>
      </c>
      <c r="I4698" s="238"/>
      <c r="J4698" s="234"/>
      <c r="K4698" s="234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180</v>
      </c>
      <c r="AU4698" s="243" t="s">
        <v>78</v>
      </c>
      <c r="AV4698" s="13" t="s">
        <v>76</v>
      </c>
      <c r="AW4698" s="13" t="s">
        <v>31</v>
      </c>
      <c r="AX4698" s="13" t="s">
        <v>69</v>
      </c>
      <c r="AY4698" s="243" t="s">
        <v>169</v>
      </c>
    </row>
    <row r="4699" s="14" customFormat="1">
      <c r="A4699" s="14"/>
      <c r="B4699" s="244"/>
      <c r="C4699" s="245"/>
      <c r="D4699" s="235" t="s">
        <v>180</v>
      </c>
      <c r="E4699" s="246" t="s">
        <v>19</v>
      </c>
      <c r="F4699" s="247" t="s">
        <v>3645</v>
      </c>
      <c r="G4699" s="245"/>
      <c r="H4699" s="248">
        <v>22.25</v>
      </c>
      <c r="I4699" s="249"/>
      <c r="J4699" s="245"/>
      <c r="K4699" s="245"/>
      <c r="L4699" s="250"/>
      <c r="M4699" s="251"/>
      <c r="N4699" s="252"/>
      <c r="O4699" s="252"/>
      <c r="P4699" s="252"/>
      <c r="Q4699" s="252"/>
      <c r="R4699" s="252"/>
      <c r="S4699" s="252"/>
      <c r="T4699" s="25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4" t="s">
        <v>180</v>
      </c>
      <c r="AU4699" s="254" t="s">
        <v>78</v>
      </c>
      <c r="AV4699" s="14" t="s">
        <v>78</v>
      </c>
      <c r="AW4699" s="14" t="s">
        <v>31</v>
      </c>
      <c r="AX4699" s="14" t="s">
        <v>69</v>
      </c>
      <c r="AY4699" s="254" t="s">
        <v>169</v>
      </c>
    </row>
    <row r="4700" s="13" customFormat="1">
      <c r="A4700" s="13"/>
      <c r="B4700" s="233"/>
      <c r="C4700" s="234"/>
      <c r="D4700" s="235" t="s">
        <v>180</v>
      </c>
      <c r="E4700" s="236" t="s">
        <v>19</v>
      </c>
      <c r="F4700" s="237" t="s">
        <v>1890</v>
      </c>
      <c r="G4700" s="234"/>
      <c r="H4700" s="236" t="s">
        <v>19</v>
      </c>
      <c r="I4700" s="238"/>
      <c r="J4700" s="234"/>
      <c r="K4700" s="234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180</v>
      </c>
      <c r="AU4700" s="243" t="s">
        <v>78</v>
      </c>
      <c r="AV4700" s="13" t="s">
        <v>76</v>
      </c>
      <c r="AW4700" s="13" t="s">
        <v>31</v>
      </c>
      <c r="AX4700" s="13" t="s">
        <v>69</v>
      </c>
      <c r="AY4700" s="243" t="s">
        <v>169</v>
      </c>
    </row>
    <row r="4701" s="14" customFormat="1">
      <c r="A4701" s="14"/>
      <c r="B4701" s="244"/>
      <c r="C4701" s="245"/>
      <c r="D4701" s="235" t="s">
        <v>180</v>
      </c>
      <c r="E4701" s="246" t="s">
        <v>19</v>
      </c>
      <c r="F4701" s="247" t="s">
        <v>3646</v>
      </c>
      <c r="G4701" s="245"/>
      <c r="H4701" s="248">
        <v>22.649999999999999</v>
      </c>
      <c r="I4701" s="249"/>
      <c r="J4701" s="245"/>
      <c r="K4701" s="245"/>
      <c r="L4701" s="250"/>
      <c r="M4701" s="251"/>
      <c r="N4701" s="252"/>
      <c r="O4701" s="252"/>
      <c r="P4701" s="252"/>
      <c r="Q4701" s="252"/>
      <c r="R4701" s="252"/>
      <c r="S4701" s="252"/>
      <c r="T4701" s="25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4" t="s">
        <v>180</v>
      </c>
      <c r="AU4701" s="254" t="s">
        <v>78</v>
      </c>
      <c r="AV4701" s="14" t="s">
        <v>78</v>
      </c>
      <c r="AW4701" s="14" t="s">
        <v>31</v>
      </c>
      <c r="AX4701" s="14" t="s">
        <v>69</v>
      </c>
      <c r="AY4701" s="254" t="s">
        <v>169</v>
      </c>
    </row>
    <row r="4702" s="13" customFormat="1">
      <c r="A4702" s="13"/>
      <c r="B4702" s="233"/>
      <c r="C4702" s="234"/>
      <c r="D4702" s="235" t="s">
        <v>180</v>
      </c>
      <c r="E4702" s="236" t="s">
        <v>19</v>
      </c>
      <c r="F4702" s="237" t="s">
        <v>3693</v>
      </c>
      <c r="G4702" s="234"/>
      <c r="H4702" s="236" t="s">
        <v>19</v>
      </c>
      <c r="I4702" s="238"/>
      <c r="J4702" s="234"/>
      <c r="K4702" s="234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180</v>
      </c>
      <c r="AU4702" s="243" t="s">
        <v>78</v>
      </c>
      <c r="AV4702" s="13" t="s">
        <v>76</v>
      </c>
      <c r="AW4702" s="13" t="s">
        <v>31</v>
      </c>
      <c r="AX4702" s="13" t="s">
        <v>69</v>
      </c>
      <c r="AY4702" s="243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1850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3694</v>
      </c>
      <c r="G4704" s="245"/>
      <c r="H4704" s="248">
        <v>4.7699999999999996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1852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3695</v>
      </c>
      <c r="G4706" s="245"/>
      <c r="H4706" s="248">
        <v>5.9509999999999996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1856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3696</v>
      </c>
      <c r="G4708" s="245"/>
      <c r="H4708" s="248">
        <v>2.6299999999999999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1862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3697</v>
      </c>
      <c r="G4710" s="245"/>
      <c r="H4710" s="248">
        <v>0.31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1870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3698</v>
      </c>
      <c r="G4712" s="245"/>
      <c r="H4712" s="248">
        <v>1.006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1878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3699</v>
      </c>
      <c r="G4714" s="245"/>
      <c r="H4714" s="248">
        <v>1.4810000000000001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3" customFormat="1">
      <c r="A4715" s="13"/>
      <c r="B4715" s="233"/>
      <c r="C4715" s="234"/>
      <c r="D4715" s="235" t="s">
        <v>180</v>
      </c>
      <c r="E4715" s="236" t="s">
        <v>19</v>
      </c>
      <c r="F4715" s="237" t="s">
        <v>1880</v>
      </c>
      <c r="G4715" s="234"/>
      <c r="H4715" s="236" t="s">
        <v>19</v>
      </c>
      <c r="I4715" s="238"/>
      <c r="J4715" s="234"/>
      <c r="K4715" s="234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180</v>
      </c>
      <c r="AU4715" s="243" t="s">
        <v>78</v>
      </c>
      <c r="AV4715" s="13" t="s">
        <v>76</v>
      </c>
      <c r="AW4715" s="13" t="s">
        <v>31</v>
      </c>
      <c r="AX4715" s="13" t="s">
        <v>69</v>
      </c>
      <c r="AY4715" s="243" t="s">
        <v>169</v>
      </c>
    </row>
    <row r="4716" s="14" customFormat="1">
      <c r="A4716" s="14"/>
      <c r="B4716" s="244"/>
      <c r="C4716" s="245"/>
      <c r="D4716" s="235" t="s">
        <v>180</v>
      </c>
      <c r="E4716" s="246" t="s">
        <v>19</v>
      </c>
      <c r="F4716" s="247" t="s">
        <v>3700</v>
      </c>
      <c r="G4716" s="245"/>
      <c r="H4716" s="248">
        <v>2.3700000000000001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31</v>
      </c>
      <c r="AX4716" s="14" t="s">
        <v>69</v>
      </c>
      <c r="AY4716" s="254" t="s">
        <v>169</v>
      </c>
    </row>
    <row r="4717" s="13" customFormat="1">
      <c r="A4717" s="13"/>
      <c r="B4717" s="233"/>
      <c r="C4717" s="234"/>
      <c r="D4717" s="235" t="s">
        <v>180</v>
      </c>
      <c r="E4717" s="236" t="s">
        <v>19</v>
      </c>
      <c r="F4717" s="237" t="s">
        <v>1886</v>
      </c>
      <c r="G4717" s="234"/>
      <c r="H4717" s="236" t="s">
        <v>19</v>
      </c>
      <c r="I4717" s="238"/>
      <c r="J4717" s="234"/>
      <c r="K4717" s="234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180</v>
      </c>
      <c r="AU4717" s="243" t="s">
        <v>78</v>
      </c>
      <c r="AV4717" s="13" t="s">
        <v>76</v>
      </c>
      <c r="AW4717" s="13" t="s">
        <v>31</v>
      </c>
      <c r="AX4717" s="13" t="s">
        <v>69</v>
      </c>
      <c r="AY4717" s="243" t="s">
        <v>169</v>
      </c>
    </row>
    <row r="4718" s="14" customFormat="1">
      <c r="A4718" s="14"/>
      <c r="B4718" s="244"/>
      <c r="C4718" s="245"/>
      <c r="D4718" s="235" t="s">
        <v>180</v>
      </c>
      <c r="E4718" s="246" t="s">
        <v>19</v>
      </c>
      <c r="F4718" s="247" t="s">
        <v>3701</v>
      </c>
      <c r="G4718" s="245"/>
      <c r="H4718" s="248">
        <v>1.8600000000000001</v>
      </c>
      <c r="I4718" s="249"/>
      <c r="J4718" s="245"/>
      <c r="K4718" s="245"/>
      <c r="L4718" s="250"/>
      <c r="M4718" s="251"/>
      <c r="N4718" s="252"/>
      <c r="O4718" s="252"/>
      <c r="P4718" s="252"/>
      <c r="Q4718" s="252"/>
      <c r="R4718" s="252"/>
      <c r="S4718" s="252"/>
      <c r="T4718" s="253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4" t="s">
        <v>180</v>
      </c>
      <c r="AU4718" s="254" t="s">
        <v>78</v>
      </c>
      <c r="AV4718" s="14" t="s">
        <v>78</v>
      </c>
      <c r="AW4718" s="14" t="s">
        <v>31</v>
      </c>
      <c r="AX4718" s="14" t="s">
        <v>69</v>
      </c>
      <c r="AY4718" s="254" t="s">
        <v>169</v>
      </c>
    </row>
    <row r="4719" s="13" customFormat="1">
      <c r="A4719" s="13"/>
      <c r="B4719" s="233"/>
      <c r="C4719" s="234"/>
      <c r="D4719" s="235" t="s">
        <v>180</v>
      </c>
      <c r="E4719" s="236" t="s">
        <v>19</v>
      </c>
      <c r="F4719" s="237" t="s">
        <v>1890</v>
      </c>
      <c r="G4719" s="234"/>
      <c r="H4719" s="236" t="s">
        <v>19</v>
      </c>
      <c r="I4719" s="238"/>
      <c r="J4719" s="234"/>
      <c r="K4719" s="234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180</v>
      </c>
      <c r="AU4719" s="243" t="s">
        <v>78</v>
      </c>
      <c r="AV4719" s="13" t="s">
        <v>76</v>
      </c>
      <c r="AW4719" s="13" t="s">
        <v>31</v>
      </c>
      <c r="AX4719" s="13" t="s">
        <v>69</v>
      </c>
      <c r="AY4719" s="243" t="s">
        <v>169</v>
      </c>
    </row>
    <row r="4720" s="14" customFormat="1">
      <c r="A4720" s="14"/>
      <c r="B4720" s="244"/>
      <c r="C4720" s="245"/>
      <c r="D4720" s="235" t="s">
        <v>180</v>
      </c>
      <c r="E4720" s="246" t="s">
        <v>19</v>
      </c>
      <c r="F4720" s="247" t="s">
        <v>3702</v>
      </c>
      <c r="G4720" s="245"/>
      <c r="H4720" s="248">
        <v>1.1599999999999999</v>
      </c>
      <c r="I4720" s="249"/>
      <c r="J4720" s="245"/>
      <c r="K4720" s="245"/>
      <c r="L4720" s="250"/>
      <c r="M4720" s="251"/>
      <c r="N4720" s="252"/>
      <c r="O4720" s="252"/>
      <c r="P4720" s="252"/>
      <c r="Q4720" s="252"/>
      <c r="R4720" s="252"/>
      <c r="S4720" s="252"/>
      <c r="T4720" s="253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4" t="s">
        <v>180</v>
      </c>
      <c r="AU4720" s="254" t="s">
        <v>78</v>
      </c>
      <c r="AV4720" s="14" t="s">
        <v>78</v>
      </c>
      <c r="AW4720" s="14" t="s">
        <v>31</v>
      </c>
      <c r="AX4720" s="14" t="s">
        <v>69</v>
      </c>
      <c r="AY4720" s="254" t="s">
        <v>169</v>
      </c>
    </row>
    <row r="4721" s="15" customFormat="1">
      <c r="A4721" s="15"/>
      <c r="B4721" s="255"/>
      <c r="C4721" s="256"/>
      <c r="D4721" s="235" t="s">
        <v>180</v>
      </c>
      <c r="E4721" s="257" t="s">
        <v>19</v>
      </c>
      <c r="F4721" s="258" t="s">
        <v>371</v>
      </c>
      <c r="G4721" s="256"/>
      <c r="H4721" s="259">
        <v>392.89499999999998</v>
      </c>
      <c r="I4721" s="260"/>
      <c r="J4721" s="256"/>
      <c r="K4721" s="256"/>
      <c r="L4721" s="261"/>
      <c r="M4721" s="262"/>
      <c r="N4721" s="263"/>
      <c r="O4721" s="263"/>
      <c r="P4721" s="263"/>
      <c r="Q4721" s="263"/>
      <c r="R4721" s="263"/>
      <c r="S4721" s="263"/>
      <c r="T4721" s="264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T4721" s="265" t="s">
        <v>180</v>
      </c>
      <c r="AU4721" s="265" t="s">
        <v>78</v>
      </c>
      <c r="AV4721" s="15" t="s">
        <v>176</v>
      </c>
      <c r="AW4721" s="15" t="s">
        <v>31</v>
      </c>
      <c r="AX4721" s="15" t="s">
        <v>76</v>
      </c>
      <c r="AY4721" s="265" t="s">
        <v>169</v>
      </c>
    </row>
    <row r="4722" s="14" customFormat="1">
      <c r="A4722" s="14"/>
      <c r="B4722" s="244"/>
      <c r="C4722" s="245"/>
      <c r="D4722" s="235" t="s">
        <v>180</v>
      </c>
      <c r="E4722" s="245"/>
      <c r="F4722" s="247" t="s">
        <v>3703</v>
      </c>
      <c r="G4722" s="245"/>
      <c r="H4722" s="248">
        <v>432.185</v>
      </c>
      <c r="I4722" s="249"/>
      <c r="J4722" s="245"/>
      <c r="K4722" s="245"/>
      <c r="L4722" s="250"/>
      <c r="M4722" s="251"/>
      <c r="N4722" s="252"/>
      <c r="O4722" s="252"/>
      <c r="P4722" s="252"/>
      <c r="Q4722" s="252"/>
      <c r="R4722" s="252"/>
      <c r="S4722" s="252"/>
      <c r="T4722" s="25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4" t="s">
        <v>180</v>
      </c>
      <c r="AU4722" s="254" t="s">
        <v>78</v>
      </c>
      <c r="AV4722" s="14" t="s">
        <v>78</v>
      </c>
      <c r="AW4722" s="14" t="s">
        <v>4</v>
      </c>
      <c r="AX4722" s="14" t="s">
        <v>76</v>
      </c>
      <c r="AY4722" s="254" t="s">
        <v>169</v>
      </c>
    </row>
    <row r="4723" s="2" customFormat="1" ht="16.5" customHeight="1">
      <c r="A4723" s="41"/>
      <c r="B4723" s="42"/>
      <c r="C4723" s="215" t="s">
        <v>3704</v>
      </c>
      <c r="D4723" s="215" t="s">
        <v>171</v>
      </c>
      <c r="E4723" s="216" t="s">
        <v>3705</v>
      </c>
      <c r="F4723" s="217" t="s">
        <v>3706</v>
      </c>
      <c r="G4723" s="218" t="s">
        <v>396</v>
      </c>
      <c r="H4723" s="219">
        <v>430.75</v>
      </c>
      <c r="I4723" s="220"/>
      <c r="J4723" s="221">
        <f>ROUND(I4723*H4723,2)</f>
        <v>0</v>
      </c>
      <c r="K4723" s="217" t="s">
        <v>175</v>
      </c>
      <c r="L4723" s="47"/>
      <c r="M4723" s="222" t="s">
        <v>19</v>
      </c>
      <c r="N4723" s="223" t="s">
        <v>40</v>
      </c>
      <c r="O4723" s="87"/>
      <c r="P4723" s="224">
        <f>O4723*H4723</f>
        <v>0</v>
      </c>
      <c r="Q4723" s="224">
        <v>1.0000000000000001E-05</v>
      </c>
      <c r="R4723" s="224">
        <f>Q4723*H4723</f>
        <v>0.0043075000000000006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508</v>
      </c>
      <c r="AT4723" s="226" t="s">
        <v>171</v>
      </c>
      <c r="AU4723" s="226" t="s">
        <v>78</v>
      </c>
      <c r="AY4723" s="20" t="s">
        <v>169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76</v>
      </c>
      <c r="BK4723" s="227">
        <f>ROUND(I4723*H4723,2)</f>
        <v>0</v>
      </c>
      <c r="BL4723" s="20" t="s">
        <v>508</v>
      </c>
      <c r="BM4723" s="226" t="s">
        <v>3707</v>
      </c>
    </row>
    <row r="4724" s="2" customFormat="1">
      <c r="A4724" s="41"/>
      <c r="B4724" s="42"/>
      <c r="C4724" s="43"/>
      <c r="D4724" s="228" t="s">
        <v>178</v>
      </c>
      <c r="E4724" s="43"/>
      <c r="F4724" s="229" t="s">
        <v>3708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178</v>
      </c>
      <c r="AU4724" s="20" t="s">
        <v>78</v>
      </c>
    </row>
    <row r="4725" s="2" customFormat="1" ht="21.75" customHeight="1">
      <c r="A4725" s="41"/>
      <c r="B4725" s="42"/>
      <c r="C4725" s="266" t="s">
        <v>3709</v>
      </c>
      <c r="D4725" s="266" t="s">
        <v>402</v>
      </c>
      <c r="E4725" s="267" t="s">
        <v>3710</v>
      </c>
      <c r="F4725" s="268" t="s">
        <v>3711</v>
      </c>
      <c r="G4725" s="269" t="s">
        <v>396</v>
      </c>
      <c r="H4725" s="270">
        <v>219.68299999999999</v>
      </c>
      <c r="I4725" s="271"/>
      <c r="J4725" s="272">
        <f>ROUND(I4725*H4725,2)</f>
        <v>0</v>
      </c>
      <c r="K4725" s="268" t="s">
        <v>19</v>
      </c>
      <c r="L4725" s="273"/>
      <c r="M4725" s="274" t="s">
        <v>19</v>
      </c>
      <c r="N4725" s="275" t="s">
        <v>40</v>
      </c>
      <c r="O4725" s="87"/>
      <c r="P4725" s="224">
        <f>O4725*H4725</f>
        <v>0</v>
      </c>
      <c r="Q4725" s="224">
        <v>0.00020000000000000001</v>
      </c>
      <c r="R4725" s="224">
        <f>Q4725*H4725</f>
        <v>0.043936599999999999</v>
      </c>
      <c r="S4725" s="224">
        <v>0</v>
      </c>
      <c r="T4725" s="225">
        <f>S4725*H4725</f>
        <v>0</v>
      </c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R4725" s="226" t="s">
        <v>688</v>
      </c>
      <c r="AT4725" s="226" t="s">
        <v>402</v>
      </c>
      <c r="AU4725" s="226" t="s">
        <v>78</v>
      </c>
      <c r="AY4725" s="20" t="s">
        <v>169</v>
      </c>
      <c r="BE4725" s="227">
        <f>IF(N4725="základní",J4725,0)</f>
        <v>0</v>
      </c>
      <c r="BF4725" s="227">
        <f>IF(N4725="snížená",J4725,0)</f>
        <v>0</v>
      </c>
      <c r="BG4725" s="227">
        <f>IF(N4725="zákl. přenesená",J4725,0)</f>
        <v>0</v>
      </c>
      <c r="BH4725" s="227">
        <f>IF(N4725="sníž. přenesená",J4725,0)</f>
        <v>0</v>
      </c>
      <c r="BI4725" s="227">
        <f>IF(N4725="nulová",J4725,0)</f>
        <v>0</v>
      </c>
      <c r="BJ4725" s="20" t="s">
        <v>76</v>
      </c>
      <c r="BK4725" s="227">
        <f>ROUND(I4725*H4725,2)</f>
        <v>0</v>
      </c>
      <c r="BL4725" s="20" t="s">
        <v>508</v>
      </c>
      <c r="BM4725" s="226" t="s">
        <v>3712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1850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3680</v>
      </c>
      <c r="G4727" s="245"/>
      <c r="H4727" s="248">
        <v>47.700000000000003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1852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3681</v>
      </c>
      <c r="G4729" s="245"/>
      <c r="H4729" s="248">
        <v>59.505000000000003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1856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3682</v>
      </c>
      <c r="G4731" s="245"/>
      <c r="H4731" s="248">
        <v>26.300000000000001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1862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3683</v>
      </c>
      <c r="G4733" s="245"/>
      <c r="H4733" s="248">
        <v>3.1000000000000001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1870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3684</v>
      </c>
      <c r="G4735" s="245"/>
      <c r="H4735" s="248">
        <v>10.060000000000001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1878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3685</v>
      </c>
      <c r="G4737" s="245"/>
      <c r="H4737" s="248">
        <v>14.810000000000001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3" customFormat="1">
      <c r="A4738" s="13"/>
      <c r="B4738" s="233"/>
      <c r="C4738" s="234"/>
      <c r="D4738" s="235" t="s">
        <v>180</v>
      </c>
      <c r="E4738" s="236" t="s">
        <v>19</v>
      </c>
      <c r="F4738" s="237" t="s">
        <v>1880</v>
      </c>
      <c r="G4738" s="234"/>
      <c r="H4738" s="236" t="s">
        <v>19</v>
      </c>
      <c r="I4738" s="238"/>
      <c r="J4738" s="234"/>
      <c r="K4738" s="234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180</v>
      </c>
      <c r="AU4738" s="243" t="s">
        <v>78</v>
      </c>
      <c r="AV4738" s="13" t="s">
        <v>76</v>
      </c>
      <c r="AW4738" s="13" t="s">
        <v>31</v>
      </c>
      <c r="AX4738" s="13" t="s">
        <v>69</v>
      </c>
      <c r="AY4738" s="243" t="s">
        <v>169</v>
      </c>
    </row>
    <row r="4739" s="14" customFormat="1">
      <c r="A4739" s="14"/>
      <c r="B4739" s="244"/>
      <c r="C4739" s="245"/>
      <c r="D4739" s="235" t="s">
        <v>180</v>
      </c>
      <c r="E4739" s="246" t="s">
        <v>19</v>
      </c>
      <c r="F4739" s="247" t="s">
        <v>3686</v>
      </c>
      <c r="G4739" s="245"/>
      <c r="H4739" s="248">
        <v>23.699999999999999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31</v>
      </c>
      <c r="AX4739" s="14" t="s">
        <v>69</v>
      </c>
      <c r="AY4739" s="254" t="s">
        <v>169</v>
      </c>
    </row>
    <row r="4740" s="13" customFormat="1">
      <c r="A4740" s="13"/>
      <c r="B4740" s="233"/>
      <c r="C4740" s="234"/>
      <c r="D4740" s="235" t="s">
        <v>180</v>
      </c>
      <c r="E4740" s="236" t="s">
        <v>19</v>
      </c>
      <c r="F4740" s="237" t="s">
        <v>1886</v>
      </c>
      <c r="G4740" s="234"/>
      <c r="H4740" s="236" t="s">
        <v>19</v>
      </c>
      <c r="I4740" s="238"/>
      <c r="J4740" s="234"/>
      <c r="K4740" s="234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180</v>
      </c>
      <c r="AU4740" s="243" t="s">
        <v>78</v>
      </c>
      <c r="AV4740" s="13" t="s">
        <v>76</v>
      </c>
      <c r="AW4740" s="13" t="s">
        <v>31</v>
      </c>
      <c r="AX4740" s="13" t="s">
        <v>69</v>
      </c>
      <c r="AY4740" s="243" t="s">
        <v>169</v>
      </c>
    </row>
    <row r="4741" s="14" customFormat="1">
      <c r="A4741" s="14"/>
      <c r="B4741" s="244"/>
      <c r="C4741" s="245"/>
      <c r="D4741" s="235" t="s">
        <v>180</v>
      </c>
      <c r="E4741" s="246" t="s">
        <v>19</v>
      </c>
      <c r="F4741" s="247" t="s">
        <v>3687</v>
      </c>
      <c r="G4741" s="245"/>
      <c r="H4741" s="248">
        <v>18.600000000000001</v>
      </c>
      <c r="I4741" s="249"/>
      <c r="J4741" s="245"/>
      <c r="K4741" s="245"/>
      <c r="L4741" s="250"/>
      <c r="M4741" s="251"/>
      <c r="N4741" s="252"/>
      <c r="O4741" s="252"/>
      <c r="P4741" s="252"/>
      <c r="Q4741" s="252"/>
      <c r="R4741" s="252"/>
      <c r="S4741" s="252"/>
      <c r="T4741" s="25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4" t="s">
        <v>180</v>
      </c>
      <c r="AU4741" s="254" t="s">
        <v>78</v>
      </c>
      <c r="AV4741" s="14" t="s">
        <v>78</v>
      </c>
      <c r="AW4741" s="14" t="s">
        <v>31</v>
      </c>
      <c r="AX4741" s="14" t="s">
        <v>69</v>
      </c>
      <c r="AY4741" s="254" t="s">
        <v>169</v>
      </c>
    </row>
    <row r="4742" s="13" customFormat="1">
      <c r="A4742" s="13"/>
      <c r="B4742" s="233"/>
      <c r="C4742" s="234"/>
      <c r="D4742" s="235" t="s">
        <v>180</v>
      </c>
      <c r="E4742" s="236" t="s">
        <v>19</v>
      </c>
      <c r="F4742" s="237" t="s">
        <v>1890</v>
      </c>
      <c r="G4742" s="234"/>
      <c r="H4742" s="236" t="s">
        <v>19</v>
      </c>
      <c r="I4742" s="238"/>
      <c r="J4742" s="234"/>
      <c r="K4742" s="234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180</v>
      </c>
      <c r="AU4742" s="243" t="s">
        <v>78</v>
      </c>
      <c r="AV4742" s="13" t="s">
        <v>76</v>
      </c>
      <c r="AW4742" s="13" t="s">
        <v>31</v>
      </c>
      <c r="AX4742" s="13" t="s">
        <v>69</v>
      </c>
      <c r="AY4742" s="243" t="s">
        <v>169</v>
      </c>
    </row>
    <row r="4743" s="14" customFormat="1">
      <c r="A4743" s="14"/>
      <c r="B4743" s="244"/>
      <c r="C4743" s="245"/>
      <c r="D4743" s="235" t="s">
        <v>180</v>
      </c>
      <c r="E4743" s="246" t="s">
        <v>19</v>
      </c>
      <c r="F4743" s="247" t="s">
        <v>3688</v>
      </c>
      <c r="G4743" s="245"/>
      <c r="H4743" s="248">
        <v>11.6</v>
      </c>
      <c r="I4743" s="249"/>
      <c r="J4743" s="245"/>
      <c r="K4743" s="245"/>
      <c r="L4743" s="250"/>
      <c r="M4743" s="251"/>
      <c r="N4743" s="252"/>
      <c r="O4743" s="252"/>
      <c r="P4743" s="252"/>
      <c r="Q4743" s="252"/>
      <c r="R4743" s="252"/>
      <c r="S4743" s="252"/>
      <c r="T4743" s="25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4" t="s">
        <v>180</v>
      </c>
      <c r="AU4743" s="254" t="s">
        <v>78</v>
      </c>
      <c r="AV4743" s="14" t="s">
        <v>78</v>
      </c>
      <c r="AW4743" s="14" t="s">
        <v>31</v>
      </c>
      <c r="AX4743" s="14" t="s">
        <v>69</v>
      </c>
      <c r="AY4743" s="254" t="s">
        <v>169</v>
      </c>
    </row>
    <row r="4744" s="15" customFormat="1">
      <c r="A4744" s="15"/>
      <c r="B4744" s="255"/>
      <c r="C4744" s="256"/>
      <c r="D4744" s="235" t="s">
        <v>180</v>
      </c>
      <c r="E4744" s="257" t="s">
        <v>19</v>
      </c>
      <c r="F4744" s="258" t="s">
        <v>371</v>
      </c>
      <c r="G4744" s="256"/>
      <c r="H4744" s="259">
        <v>215.375</v>
      </c>
      <c r="I4744" s="260"/>
      <c r="J4744" s="256"/>
      <c r="K4744" s="256"/>
      <c r="L4744" s="261"/>
      <c r="M4744" s="262"/>
      <c r="N4744" s="263"/>
      <c r="O4744" s="263"/>
      <c r="P4744" s="263"/>
      <c r="Q4744" s="263"/>
      <c r="R4744" s="263"/>
      <c r="S4744" s="263"/>
      <c r="T4744" s="264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5" t="s">
        <v>180</v>
      </c>
      <c r="AU4744" s="265" t="s">
        <v>78</v>
      </c>
      <c r="AV4744" s="15" t="s">
        <v>176</v>
      </c>
      <c r="AW4744" s="15" t="s">
        <v>31</v>
      </c>
      <c r="AX4744" s="15" t="s">
        <v>76</v>
      </c>
      <c r="AY4744" s="265" t="s">
        <v>169</v>
      </c>
    </row>
    <row r="4745" s="14" customFormat="1">
      <c r="A4745" s="14"/>
      <c r="B4745" s="244"/>
      <c r="C4745" s="245"/>
      <c r="D4745" s="235" t="s">
        <v>180</v>
      </c>
      <c r="E4745" s="245"/>
      <c r="F4745" s="247" t="s">
        <v>3713</v>
      </c>
      <c r="G4745" s="245"/>
      <c r="H4745" s="248">
        <v>219.68299999999999</v>
      </c>
      <c r="I4745" s="249"/>
      <c r="J4745" s="245"/>
      <c r="K4745" s="245"/>
      <c r="L4745" s="250"/>
      <c r="M4745" s="251"/>
      <c r="N4745" s="252"/>
      <c r="O4745" s="252"/>
      <c r="P4745" s="252"/>
      <c r="Q4745" s="252"/>
      <c r="R4745" s="252"/>
      <c r="S4745" s="252"/>
      <c r="T4745" s="253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4" t="s">
        <v>180</v>
      </c>
      <c r="AU4745" s="254" t="s">
        <v>78</v>
      </c>
      <c r="AV4745" s="14" t="s">
        <v>78</v>
      </c>
      <c r="AW4745" s="14" t="s">
        <v>4</v>
      </c>
      <c r="AX4745" s="14" t="s">
        <v>76</v>
      </c>
      <c r="AY4745" s="254" t="s">
        <v>169</v>
      </c>
    </row>
    <row r="4746" s="2" customFormat="1" ht="16.5" customHeight="1">
      <c r="A4746" s="41"/>
      <c r="B4746" s="42"/>
      <c r="C4746" s="266" t="s">
        <v>3714</v>
      </c>
      <c r="D4746" s="266" t="s">
        <v>402</v>
      </c>
      <c r="E4746" s="267" t="s">
        <v>3715</v>
      </c>
      <c r="F4746" s="268" t="s">
        <v>3716</v>
      </c>
      <c r="G4746" s="269" t="s">
        <v>396</v>
      </c>
      <c r="H4746" s="270">
        <v>219.68299999999999</v>
      </c>
      <c r="I4746" s="271"/>
      <c r="J4746" s="272">
        <f>ROUND(I4746*H4746,2)</f>
        <v>0</v>
      </c>
      <c r="K4746" s="268" t="s">
        <v>19</v>
      </c>
      <c r="L4746" s="273"/>
      <c r="M4746" s="274" t="s">
        <v>19</v>
      </c>
      <c r="N4746" s="275" t="s">
        <v>40</v>
      </c>
      <c r="O4746" s="87"/>
      <c r="P4746" s="224">
        <f>O4746*H4746</f>
        <v>0</v>
      </c>
      <c r="Q4746" s="224">
        <v>2.0000000000000002E-05</v>
      </c>
      <c r="R4746" s="224">
        <f>Q4746*H4746</f>
        <v>0.0043936600000000006</v>
      </c>
      <c r="S4746" s="224">
        <v>0</v>
      </c>
      <c r="T4746" s="225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6" t="s">
        <v>688</v>
      </c>
      <c r="AT4746" s="226" t="s">
        <v>402</v>
      </c>
      <c r="AU4746" s="226" t="s">
        <v>78</v>
      </c>
      <c r="AY4746" s="20" t="s">
        <v>169</v>
      </c>
      <c r="BE4746" s="227">
        <f>IF(N4746="základní",J4746,0)</f>
        <v>0</v>
      </c>
      <c r="BF4746" s="227">
        <f>IF(N4746="snížená",J4746,0)</f>
        <v>0</v>
      </c>
      <c r="BG4746" s="227">
        <f>IF(N4746="zákl. přenesená",J4746,0)</f>
        <v>0</v>
      </c>
      <c r="BH4746" s="227">
        <f>IF(N4746="sníž. přenesená",J4746,0)</f>
        <v>0</v>
      </c>
      <c r="BI4746" s="227">
        <f>IF(N4746="nulová",J4746,0)</f>
        <v>0</v>
      </c>
      <c r="BJ4746" s="20" t="s">
        <v>76</v>
      </c>
      <c r="BK4746" s="227">
        <f>ROUND(I4746*H4746,2)</f>
        <v>0</v>
      </c>
      <c r="BL4746" s="20" t="s">
        <v>508</v>
      </c>
      <c r="BM4746" s="226" t="s">
        <v>3717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1850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3680</v>
      </c>
      <c r="G4748" s="245"/>
      <c r="H4748" s="248">
        <v>47.700000000000003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1852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3681</v>
      </c>
      <c r="G4750" s="245"/>
      <c r="H4750" s="248">
        <v>59.505000000000003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1856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3682</v>
      </c>
      <c r="G4752" s="245"/>
      <c r="H4752" s="248">
        <v>26.300000000000001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1862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3683</v>
      </c>
      <c r="G4754" s="245"/>
      <c r="H4754" s="248">
        <v>3.1000000000000001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1870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3684</v>
      </c>
      <c r="G4756" s="245"/>
      <c r="H4756" s="248">
        <v>10.060000000000001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1878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3685</v>
      </c>
      <c r="G4758" s="245"/>
      <c r="H4758" s="248">
        <v>14.810000000000001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3" customFormat="1">
      <c r="A4759" s="13"/>
      <c r="B4759" s="233"/>
      <c r="C4759" s="234"/>
      <c r="D4759" s="235" t="s">
        <v>180</v>
      </c>
      <c r="E4759" s="236" t="s">
        <v>19</v>
      </c>
      <c r="F4759" s="237" t="s">
        <v>1880</v>
      </c>
      <c r="G4759" s="234"/>
      <c r="H4759" s="236" t="s">
        <v>19</v>
      </c>
      <c r="I4759" s="238"/>
      <c r="J4759" s="234"/>
      <c r="K4759" s="234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180</v>
      </c>
      <c r="AU4759" s="243" t="s">
        <v>78</v>
      </c>
      <c r="AV4759" s="13" t="s">
        <v>76</v>
      </c>
      <c r="AW4759" s="13" t="s">
        <v>31</v>
      </c>
      <c r="AX4759" s="13" t="s">
        <v>69</v>
      </c>
      <c r="AY4759" s="243" t="s">
        <v>169</v>
      </c>
    </row>
    <row r="4760" s="14" customFormat="1">
      <c r="A4760" s="14"/>
      <c r="B4760" s="244"/>
      <c r="C4760" s="245"/>
      <c r="D4760" s="235" t="s">
        <v>180</v>
      </c>
      <c r="E4760" s="246" t="s">
        <v>19</v>
      </c>
      <c r="F4760" s="247" t="s">
        <v>3686</v>
      </c>
      <c r="G4760" s="245"/>
      <c r="H4760" s="248">
        <v>23.699999999999999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31</v>
      </c>
      <c r="AX4760" s="14" t="s">
        <v>69</v>
      </c>
      <c r="AY4760" s="254" t="s">
        <v>169</v>
      </c>
    </row>
    <row r="4761" s="13" customFormat="1">
      <c r="A4761" s="13"/>
      <c r="B4761" s="233"/>
      <c r="C4761" s="234"/>
      <c r="D4761" s="235" t="s">
        <v>180</v>
      </c>
      <c r="E4761" s="236" t="s">
        <v>19</v>
      </c>
      <c r="F4761" s="237" t="s">
        <v>1886</v>
      </c>
      <c r="G4761" s="234"/>
      <c r="H4761" s="236" t="s">
        <v>19</v>
      </c>
      <c r="I4761" s="238"/>
      <c r="J4761" s="234"/>
      <c r="K4761" s="234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180</v>
      </c>
      <c r="AU4761" s="243" t="s">
        <v>78</v>
      </c>
      <c r="AV4761" s="13" t="s">
        <v>76</v>
      </c>
      <c r="AW4761" s="13" t="s">
        <v>31</v>
      </c>
      <c r="AX4761" s="13" t="s">
        <v>69</v>
      </c>
      <c r="AY4761" s="243" t="s">
        <v>169</v>
      </c>
    </row>
    <row r="4762" s="14" customFormat="1">
      <c r="A4762" s="14"/>
      <c r="B4762" s="244"/>
      <c r="C4762" s="245"/>
      <c r="D4762" s="235" t="s">
        <v>180</v>
      </c>
      <c r="E4762" s="246" t="s">
        <v>19</v>
      </c>
      <c r="F4762" s="247" t="s">
        <v>3687</v>
      </c>
      <c r="G4762" s="245"/>
      <c r="H4762" s="248">
        <v>18.600000000000001</v>
      </c>
      <c r="I4762" s="249"/>
      <c r="J4762" s="245"/>
      <c r="K4762" s="245"/>
      <c r="L4762" s="250"/>
      <c r="M4762" s="251"/>
      <c r="N4762" s="252"/>
      <c r="O4762" s="252"/>
      <c r="P4762" s="252"/>
      <c r="Q4762" s="252"/>
      <c r="R4762" s="252"/>
      <c r="S4762" s="252"/>
      <c r="T4762" s="25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4" t="s">
        <v>180</v>
      </c>
      <c r="AU4762" s="254" t="s">
        <v>78</v>
      </c>
      <c r="AV4762" s="14" t="s">
        <v>78</v>
      </c>
      <c r="AW4762" s="14" t="s">
        <v>31</v>
      </c>
      <c r="AX4762" s="14" t="s">
        <v>69</v>
      </c>
      <c r="AY4762" s="254" t="s">
        <v>169</v>
      </c>
    </row>
    <row r="4763" s="13" customFormat="1">
      <c r="A4763" s="13"/>
      <c r="B4763" s="233"/>
      <c r="C4763" s="234"/>
      <c r="D4763" s="235" t="s">
        <v>180</v>
      </c>
      <c r="E4763" s="236" t="s">
        <v>19</v>
      </c>
      <c r="F4763" s="237" t="s">
        <v>1890</v>
      </c>
      <c r="G4763" s="234"/>
      <c r="H4763" s="236" t="s">
        <v>19</v>
      </c>
      <c r="I4763" s="238"/>
      <c r="J4763" s="234"/>
      <c r="K4763" s="234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180</v>
      </c>
      <c r="AU4763" s="243" t="s">
        <v>78</v>
      </c>
      <c r="AV4763" s="13" t="s">
        <v>76</v>
      </c>
      <c r="AW4763" s="13" t="s">
        <v>31</v>
      </c>
      <c r="AX4763" s="13" t="s">
        <v>69</v>
      </c>
      <c r="AY4763" s="243" t="s">
        <v>169</v>
      </c>
    </row>
    <row r="4764" s="14" customFormat="1">
      <c r="A4764" s="14"/>
      <c r="B4764" s="244"/>
      <c r="C4764" s="245"/>
      <c r="D4764" s="235" t="s">
        <v>180</v>
      </c>
      <c r="E4764" s="246" t="s">
        <v>19</v>
      </c>
      <c r="F4764" s="247" t="s">
        <v>3688</v>
      </c>
      <c r="G4764" s="245"/>
      <c r="H4764" s="248">
        <v>11.6</v>
      </c>
      <c r="I4764" s="249"/>
      <c r="J4764" s="245"/>
      <c r="K4764" s="245"/>
      <c r="L4764" s="250"/>
      <c r="M4764" s="251"/>
      <c r="N4764" s="252"/>
      <c r="O4764" s="252"/>
      <c r="P4764" s="252"/>
      <c r="Q4764" s="252"/>
      <c r="R4764" s="252"/>
      <c r="S4764" s="252"/>
      <c r="T4764" s="253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4" t="s">
        <v>180</v>
      </c>
      <c r="AU4764" s="254" t="s">
        <v>78</v>
      </c>
      <c r="AV4764" s="14" t="s">
        <v>78</v>
      </c>
      <c r="AW4764" s="14" t="s">
        <v>31</v>
      </c>
      <c r="AX4764" s="14" t="s">
        <v>69</v>
      </c>
      <c r="AY4764" s="254" t="s">
        <v>169</v>
      </c>
    </row>
    <row r="4765" s="15" customFormat="1">
      <c r="A4765" s="15"/>
      <c r="B4765" s="255"/>
      <c r="C4765" s="256"/>
      <c r="D4765" s="235" t="s">
        <v>180</v>
      </c>
      <c r="E4765" s="257" t="s">
        <v>19</v>
      </c>
      <c r="F4765" s="258" t="s">
        <v>371</v>
      </c>
      <c r="G4765" s="256"/>
      <c r="H4765" s="259">
        <v>215.375</v>
      </c>
      <c r="I4765" s="260"/>
      <c r="J4765" s="256"/>
      <c r="K4765" s="256"/>
      <c r="L4765" s="261"/>
      <c r="M4765" s="262"/>
      <c r="N4765" s="263"/>
      <c r="O4765" s="263"/>
      <c r="P4765" s="263"/>
      <c r="Q4765" s="263"/>
      <c r="R4765" s="263"/>
      <c r="S4765" s="263"/>
      <c r="T4765" s="264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T4765" s="265" t="s">
        <v>180</v>
      </c>
      <c r="AU4765" s="265" t="s">
        <v>78</v>
      </c>
      <c r="AV4765" s="15" t="s">
        <v>176</v>
      </c>
      <c r="AW4765" s="15" t="s">
        <v>31</v>
      </c>
      <c r="AX4765" s="15" t="s">
        <v>76</v>
      </c>
      <c r="AY4765" s="265" t="s">
        <v>169</v>
      </c>
    </row>
    <row r="4766" s="14" customFormat="1">
      <c r="A4766" s="14"/>
      <c r="B4766" s="244"/>
      <c r="C4766" s="245"/>
      <c r="D4766" s="235" t="s">
        <v>180</v>
      </c>
      <c r="E4766" s="245"/>
      <c r="F4766" s="247" t="s">
        <v>3713</v>
      </c>
      <c r="G4766" s="245"/>
      <c r="H4766" s="248">
        <v>219.68299999999999</v>
      </c>
      <c r="I4766" s="249"/>
      <c r="J4766" s="245"/>
      <c r="K4766" s="245"/>
      <c r="L4766" s="250"/>
      <c r="M4766" s="251"/>
      <c r="N4766" s="252"/>
      <c r="O4766" s="252"/>
      <c r="P4766" s="252"/>
      <c r="Q4766" s="252"/>
      <c r="R4766" s="252"/>
      <c r="S4766" s="252"/>
      <c r="T4766" s="253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4" t="s">
        <v>180</v>
      </c>
      <c r="AU4766" s="254" t="s">
        <v>78</v>
      </c>
      <c r="AV4766" s="14" t="s">
        <v>78</v>
      </c>
      <c r="AW4766" s="14" t="s">
        <v>4</v>
      </c>
      <c r="AX4766" s="14" t="s">
        <v>76</v>
      </c>
      <c r="AY4766" s="254" t="s">
        <v>169</v>
      </c>
    </row>
    <row r="4767" s="2" customFormat="1" ht="16.5" customHeight="1">
      <c r="A4767" s="41"/>
      <c r="B4767" s="42"/>
      <c r="C4767" s="215" t="s">
        <v>3718</v>
      </c>
      <c r="D4767" s="215" t="s">
        <v>171</v>
      </c>
      <c r="E4767" s="216" t="s">
        <v>3719</v>
      </c>
      <c r="F4767" s="217" t="s">
        <v>3720</v>
      </c>
      <c r="G4767" s="218" t="s">
        <v>396</v>
      </c>
      <c r="H4767" s="219">
        <v>27.5</v>
      </c>
      <c r="I4767" s="220"/>
      <c r="J4767" s="221">
        <f>ROUND(I4767*H4767,2)</f>
        <v>0</v>
      </c>
      <c r="K4767" s="217" t="s">
        <v>175</v>
      </c>
      <c r="L4767" s="47"/>
      <c r="M4767" s="222" t="s">
        <v>19</v>
      </c>
      <c r="N4767" s="223" t="s">
        <v>40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508</v>
      </c>
      <c r="AT4767" s="226" t="s">
        <v>171</v>
      </c>
      <c r="AU4767" s="226" t="s">
        <v>78</v>
      </c>
      <c r="AY4767" s="20" t="s">
        <v>169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76</v>
      </c>
      <c r="BK4767" s="227">
        <f>ROUND(I4767*H4767,2)</f>
        <v>0</v>
      </c>
      <c r="BL4767" s="20" t="s">
        <v>508</v>
      </c>
      <c r="BM4767" s="226" t="s">
        <v>3721</v>
      </c>
    </row>
    <row r="4768" s="2" customFormat="1">
      <c r="A4768" s="41"/>
      <c r="B4768" s="42"/>
      <c r="C4768" s="43"/>
      <c r="D4768" s="228" t="s">
        <v>178</v>
      </c>
      <c r="E4768" s="43"/>
      <c r="F4768" s="229" t="s">
        <v>3722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178</v>
      </c>
      <c r="AU4768" s="20" t="s">
        <v>78</v>
      </c>
    </row>
    <row r="4769" s="2" customFormat="1" ht="24.15" customHeight="1">
      <c r="A4769" s="41"/>
      <c r="B4769" s="42"/>
      <c r="C4769" s="266" t="s">
        <v>3723</v>
      </c>
      <c r="D4769" s="266" t="s">
        <v>402</v>
      </c>
      <c r="E4769" s="267" t="s">
        <v>3724</v>
      </c>
      <c r="F4769" s="268" t="s">
        <v>3725</v>
      </c>
      <c r="G4769" s="269" t="s">
        <v>396</v>
      </c>
      <c r="H4769" s="270">
        <v>12.138</v>
      </c>
      <c r="I4769" s="271"/>
      <c r="J4769" s="272">
        <f>ROUND(I4769*H4769,2)</f>
        <v>0</v>
      </c>
      <c r="K4769" s="268" t="s">
        <v>175</v>
      </c>
      <c r="L4769" s="273"/>
      <c r="M4769" s="274" t="s">
        <v>19</v>
      </c>
      <c r="N4769" s="275" t="s">
        <v>40</v>
      </c>
      <c r="O4769" s="87"/>
      <c r="P4769" s="224">
        <f>O4769*H4769</f>
        <v>0</v>
      </c>
      <c r="Q4769" s="224">
        <v>0.00020000000000000001</v>
      </c>
      <c r="R4769" s="224">
        <f>Q4769*H4769</f>
        <v>0.0024276000000000002</v>
      </c>
      <c r="S4769" s="224">
        <v>0</v>
      </c>
      <c r="T4769" s="225">
        <f>S4769*H4769</f>
        <v>0</v>
      </c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R4769" s="226" t="s">
        <v>688</v>
      </c>
      <c r="AT4769" s="226" t="s">
        <v>402</v>
      </c>
      <c r="AU4769" s="226" t="s">
        <v>78</v>
      </c>
      <c r="AY4769" s="20" t="s">
        <v>169</v>
      </c>
      <c r="BE4769" s="227">
        <f>IF(N4769="základní",J4769,0)</f>
        <v>0</v>
      </c>
      <c r="BF4769" s="227">
        <f>IF(N4769="snížená",J4769,0)</f>
        <v>0</v>
      </c>
      <c r="BG4769" s="227">
        <f>IF(N4769="zákl. přenesená",J4769,0)</f>
        <v>0</v>
      </c>
      <c r="BH4769" s="227">
        <f>IF(N4769="sníž. přenesená",J4769,0)</f>
        <v>0</v>
      </c>
      <c r="BI4769" s="227">
        <f>IF(N4769="nulová",J4769,0)</f>
        <v>0</v>
      </c>
      <c r="BJ4769" s="20" t="s">
        <v>76</v>
      </c>
      <c r="BK4769" s="227">
        <f>ROUND(I4769*H4769,2)</f>
        <v>0</v>
      </c>
      <c r="BL4769" s="20" t="s">
        <v>508</v>
      </c>
      <c r="BM4769" s="226" t="s">
        <v>3726</v>
      </c>
    </row>
    <row r="4770" s="13" customFormat="1">
      <c r="A4770" s="13"/>
      <c r="B4770" s="233"/>
      <c r="C4770" s="234"/>
      <c r="D4770" s="235" t="s">
        <v>180</v>
      </c>
      <c r="E4770" s="236" t="s">
        <v>19</v>
      </c>
      <c r="F4770" s="237" t="s">
        <v>3727</v>
      </c>
      <c r="G4770" s="234"/>
      <c r="H4770" s="236" t="s">
        <v>19</v>
      </c>
      <c r="I4770" s="238"/>
      <c r="J4770" s="234"/>
      <c r="K4770" s="234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180</v>
      </c>
      <c r="AU4770" s="243" t="s">
        <v>78</v>
      </c>
      <c r="AV4770" s="13" t="s">
        <v>76</v>
      </c>
      <c r="AW4770" s="13" t="s">
        <v>31</v>
      </c>
      <c r="AX4770" s="13" t="s">
        <v>69</v>
      </c>
      <c r="AY4770" s="243" t="s">
        <v>169</v>
      </c>
    </row>
    <row r="4771" s="14" customFormat="1">
      <c r="A4771" s="14"/>
      <c r="B4771" s="244"/>
      <c r="C4771" s="245"/>
      <c r="D4771" s="235" t="s">
        <v>180</v>
      </c>
      <c r="E4771" s="246" t="s">
        <v>19</v>
      </c>
      <c r="F4771" s="247" t="s">
        <v>3728</v>
      </c>
      <c r="G4771" s="245"/>
      <c r="H4771" s="248">
        <v>11.9</v>
      </c>
      <c r="I4771" s="249"/>
      <c r="J4771" s="245"/>
      <c r="K4771" s="245"/>
      <c r="L4771" s="250"/>
      <c r="M4771" s="251"/>
      <c r="N4771" s="252"/>
      <c r="O4771" s="252"/>
      <c r="P4771" s="252"/>
      <c r="Q4771" s="252"/>
      <c r="R4771" s="252"/>
      <c r="S4771" s="252"/>
      <c r="T4771" s="253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4" t="s">
        <v>180</v>
      </c>
      <c r="AU4771" s="254" t="s">
        <v>78</v>
      </c>
      <c r="AV4771" s="14" t="s">
        <v>78</v>
      </c>
      <c r="AW4771" s="14" t="s">
        <v>31</v>
      </c>
      <c r="AX4771" s="14" t="s">
        <v>69</v>
      </c>
      <c r="AY4771" s="254" t="s">
        <v>169</v>
      </c>
    </row>
    <row r="4772" s="15" customFormat="1">
      <c r="A4772" s="15"/>
      <c r="B4772" s="255"/>
      <c r="C4772" s="256"/>
      <c r="D4772" s="235" t="s">
        <v>180</v>
      </c>
      <c r="E4772" s="257" t="s">
        <v>19</v>
      </c>
      <c r="F4772" s="258" t="s">
        <v>371</v>
      </c>
      <c r="G4772" s="256"/>
      <c r="H4772" s="259">
        <v>11.9</v>
      </c>
      <c r="I4772" s="260"/>
      <c r="J4772" s="256"/>
      <c r="K4772" s="256"/>
      <c r="L4772" s="261"/>
      <c r="M4772" s="262"/>
      <c r="N4772" s="263"/>
      <c r="O4772" s="263"/>
      <c r="P4772" s="263"/>
      <c r="Q4772" s="263"/>
      <c r="R4772" s="263"/>
      <c r="S4772" s="263"/>
      <c r="T4772" s="264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65" t="s">
        <v>180</v>
      </c>
      <c r="AU4772" s="265" t="s">
        <v>78</v>
      </c>
      <c r="AV4772" s="15" t="s">
        <v>176</v>
      </c>
      <c r="AW4772" s="15" t="s">
        <v>31</v>
      </c>
      <c r="AX4772" s="15" t="s">
        <v>76</v>
      </c>
      <c r="AY4772" s="265" t="s">
        <v>169</v>
      </c>
    </row>
    <row r="4773" s="14" customFormat="1">
      <c r="A4773" s="14"/>
      <c r="B4773" s="244"/>
      <c r="C4773" s="245"/>
      <c r="D4773" s="235" t="s">
        <v>180</v>
      </c>
      <c r="E4773" s="245"/>
      <c r="F4773" s="247" t="s">
        <v>3729</v>
      </c>
      <c r="G4773" s="245"/>
      <c r="H4773" s="248">
        <v>12.138</v>
      </c>
      <c r="I4773" s="249"/>
      <c r="J4773" s="245"/>
      <c r="K4773" s="245"/>
      <c r="L4773" s="250"/>
      <c r="M4773" s="251"/>
      <c r="N4773" s="252"/>
      <c r="O4773" s="252"/>
      <c r="P4773" s="252"/>
      <c r="Q4773" s="252"/>
      <c r="R4773" s="252"/>
      <c r="S4773" s="252"/>
      <c r="T4773" s="25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4" t="s">
        <v>180</v>
      </c>
      <c r="AU4773" s="254" t="s">
        <v>78</v>
      </c>
      <c r="AV4773" s="14" t="s">
        <v>78</v>
      </c>
      <c r="AW4773" s="14" t="s">
        <v>4</v>
      </c>
      <c r="AX4773" s="14" t="s">
        <v>76</v>
      </c>
      <c r="AY4773" s="254" t="s">
        <v>169</v>
      </c>
    </row>
    <row r="4774" s="2" customFormat="1" ht="16.5" customHeight="1">
      <c r="A4774" s="41"/>
      <c r="B4774" s="42"/>
      <c r="C4774" s="266" t="s">
        <v>3730</v>
      </c>
      <c r="D4774" s="266" t="s">
        <v>402</v>
      </c>
      <c r="E4774" s="267" t="s">
        <v>3731</v>
      </c>
      <c r="F4774" s="268" t="s">
        <v>3732</v>
      </c>
      <c r="G4774" s="269" t="s">
        <v>396</v>
      </c>
      <c r="H4774" s="270">
        <v>9.1799999999999997</v>
      </c>
      <c r="I4774" s="271"/>
      <c r="J4774" s="272">
        <f>ROUND(I4774*H4774,2)</f>
        <v>0</v>
      </c>
      <c r="K4774" s="268" t="s">
        <v>175</v>
      </c>
      <c r="L4774" s="273"/>
      <c r="M4774" s="274" t="s">
        <v>19</v>
      </c>
      <c r="N4774" s="275" t="s">
        <v>40</v>
      </c>
      <c r="O4774" s="87"/>
      <c r="P4774" s="224">
        <f>O4774*H4774</f>
        <v>0</v>
      </c>
      <c r="Q4774" s="224">
        <v>0.00040000000000000002</v>
      </c>
      <c r="R4774" s="224">
        <f>Q4774*H4774</f>
        <v>0.0036719999999999999</v>
      </c>
      <c r="S4774" s="224">
        <v>0</v>
      </c>
      <c r="T4774" s="225">
        <f>S4774*H4774</f>
        <v>0</v>
      </c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R4774" s="226" t="s">
        <v>688</v>
      </c>
      <c r="AT4774" s="226" t="s">
        <v>402</v>
      </c>
      <c r="AU4774" s="226" t="s">
        <v>78</v>
      </c>
      <c r="AY4774" s="20" t="s">
        <v>169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20" t="s">
        <v>76</v>
      </c>
      <c r="BK4774" s="227">
        <f>ROUND(I4774*H4774,2)</f>
        <v>0</v>
      </c>
      <c r="BL4774" s="20" t="s">
        <v>508</v>
      </c>
      <c r="BM4774" s="226" t="s">
        <v>3733</v>
      </c>
    </row>
    <row r="4775" s="13" customFormat="1">
      <c r="A4775" s="13"/>
      <c r="B4775" s="233"/>
      <c r="C4775" s="234"/>
      <c r="D4775" s="235" t="s">
        <v>180</v>
      </c>
      <c r="E4775" s="236" t="s">
        <v>19</v>
      </c>
      <c r="F4775" s="237" t="s">
        <v>3734</v>
      </c>
      <c r="G4775" s="234"/>
      <c r="H4775" s="236" t="s">
        <v>19</v>
      </c>
      <c r="I4775" s="238"/>
      <c r="J4775" s="234"/>
      <c r="K4775" s="234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180</v>
      </c>
      <c r="AU4775" s="243" t="s">
        <v>78</v>
      </c>
      <c r="AV4775" s="13" t="s">
        <v>76</v>
      </c>
      <c r="AW4775" s="13" t="s">
        <v>31</v>
      </c>
      <c r="AX4775" s="13" t="s">
        <v>69</v>
      </c>
      <c r="AY4775" s="243" t="s">
        <v>169</v>
      </c>
    </row>
    <row r="4776" s="14" customFormat="1">
      <c r="A4776" s="14"/>
      <c r="B4776" s="244"/>
      <c r="C4776" s="245"/>
      <c r="D4776" s="235" t="s">
        <v>180</v>
      </c>
      <c r="E4776" s="246" t="s">
        <v>19</v>
      </c>
      <c r="F4776" s="247" t="s">
        <v>3735</v>
      </c>
      <c r="G4776" s="245"/>
      <c r="H4776" s="248">
        <v>9</v>
      </c>
      <c r="I4776" s="249"/>
      <c r="J4776" s="245"/>
      <c r="K4776" s="245"/>
      <c r="L4776" s="250"/>
      <c r="M4776" s="251"/>
      <c r="N4776" s="252"/>
      <c r="O4776" s="252"/>
      <c r="P4776" s="252"/>
      <c r="Q4776" s="252"/>
      <c r="R4776" s="252"/>
      <c r="S4776" s="252"/>
      <c r="T4776" s="25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4" t="s">
        <v>180</v>
      </c>
      <c r="AU4776" s="254" t="s">
        <v>78</v>
      </c>
      <c r="AV4776" s="14" t="s">
        <v>78</v>
      </c>
      <c r="AW4776" s="14" t="s">
        <v>31</v>
      </c>
      <c r="AX4776" s="14" t="s">
        <v>69</v>
      </c>
      <c r="AY4776" s="254" t="s">
        <v>169</v>
      </c>
    </row>
    <row r="4777" s="15" customFormat="1">
      <c r="A4777" s="15"/>
      <c r="B4777" s="255"/>
      <c r="C4777" s="256"/>
      <c r="D4777" s="235" t="s">
        <v>180</v>
      </c>
      <c r="E4777" s="257" t="s">
        <v>19</v>
      </c>
      <c r="F4777" s="258" t="s">
        <v>371</v>
      </c>
      <c r="G4777" s="256"/>
      <c r="H4777" s="259">
        <v>9</v>
      </c>
      <c r="I4777" s="260"/>
      <c r="J4777" s="256"/>
      <c r="K4777" s="256"/>
      <c r="L4777" s="261"/>
      <c r="M4777" s="262"/>
      <c r="N4777" s="263"/>
      <c r="O4777" s="263"/>
      <c r="P4777" s="263"/>
      <c r="Q4777" s="263"/>
      <c r="R4777" s="263"/>
      <c r="S4777" s="263"/>
      <c r="T4777" s="264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5" t="s">
        <v>180</v>
      </c>
      <c r="AU4777" s="265" t="s">
        <v>78</v>
      </c>
      <c r="AV4777" s="15" t="s">
        <v>176</v>
      </c>
      <c r="AW4777" s="15" t="s">
        <v>31</v>
      </c>
      <c r="AX4777" s="15" t="s">
        <v>76</v>
      </c>
      <c r="AY4777" s="265" t="s">
        <v>169</v>
      </c>
    </row>
    <row r="4778" s="14" customFormat="1">
      <c r="A4778" s="14"/>
      <c r="B4778" s="244"/>
      <c r="C4778" s="245"/>
      <c r="D4778" s="235" t="s">
        <v>180</v>
      </c>
      <c r="E4778" s="245"/>
      <c r="F4778" s="247" t="s">
        <v>3736</v>
      </c>
      <c r="G4778" s="245"/>
      <c r="H4778" s="248">
        <v>9.1799999999999997</v>
      </c>
      <c r="I4778" s="249"/>
      <c r="J4778" s="245"/>
      <c r="K4778" s="245"/>
      <c r="L4778" s="250"/>
      <c r="M4778" s="251"/>
      <c r="N4778" s="252"/>
      <c r="O4778" s="252"/>
      <c r="P4778" s="252"/>
      <c r="Q4778" s="252"/>
      <c r="R4778" s="252"/>
      <c r="S4778" s="252"/>
      <c r="T4778" s="25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4" t="s">
        <v>180</v>
      </c>
      <c r="AU4778" s="254" t="s">
        <v>78</v>
      </c>
      <c r="AV4778" s="14" t="s">
        <v>78</v>
      </c>
      <c r="AW4778" s="14" t="s">
        <v>4</v>
      </c>
      <c r="AX4778" s="14" t="s">
        <v>76</v>
      </c>
      <c r="AY4778" s="254" t="s">
        <v>169</v>
      </c>
    </row>
    <row r="4779" s="2" customFormat="1" ht="16.5" customHeight="1">
      <c r="A4779" s="41"/>
      <c r="B4779" s="42"/>
      <c r="C4779" s="266" t="s">
        <v>3737</v>
      </c>
      <c r="D4779" s="266" t="s">
        <v>402</v>
      </c>
      <c r="E4779" s="267" t="s">
        <v>3738</v>
      </c>
      <c r="F4779" s="268" t="s">
        <v>3739</v>
      </c>
      <c r="G4779" s="269" t="s">
        <v>396</v>
      </c>
      <c r="H4779" s="270">
        <v>6.7320000000000002</v>
      </c>
      <c r="I4779" s="271"/>
      <c r="J4779" s="272">
        <f>ROUND(I4779*H4779,2)</f>
        <v>0</v>
      </c>
      <c r="K4779" s="268" t="s">
        <v>19</v>
      </c>
      <c r="L4779" s="273"/>
      <c r="M4779" s="274" t="s">
        <v>19</v>
      </c>
      <c r="N4779" s="275" t="s">
        <v>40</v>
      </c>
      <c r="O4779" s="87"/>
      <c r="P4779" s="224">
        <f>O4779*H4779</f>
        <v>0</v>
      </c>
      <c r="Q4779" s="224">
        <v>0</v>
      </c>
      <c r="R4779" s="224">
        <f>Q4779*H4779</f>
        <v>0</v>
      </c>
      <c r="S4779" s="224">
        <v>0</v>
      </c>
      <c r="T4779" s="225">
        <f>S4779*H4779</f>
        <v>0</v>
      </c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R4779" s="226" t="s">
        <v>688</v>
      </c>
      <c r="AT4779" s="226" t="s">
        <v>402</v>
      </c>
      <c r="AU4779" s="226" t="s">
        <v>78</v>
      </c>
      <c r="AY4779" s="20" t="s">
        <v>169</v>
      </c>
      <c r="BE4779" s="227">
        <f>IF(N4779="základní",J4779,0)</f>
        <v>0</v>
      </c>
      <c r="BF4779" s="227">
        <f>IF(N4779="snížená",J4779,0)</f>
        <v>0</v>
      </c>
      <c r="BG4779" s="227">
        <f>IF(N4779="zákl. přenesená",J4779,0)</f>
        <v>0</v>
      </c>
      <c r="BH4779" s="227">
        <f>IF(N4779="sníž. přenesená",J4779,0)</f>
        <v>0</v>
      </c>
      <c r="BI4779" s="227">
        <f>IF(N4779="nulová",J4779,0)</f>
        <v>0</v>
      </c>
      <c r="BJ4779" s="20" t="s">
        <v>76</v>
      </c>
      <c r="BK4779" s="227">
        <f>ROUND(I4779*H4779,2)</f>
        <v>0</v>
      </c>
      <c r="BL4779" s="20" t="s">
        <v>508</v>
      </c>
      <c r="BM4779" s="226" t="s">
        <v>3740</v>
      </c>
    </row>
    <row r="4780" s="13" customFormat="1">
      <c r="A4780" s="13"/>
      <c r="B4780" s="233"/>
      <c r="C4780" s="234"/>
      <c r="D4780" s="235" t="s">
        <v>180</v>
      </c>
      <c r="E4780" s="236" t="s">
        <v>19</v>
      </c>
      <c r="F4780" s="237" t="s">
        <v>3741</v>
      </c>
      <c r="G4780" s="234"/>
      <c r="H4780" s="236" t="s">
        <v>19</v>
      </c>
      <c r="I4780" s="238"/>
      <c r="J4780" s="234"/>
      <c r="K4780" s="234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180</v>
      </c>
      <c r="AU4780" s="243" t="s">
        <v>78</v>
      </c>
      <c r="AV4780" s="13" t="s">
        <v>76</v>
      </c>
      <c r="AW4780" s="13" t="s">
        <v>31</v>
      </c>
      <c r="AX4780" s="13" t="s">
        <v>69</v>
      </c>
      <c r="AY4780" s="243" t="s">
        <v>169</v>
      </c>
    </row>
    <row r="4781" s="14" customFormat="1">
      <c r="A4781" s="14"/>
      <c r="B4781" s="244"/>
      <c r="C4781" s="245"/>
      <c r="D4781" s="235" t="s">
        <v>180</v>
      </c>
      <c r="E4781" s="246" t="s">
        <v>19</v>
      </c>
      <c r="F4781" s="247" t="s">
        <v>3742</v>
      </c>
      <c r="G4781" s="245"/>
      <c r="H4781" s="248">
        <v>6.5999999999999996</v>
      </c>
      <c r="I4781" s="249"/>
      <c r="J4781" s="245"/>
      <c r="K4781" s="245"/>
      <c r="L4781" s="250"/>
      <c r="M4781" s="251"/>
      <c r="N4781" s="252"/>
      <c r="O4781" s="252"/>
      <c r="P4781" s="252"/>
      <c r="Q4781" s="252"/>
      <c r="R4781" s="252"/>
      <c r="S4781" s="252"/>
      <c r="T4781" s="25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4" t="s">
        <v>180</v>
      </c>
      <c r="AU4781" s="254" t="s">
        <v>78</v>
      </c>
      <c r="AV4781" s="14" t="s">
        <v>78</v>
      </c>
      <c r="AW4781" s="14" t="s">
        <v>31</v>
      </c>
      <c r="AX4781" s="14" t="s">
        <v>69</v>
      </c>
      <c r="AY4781" s="254" t="s">
        <v>169</v>
      </c>
    </row>
    <row r="4782" s="15" customFormat="1">
      <c r="A4782" s="15"/>
      <c r="B4782" s="255"/>
      <c r="C4782" s="256"/>
      <c r="D4782" s="235" t="s">
        <v>180</v>
      </c>
      <c r="E4782" s="257" t="s">
        <v>19</v>
      </c>
      <c r="F4782" s="258" t="s">
        <v>371</v>
      </c>
      <c r="G4782" s="256"/>
      <c r="H4782" s="259">
        <v>6.5999999999999996</v>
      </c>
      <c r="I4782" s="260"/>
      <c r="J4782" s="256"/>
      <c r="K4782" s="256"/>
      <c r="L4782" s="261"/>
      <c r="M4782" s="262"/>
      <c r="N4782" s="263"/>
      <c r="O4782" s="263"/>
      <c r="P4782" s="263"/>
      <c r="Q4782" s="263"/>
      <c r="R4782" s="263"/>
      <c r="S4782" s="263"/>
      <c r="T4782" s="264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T4782" s="265" t="s">
        <v>180</v>
      </c>
      <c r="AU4782" s="265" t="s">
        <v>78</v>
      </c>
      <c r="AV4782" s="15" t="s">
        <v>176</v>
      </c>
      <c r="AW4782" s="15" t="s">
        <v>31</v>
      </c>
      <c r="AX4782" s="15" t="s">
        <v>76</v>
      </c>
      <c r="AY4782" s="265" t="s">
        <v>169</v>
      </c>
    </row>
    <row r="4783" s="14" customFormat="1">
      <c r="A4783" s="14"/>
      <c r="B4783" s="244"/>
      <c r="C4783" s="245"/>
      <c r="D4783" s="235" t="s">
        <v>180</v>
      </c>
      <c r="E4783" s="245"/>
      <c r="F4783" s="247" t="s">
        <v>3743</v>
      </c>
      <c r="G4783" s="245"/>
      <c r="H4783" s="248">
        <v>6.7320000000000002</v>
      </c>
      <c r="I4783" s="249"/>
      <c r="J4783" s="245"/>
      <c r="K4783" s="245"/>
      <c r="L4783" s="250"/>
      <c r="M4783" s="251"/>
      <c r="N4783" s="252"/>
      <c r="O4783" s="252"/>
      <c r="P4783" s="252"/>
      <c r="Q4783" s="252"/>
      <c r="R4783" s="252"/>
      <c r="S4783" s="252"/>
      <c r="T4783" s="25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4" t="s">
        <v>180</v>
      </c>
      <c r="AU4783" s="254" t="s">
        <v>78</v>
      </c>
      <c r="AV4783" s="14" t="s">
        <v>78</v>
      </c>
      <c r="AW4783" s="14" t="s">
        <v>4</v>
      </c>
      <c r="AX4783" s="14" t="s">
        <v>76</v>
      </c>
      <c r="AY4783" s="254" t="s">
        <v>169</v>
      </c>
    </row>
    <row r="4784" s="2" customFormat="1" ht="44.25" customHeight="1">
      <c r="A4784" s="41"/>
      <c r="B4784" s="42"/>
      <c r="C4784" s="215" t="s">
        <v>3744</v>
      </c>
      <c r="D4784" s="215" t="s">
        <v>171</v>
      </c>
      <c r="E4784" s="216" t="s">
        <v>3745</v>
      </c>
      <c r="F4784" s="217" t="s">
        <v>3746</v>
      </c>
      <c r="G4784" s="218" t="s">
        <v>2311</v>
      </c>
      <c r="H4784" s="288"/>
      <c r="I4784" s="220"/>
      <c r="J4784" s="221">
        <f>ROUND(I4784*H4784,2)</f>
        <v>0</v>
      </c>
      <c r="K4784" s="217" t="s">
        <v>175</v>
      </c>
      <c r="L4784" s="47"/>
      <c r="M4784" s="222" t="s">
        <v>19</v>
      </c>
      <c r="N4784" s="223" t="s">
        <v>40</v>
      </c>
      <c r="O4784" s="87"/>
      <c r="P4784" s="224">
        <f>O4784*H4784</f>
        <v>0</v>
      </c>
      <c r="Q4784" s="224">
        <v>0</v>
      </c>
      <c r="R4784" s="224">
        <f>Q4784*H4784</f>
        <v>0</v>
      </c>
      <c r="S4784" s="224">
        <v>0</v>
      </c>
      <c r="T4784" s="225">
        <f>S4784*H4784</f>
        <v>0</v>
      </c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R4784" s="226" t="s">
        <v>508</v>
      </c>
      <c r="AT4784" s="226" t="s">
        <v>171</v>
      </c>
      <c r="AU4784" s="226" t="s">
        <v>78</v>
      </c>
      <c r="AY4784" s="20" t="s">
        <v>169</v>
      </c>
      <c r="BE4784" s="227">
        <f>IF(N4784="základní",J4784,0)</f>
        <v>0</v>
      </c>
      <c r="BF4784" s="227">
        <f>IF(N4784="snížená",J4784,0)</f>
        <v>0</v>
      </c>
      <c r="BG4784" s="227">
        <f>IF(N4784="zákl. přenesená",J4784,0)</f>
        <v>0</v>
      </c>
      <c r="BH4784" s="227">
        <f>IF(N4784="sníž. přenesená",J4784,0)</f>
        <v>0</v>
      </c>
      <c r="BI4784" s="227">
        <f>IF(N4784="nulová",J4784,0)</f>
        <v>0</v>
      </c>
      <c r="BJ4784" s="20" t="s">
        <v>76</v>
      </c>
      <c r="BK4784" s="227">
        <f>ROUND(I4784*H4784,2)</f>
        <v>0</v>
      </c>
      <c r="BL4784" s="20" t="s">
        <v>508</v>
      </c>
      <c r="BM4784" s="226" t="s">
        <v>3747</v>
      </c>
    </row>
    <row r="4785" s="2" customFormat="1">
      <c r="A4785" s="41"/>
      <c r="B4785" s="42"/>
      <c r="C4785" s="43"/>
      <c r="D4785" s="228" t="s">
        <v>178</v>
      </c>
      <c r="E4785" s="43"/>
      <c r="F4785" s="229" t="s">
        <v>3748</v>
      </c>
      <c r="G4785" s="43"/>
      <c r="H4785" s="43"/>
      <c r="I4785" s="230"/>
      <c r="J4785" s="43"/>
      <c r="K4785" s="43"/>
      <c r="L4785" s="47"/>
      <c r="M4785" s="231"/>
      <c r="N4785" s="232"/>
      <c r="O4785" s="87"/>
      <c r="P4785" s="87"/>
      <c r="Q4785" s="87"/>
      <c r="R4785" s="87"/>
      <c r="S4785" s="87"/>
      <c r="T4785" s="88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T4785" s="20" t="s">
        <v>178</v>
      </c>
      <c r="AU4785" s="20" t="s">
        <v>78</v>
      </c>
    </row>
    <row r="4786" s="12" customFormat="1" ht="22.8" customHeight="1">
      <c r="A4786" s="12"/>
      <c r="B4786" s="199"/>
      <c r="C4786" s="200"/>
      <c r="D4786" s="201" t="s">
        <v>68</v>
      </c>
      <c r="E4786" s="213" t="s">
        <v>3749</v>
      </c>
      <c r="F4786" s="213" t="s">
        <v>3750</v>
      </c>
      <c r="G4786" s="200"/>
      <c r="H4786" s="200"/>
      <c r="I4786" s="203"/>
      <c r="J4786" s="214">
        <f>BK4786</f>
        <v>0</v>
      </c>
      <c r="K4786" s="200"/>
      <c r="L4786" s="205"/>
      <c r="M4786" s="206"/>
      <c r="N4786" s="207"/>
      <c r="O4786" s="207"/>
      <c r="P4786" s="208">
        <f>SUM(P4787:P4833)</f>
        <v>0</v>
      </c>
      <c r="Q4786" s="207"/>
      <c r="R4786" s="208">
        <f>SUM(R4787:R4833)</f>
        <v>1.1793601199999999</v>
      </c>
      <c r="S4786" s="207"/>
      <c r="T4786" s="209">
        <f>SUM(T4787:T4833)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0" t="s">
        <v>78</v>
      </c>
      <c r="AT4786" s="211" t="s">
        <v>68</v>
      </c>
      <c r="AU4786" s="211" t="s">
        <v>76</v>
      </c>
      <c r="AY4786" s="210" t="s">
        <v>169</v>
      </c>
      <c r="BK4786" s="212">
        <f>SUM(BK4787:BK4833)</f>
        <v>0</v>
      </c>
    </row>
    <row r="4787" s="2" customFormat="1" ht="16.5" customHeight="1">
      <c r="A4787" s="41"/>
      <c r="B4787" s="42"/>
      <c r="C4787" s="215" t="s">
        <v>3751</v>
      </c>
      <c r="D4787" s="215" t="s">
        <v>171</v>
      </c>
      <c r="E4787" s="216" t="s">
        <v>3752</v>
      </c>
      <c r="F4787" s="217" t="s">
        <v>3753</v>
      </c>
      <c r="G4787" s="218" t="s">
        <v>412</v>
      </c>
      <c r="H4787" s="219">
        <v>542.30999999999995</v>
      </c>
      <c r="I4787" s="220"/>
      <c r="J4787" s="221">
        <f>ROUND(I4787*H4787,2)</f>
        <v>0</v>
      </c>
      <c r="K4787" s="217" t="s">
        <v>175</v>
      </c>
      <c r="L4787" s="47"/>
      <c r="M4787" s="222" t="s">
        <v>19</v>
      </c>
      <c r="N4787" s="223" t="s">
        <v>40</v>
      </c>
      <c r="O4787" s="87"/>
      <c r="P4787" s="224">
        <f>O4787*H4787</f>
        <v>0</v>
      </c>
      <c r="Q4787" s="224">
        <v>0.00029999999999999997</v>
      </c>
      <c r="R4787" s="224">
        <f>Q4787*H4787</f>
        <v>0.16269299999999998</v>
      </c>
      <c r="S4787" s="224">
        <v>0</v>
      </c>
      <c r="T4787" s="225">
        <f>S4787*H4787</f>
        <v>0</v>
      </c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R4787" s="226" t="s">
        <v>508</v>
      </c>
      <c r="AT4787" s="226" t="s">
        <v>171</v>
      </c>
      <c r="AU4787" s="226" t="s">
        <v>78</v>
      </c>
      <c r="AY4787" s="20" t="s">
        <v>169</v>
      </c>
      <c r="BE4787" s="227">
        <f>IF(N4787="základní",J4787,0)</f>
        <v>0</v>
      </c>
      <c r="BF4787" s="227">
        <f>IF(N4787="snížená",J4787,0)</f>
        <v>0</v>
      </c>
      <c r="BG4787" s="227">
        <f>IF(N4787="zákl. přenesená",J4787,0)</f>
        <v>0</v>
      </c>
      <c r="BH4787" s="227">
        <f>IF(N4787="sníž. přenesená",J4787,0)</f>
        <v>0</v>
      </c>
      <c r="BI4787" s="227">
        <f>IF(N4787="nulová",J4787,0)</f>
        <v>0</v>
      </c>
      <c r="BJ4787" s="20" t="s">
        <v>76</v>
      </c>
      <c r="BK4787" s="227">
        <f>ROUND(I4787*H4787,2)</f>
        <v>0</v>
      </c>
      <c r="BL4787" s="20" t="s">
        <v>508</v>
      </c>
      <c r="BM4787" s="226" t="s">
        <v>3754</v>
      </c>
    </row>
    <row r="4788" s="2" customFormat="1">
      <c r="A4788" s="41"/>
      <c r="B4788" s="42"/>
      <c r="C4788" s="43"/>
      <c r="D4788" s="228" t="s">
        <v>178</v>
      </c>
      <c r="E4788" s="43"/>
      <c r="F4788" s="229" t="s">
        <v>3755</v>
      </c>
      <c r="G4788" s="43"/>
      <c r="H4788" s="43"/>
      <c r="I4788" s="230"/>
      <c r="J4788" s="43"/>
      <c r="K4788" s="43"/>
      <c r="L4788" s="47"/>
      <c r="M4788" s="231"/>
      <c r="N4788" s="232"/>
      <c r="O4788" s="87"/>
      <c r="P4788" s="87"/>
      <c r="Q4788" s="87"/>
      <c r="R4788" s="87"/>
      <c r="S4788" s="87"/>
      <c r="T4788" s="88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T4788" s="20" t="s">
        <v>178</v>
      </c>
      <c r="AU4788" s="20" t="s">
        <v>78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1991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3756</v>
      </c>
      <c r="G4790" s="245"/>
      <c r="H4790" s="248">
        <v>463.19600000000003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4" customFormat="1">
      <c r="A4791" s="14"/>
      <c r="B4791" s="244"/>
      <c r="C4791" s="245"/>
      <c r="D4791" s="235" t="s">
        <v>180</v>
      </c>
      <c r="E4791" s="246" t="s">
        <v>19</v>
      </c>
      <c r="F4791" s="247" t="s">
        <v>3757</v>
      </c>
      <c r="G4791" s="245"/>
      <c r="H4791" s="248">
        <v>19.016999999999999</v>
      </c>
      <c r="I4791" s="249"/>
      <c r="J4791" s="245"/>
      <c r="K4791" s="245"/>
      <c r="L4791" s="250"/>
      <c r="M4791" s="251"/>
      <c r="N4791" s="252"/>
      <c r="O4791" s="252"/>
      <c r="P4791" s="252"/>
      <c r="Q4791" s="252"/>
      <c r="R4791" s="252"/>
      <c r="S4791" s="252"/>
      <c r="T4791" s="25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4" t="s">
        <v>180</v>
      </c>
      <c r="AU4791" s="254" t="s">
        <v>78</v>
      </c>
      <c r="AV4791" s="14" t="s">
        <v>78</v>
      </c>
      <c r="AW4791" s="14" t="s">
        <v>31</v>
      </c>
      <c r="AX4791" s="14" t="s">
        <v>69</v>
      </c>
      <c r="AY4791" s="254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3758</v>
      </c>
      <c r="G4792" s="245"/>
      <c r="H4792" s="248">
        <v>13.147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1815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3759</v>
      </c>
      <c r="G4794" s="245"/>
      <c r="H4794" s="248">
        <v>11.51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3" customFormat="1">
      <c r="A4795" s="13"/>
      <c r="B4795" s="233"/>
      <c r="C4795" s="234"/>
      <c r="D4795" s="235" t="s">
        <v>180</v>
      </c>
      <c r="E4795" s="236" t="s">
        <v>19</v>
      </c>
      <c r="F4795" s="237" t="s">
        <v>1817</v>
      </c>
      <c r="G4795" s="234"/>
      <c r="H4795" s="236" t="s">
        <v>19</v>
      </c>
      <c r="I4795" s="238"/>
      <c r="J4795" s="234"/>
      <c r="K4795" s="234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180</v>
      </c>
      <c r="AU4795" s="243" t="s">
        <v>78</v>
      </c>
      <c r="AV4795" s="13" t="s">
        <v>76</v>
      </c>
      <c r="AW4795" s="13" t="s">
        <v>31</v>
      </c>
      <c r="AX4795" s="13" t="s">
        <v>69</v>
      </c>
      <c r="AY4795" s="243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3759</v>
      </c>
      <c r="G4796" s="245"/>
      <c r="H4796" s="248">
        <v>11.51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1821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3760</v>
      </c>
      <c r="G4798" s="245"/>
      <c r="H4798" s="248">
        <v>15.563000000000001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3" customFormat="1">
      <c r="A4799" s="13"/>
      <c r="B4799" s="233"/>
      <c r="C4799" s="234"/>
      <c r="D4799" s="235" t="s">
        <v>180</v>
      </c>
      <c r="E4799" s="236" t="s">
        <v>19</v>
      </c>
      <c r="F4799" s="237" t="s">
        <v>1482</v>
      </c>
      <c r="G4799" s="234"/>
      <c r="H4799" s="236" t="s">
        <v>19</v>
      </c>
      <c r="I4799" s="238"/>
      <c r="J4799" s="234"/>
      <c r="K4799" s="234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180</v>
      </c>
      <c r="AU4799" s="243" t="s">
        <v>78</v>
      </c>
      <c r="AV4799" s="13" t="s">
        <v>76</v>
      </c>
      <c r="AW4799" s="13" t="s">
        <v>31</v>
      </c>
      <c r="AX4799" s="13" t="s">
        <v>69</v>
      </c>
      <c r="AY4799" s="243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1500</v>
      </c>
      <c r="G4800" s="245"/>
      <c r="H4800" s="248">
        <v>2.5649999999999999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4" customFormat="1">
      <c r="A4801" s="14"/>
      <c r="B4801" s="244"/>
      <c r="C4801" s="245"/>
      <c r="D4801" s="235" t="s">
        <v>180</v>
      </c>
      <c r="E4801" s="246" t="s">
        <v>19</v>
      </c>
      <c r="F4801" s="247" t="s">
        <v>1502</v>
      </c>
      <c r="G4801" s="245"/>
      <c r="H4801" s="248">
        <v>0.83399999999999996</v>
      </c>
      <c r="I4801" s="249"/>
      <c r="J4801" s="245"/>
      <c r="K4801" s="245"/>
      <c r="L4801" s="250"/>
      <c r="M4801" s="251"/>
      <c r="N4801" s="252"/>
      <c r="O4801" s="252"/>
      <c r="P4801" s="252"/>
      <c r="Q4801" s="252"/>
      <c r="R4801" s="252"/>
      <c r="S4801" s="252"/>
      <c r="T4801" s="253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4" t="s">
        <v>180</v>
      </c>
      <c r="AU4801" s="254" t="s">
        <v>78</v>
      </c>
      <c r="AV4801" s="14" t="s">
        <v>78</v>
      </c>
      <c r="AW4801" s="14" t="s">
        <v>31</v>
      </c>
      <c r="AX4801" s="14" t="s">
        <v>69</v>
      </c>
      <c r="AY4801" s="254" t="s">
        <v>169</v>
      </c>
    </row>
    <row r="4802" s="14" customFormat="1">
      <c r="A4802" s="14"/>
      <c r="B4802" s="244"/>
      <c r="C4802" s="245"/>
      <c r="D4802" s="235" t="s">
        <v>180</v>
      </c>
      <c r="E4802" s="246" t="s">
        <v>19</v>
      </c>
      <c r="F4802" s="247" t="s">
        <v>3761</v>
      </c>
      <c r="G4802" s="245"/>
      <c r="H4802" s="248">
        <v>2.3330000000000002</v>
      </c>
      <c r="I4802" s="249"/>
      <c r="J4802" s="245"/>
      <c r="K4802" s="245"/>
      <c r="L4802" s="250"/>
      <c r="M4802" s="251"/>
      <c r="N4802" s="252"/>
      <c r="O4802" s="252"/>
      <c r="P4802" s="252"/>
      <c r="Q4802" s="252"/>
      <c r="R4802" s="252"/>
      <c r="S4802" s="252"/>
      <c r="T4802" s="253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4" t="s">
        <v>180</v>
      </c>
      <c r="AU4802" s="254" t="s">
        <v>78</v>
      </c>
      <c r="AV4802" s="14" t="s">
        <v>78</v>
      </c>
      <c r="AW4802" s="14" t="s">
        <v>31</v>
      </c>
      <c r="AX4802" s="14" t="s">
        <v>69</v>
      </c>
      <c r="AY4802" s="254" t="s">
        <v>169</v>
      </c>
    </row>
    <row r="4803" s="13" customFormat="1">
      <c r="A4803" s="13"/>
      <c r="B4803" s="233"/>
      <c r="C4803" s="234"/>
      <c r="D4803" s="235" t="s">
        <v>180</v>
      </c>
      <c r="E4803" s="236" t="s">
        <v>19</v>
      </c>
      <c r="F4803" s="237" t="s">
        <v>1485</v>
      </c>
      <c r="G4803" s="234"/>
      <c r="H4803" s="236" t="s">
        <v>19</v>
      </c>
      <c r="I4803" s="238"/>
      <c r="J4803" s="234"/>
      <c r="K4803" s="234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180</v>
      </c>
      <c r="AU4803" s="243" t="s">
        <v>78</v>
      </c>
      <c r="AV4803" s="13" t="s">
        <v>76</v>
      </c>
      <c r="AW4803" s="13" t="s">
        <v>31</v>
      </c>
      <c r="AX4803" s="13" t="s">
        <v>69</v>
      </c>
      <c r="AY4803" s="243" t="s">
        <v>169</v>
      </c>
    </row>
    <row r="4804" s="14" customFormat="1">
      <c r="A4804" s="14"/>
      <c r="B4804" s="244"/>
      <c r="C4804" s="245"/>
      <c r="D4804" s="235" t="s">
        <v>180</v>
      </c>
      <c r="E4804" s="246" t="s">
        <v>19</v>
      </c>
      <c r="F4804" s="247" t="s">
        <v>1503</v>
      </c>
      <c r="G4804" s="245"/>
      <c r="H4804" s="248">
        <v>1.71</v>
      </c>
      <c r="I4804" s="249"/>
      <c r="J4804" s="245"/>
      <c r="K4804" s="245"/>
      <c r="L4804" s="250"/>
      <c r="M4804" s="251"/>
      <c r="N4804" s="252"/>
      <c r="O4804" s="252"/>
      <c r="P4804" s="252"/>
      <c r="Q4804" s="252"/>
      <c r="R4804" s="252"/>
      <c r="S4804" s="252"/>
      <c r="T4804" s="253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4" t="s">
        <v>180</v>
      </c>
      <c r="AU4804" s="254" t="s">
        <v>78</v>
      </c>
      <c r="AV4804" s="14" t="s">
        <v>78</v>
      </c>
      <c r="AW4804" s="14" t="s">
        <v>31</v>
      </c>
      <c r="AX4804" s="14" t="s">
        <v>69</v>
      </c>
      <c r="AY4804" s="254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3762</v>
      </c>
      <c r="G4805" s="245"/>
      <c r="H4805" s="248">
        <v>0.22500000000000001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3763</v>
      </c>
      <c r="G4806" s="245"/>
      <c r="H4806" s="248">
        <v>0.69999999999999996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5" customFormat="1">
      <c r="A4807" s="15"/>
      <c r="B4807" s="255"/>
      <c r="C4807" s="256"/>
      <c r="D4807" s="235" t="s">
        <v>180</v>
      </c>
      <c r="E4807" s="257" t="s">
        <v>19</v>
      </c>
      <c r="F4807" s="258" t="s">
        <v>371</v>
      </c>
      <c r="G4807" s="256"/>
      <c r="H4807" s="259">
        <v>542.30999999999995</v>
      </c>
      <c r="I4807" s="260"/>
      <c r="J4807" s="256"/>
      <c r="K4807" s="256"/>
      <c r="L4807" s="261"/>
      <c r="M4807" s="262"/>
      <c r="N4807" s="263"/>
      <c r="O4807" s="263"/>
      <c r="P4807" s="263"/>
      <c r="Q4807" s="263"/>
      <c r="R4807" s="263"/>
      <c r="S4807" s="263"/>
      <c r="T4807" s="264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65" t="s">
        <v>180</v>
      </c>
      <c r="AU4807" s="265" t="s">
        <v>78</v>
      </c>
      <c r="AV4807" s="15" t="s">
        <v>176</v>
      </c>
      <c r="AW4807" s="15" t="s">
        <v>31</v>
      </c>
      <c r="AX4807" s="15" t="s">
        <v>76</v>
      </c>
      <c r="AY4807" s="265" t="s">
        <v>169</v>
      </c>
    </row>
    <row r="4808" s="2" customFormat="1" ht="16.5" customHeight="1">
      <c r="A4808" s="41"/>
      <c r="B4808" s="42"/>
      <c r="C4808" s="215" t="s">
        <v>3764</v>
      </c>
      <c r="D4808" s="215" t="s">
        <v>171</v>
      </c>
      <c r="E4808" s="216" t="s">
        <v>3765</v>
      </c>
      <c r="F4808" s="217" t="s">
        <v>3766</v>
      </c>
      <c r="G4808" s="218" t="s">
        <v>412</v>
      </c>
      <c r="H4808" s="219">
        <v>533.94299999999998</v>
      </c>
      <c r="I4808" s="220"/>
      <c r="J4808" s="221">
        <f>ROUND(I4808*H4808,2)</f>
        <v>0</v>
      </c>
      <c r="K4808" s="217" t="s">
        <v>175</v>
      </c>
      <c r="L4808" s="47"/>
      <c r="M4808" s="222" t="s">
        <v>19</v>
      </c>
      <c r="N4808" s="223" t="s">
        <v>40</v>
      </c>
      <c r="O4808" s="87"/>
      <c r="P4808" s="224">
        <f>O4808*H4808</f>
        <v>0</v>
      </c>
      <c r="Q4808" s="224">
        <v>0.0019</v>
      </c>
      <c r="R4808" s="224">
        <f>Q4808*H4808</f>
        <v>1.0144917</v>
      </c>
      <c r="S4808" s="224">
        <v>0</v>
      </c>
      <c r="T4808" s="225">
        <f>S4808*H4808</f>
        <v>0</v>
      </c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R4808" s="226" t="s">
        <v>508</v>
      </c>
      <c r="AT4808" s="226" t="s">
        <v>171</v>
      </c>
      <c r="AU4808" s="226" t="s">
        <v>78</v>
      </c>
      <c r="AY4808" s="20" t="s">
        <v>169</v>
      </c>
      <c r="BE4808" s="227">
        <f>IF(N4808="základní",J4808,0)</f>
        <v>0</v>
      </c>
      <c r="BF4808" s="227">
        <f>IF(N4808="snížená",J4808,0)</f>
        <v>0</v>
      </c>
      <c r="BG4808" s="227">
        <f>IF(N4808="zákl. přenesená",J4808,0)</f>
        <v>0</v>
      </c>
      <c r="BH4808" s="227">
        <f>IF(N4808="sníž. přenesená",J4808,0)</f>
        <v>0</v>
      </c>
      <c r="BI4808" s="227">
        <f>IF(N4808="nulová",J4808,0)</f>
        <v>0</v>
      </c>
      <c r="BJ4808" s="20" t="s">
        <v>76</v>
      </c>
      <c r="BK4808" s="227">
        <f>ROUND(I4808*H4808,2)</f>
        <v>0</v>
      </c>
      <c r="BL4808" s="20" t="s">
        <v>508</v>
      </c>
      <c r="BM4808" s="226" t="s">
        <v>3767</v>
      </c>
    </row>
    <row r="4809" s="2" customFormat="1">
      <c r="A4809" s="41"/>
      <c r="B4809" s="42"/>
      <c r="C4809" s="43"/>
      <c r="D4809" s="228" t="s">
        <v>178</v>
      </c>
      <c r="E4809" s="43"/>
      <c r="F4809" s="229" t="s">
        <v>3768</v>
      </c>
      <c r="G4809" s="43"/>
      <c r="H4809" s="43"/>
      <c r="I4809" s="230"/>
      <c r="J4809" s="43"/>
      <c r="K4809" s="43"/>
      <c r="L4809" s="47"/>
      <c r="M4809" s="231"/>
      <c r="N4809" s="232"/>
      <c r="O4809" s="87"/>
      <c r="P4809" s="87"/>
      <c r="Q4809" s="87"/>
      <c r="R4809" s="87"/>
      <c r="S4809" s="87"/>
      <c r="T4809" s="88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T4809" s="20" t="s">
        <v>178</v>
      </c>
      <c r="AU4809" s="20" t="s">
        <v>78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1991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3756</v>
      </c>
      <c r="G4811" s="245"/>
      <c r="H4811" s="248">
        <v>463.19600000000003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4" customFormat="1">
      <c r="A4812" s="14"/>
      <c r="B4812" s="244"/>
      <c r="C4812" s="245"/>
      <c r="D4812" s="235" t="s">
        <v>180</v>
      </c>
      <c r="E4812" s="246" t="s">
        <v>19</v>
      </c>
      <c r="F4812" s="247" t="s">
        <v>3757</v>
      </c>
      <c r="G4812" s="245"/>
      <c r="H4812" s="248">
        <v>19.016999999999999</v>
      </c>
      <c r="I4812" s="249"/>
      <c r="J4812" s="245"/>
      <c r="K4812" s="245"/>
      <c r="L4812" s="250"/>
      <c r="M4812" s="251"/>
      <c r="N4812" s="252"/>
      <c r="O4812" s="252"/>
      <c r="P4812" s="252"/>
      <c r="Q4812" s="252"/>
      <c r="R4812" s="252"/>
      <c r="S4812" s="252"/>
      <c r="T4812" s="253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4" t="s">
        <v>180</v>
      </c>
      <c r="AU4812" s="254" t="s">
        <v>78</v>
      </c>
      <c r="AV4812" s="14" t="s">
        <v>78</v>
      </c>
      <c r="AW4812" s="14" t="s">
        <v>31</v>
      </c>
      <c r="AX4812" s="14" t="s">
        <v>69</v>
      </c>
      <c r="AY4812" s="254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3758</v>
      </c>
      <c r="G4813" s="245"/>
      <c r="H4813" s="248">
        <v>13.147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3" customFormat="1">
      <c r="A4814" s="13"/>
      <c r="B4814" s="233"/>
      <c r="C4814" s="234"/>
      <c r="D4814" s="235" t="s">
        <v>180</v>
      </c>
      <c r="E4814" s="236" t="s">
        <v>19</v>
      </c>
      <c r="F4814" s="237" t="s">
        <v>1815</v>
      </c>
      <c r="G4814" s="234"/>
      <c r="H4814" s="236" t="s">
        <v>19</v>
      </c>
      <c r="I4814" s="238"/>
      <c r="J4814" s="234"/>
      <c r="K4814" s="234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180</v>
      </c>
      <c r="AU4814" s="243" t="s">
        <v>78</v>
      </c>
      <c r="AV4814" s="13" t="s">
        <v>76</v>
      </c>
      <c r="AW4814" s="13" t="s">
        <v>31</v>
      </c>
      <c r="AX4814" s="13" t="s">
        <v>69</v>
      </c>
      <c r="AY4814" s="243" t="s">
        <v>169</v>
      </c>
    </row>
    <row r="4815" s="14" customFormat="1">
      <c r="A4815" s="14"/>
      <c r="B4815" s="244"/>
      <c r="C4815" s="245"/>
      <c r="D4815" s="235" t="s">
        <v>180</v>
      </c>
      <c r="E4815" s="246" t="s">
        <v>19</v>
      </c>
      <c r="F4815" s="247" t="s">
        <v>3759</v>
      </c>
      <c r="G4815" s="245"/>
      <c r="H4815" s="248">
        <v>11.51</v>
      </c>
      <c r="I4815" s="249"/>
      <c r="J4815" s="245"/>
      <c r="K4815" s="245"/>
      <c r="L4815" s="250"/>
      <c r="M4815" s="251"/>
      <c r="N4815" s="252"/>
      <c r="O4815" s="252"/>
      <c r="P4815" s="252"/>
      <c r="Q4815" s="252"/>
      <c r="R4815" s="252"/>
      <c r="S4815" s="252"/>
      <c r="T4815" s="253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4" t="s">
        <v>180</v>
      </c>
      <c r="AU4815" s="254" t="s">
        <v>78</v>
      </c>
      <c r="AV4815" s="14" t="s">
        <v>78</v>
      </c>
      <c r="AW4815" s="14" t="s">
        <v>31</v>
      </c>
      <c r="AX4815" s="14" t="s">
        <v>69</v>
      </c>
      <c r="AY4815" s="254" t="s">
        <v>169</v>
      </c>
    </row>
    <row r="4816" s="13" customFormat="1">
      <c r="A4816" s="13"/>
      <c r="B4816" s="233"/>
      <c r="C4816" s="234"/>
      <c r="D4816" s="235" t="s">
        <v>180</v>
      </c>
      <c r="E4816" s="236" t="s">
        <v>19</v>
      </c>
      <c r="F4816" s="237" t="s">
        <v>1817</v>
      </c>
      <c r="G4816" s="234"/>
      <c r="H4816" s="236" t="s">
        <v>19</v>
      </c>
      <c r="I4816" s="238"/>
      <c r="J4816" s="234"/>
      <c r="K4816" s="234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180</v>
      </c>
      <c r="AU4816" s="243" t="s">
        <v>78</v>
      </c>
      <c r="AV4816" s="13" t="s">
        <v>76</v>
      </c>
      <c r="AW4816" s="13" t="s">
        <v>31</v>
      </c>
      <c r="AX4816" s="13" t="s">
        <v>69</v>
      </c>
      <c r="AY4816" s="243" t="s">
        <v>169</v>
      </c>
    </row>
    <row r="4817" s="14" customFormat="1">
      <c r="A4817" s="14"/>
      <c r="B4817" s="244"/>
      <c r="C4817" s="245"/>
      <c r="D4817" s="235" t="s">
        <v>180</v>
      </c>
      <c r="E4817" s="246" t="s">
        <v>19</v>
      </c>
      <c r="F4817" s="247" t="s">
        <v>3759</v>
      </c>
      <c r="G4817" s="245"/>
      <c r="H4817" s="248">
        <v>11.51</v>
      </c>
      <c r="I4817" s="249"/>
      <c r="J4817" s="245"/>
      <c r="K4817" s="245"/>
      <c r="L4817" s="250"/>
      <c r="M4817" s="251"/>
      <c r="N4817" s="252"/>
      <c r="O4817" s="252"/>
      <c r="P4817" s="252"/>
      <c r="Q4817" s="252"/>
      <c r="R4817" s="252"/>
      <c r="S4817" s="252"/>
      <c r="T4817" s="25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4" t="s">
        <v>180</v>
      </c>
      <c r="AU4817" s="254" t="s">
        <v>78</v>
      </c>
      <c r="AV4817" s="14" t="s">
        <v>78</v>
      </c>
      <c r="AW4817" s="14" t="s">
        <v>31</v>
      </c>
      <c r="AX4817" s="14" t="s">
        <v>69</v>
      </c>
      <c r="AY4817" s="254" t="s">
        <v>169</v>
      </c>
    </row>
    <row r="4818" s="13" customFormat="1">
      <c r="A4818" s="13"/>
      <c r="B4818" s="233"/>
      <c r="C4818" s="234"/>
      <c r="D4818" s="235" t="s">
        <v>180</v>
      </c>
      <c r="E4818" s="236" t="s">
        <v>19</v>
      </c>
      <c r="F4818" s="237" t="s">
        <v>1821</v>
      </c>
      <c r="G4818" s="234"/>
      <c r="H4818" s="236" t="s">
        <v>19</v>
      </c>
      <c r="I4818" s="238"/>
      <c r="J4818" s="234"/>
      <c r="K4818" s="234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180</v>
      </c>
      <c r="AU4818" s="243" t="s">
        <v>78</v>
      </c>
      <c r="AV4818" s="13" t="s">
        <v>76</v>
      </c>
      <c r="AW4818" s="13" t="s">
        <v>31</v>
      </c>
      <c r="AX4818" s="13" t="s">
        <v>69</v>
      </c>
      <c r="AY4818" s="243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3760</v>
      </c>
      <c r="G4819" s="245"/>
      <c r="H4819" s="248">
        <v>15.563000000000001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5" customFormat="1">
      <c r="A4820" s="15"/>
      <c r="B4820" s="255"/>
      <c r="C4820" s="256"/>
      <c r="D4820" s="235" t="s">
        <v>180</v>
      </c>
      <c r="E4820" s="257" t="s">
        <v>19</v>
      </c>
      <c r="F4820" s="258" t="s">
        <v>371</v>
      </c>
      <c r="G4820" s="256"/>
      <c r="H4820" s="259">
        <v>533.94299999999998</v>
      </c>
      <c r="I4820" s="260"/>
      <c r="J4820" s="256"/>
      <c r="K4820" s="256"/>
      <c r="L4820" s="261"/>
      <c r="M4820" s="262"/>
      <c r="N4820" s="263"/>
      <c r="O4820" s="263"/>
      <c r="P4820" s="263"/>
      <c r="Q4820" s="263"/>
      <c r="R4820" s="263"/>
      <c r="S4820" s="263"/>
      <c r="T4820" s="264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5" t="s">
        <v>180</v>
      </c>
      <c r="AU4820" s="265" t="s">
        <v>78</v>
      </c>
      <c r="AV4820" s="15" t="s">
        <v>176</v>
      </c>
      <c r="AW4820" s="15" t="s">
        <v>31</v>
      </c>
      <c r="AX4820" s="15" t="s">
        <v>76</v>
      </c>
      <c r="AY4820" s="265" t="s">
        <v>169</v>
      </c>
    </row>
    <row r="4821" s="2" customFormat="1" ht="21.75" customHeight="1">
      <c r="A4821" s="41"/>
      <c r="B4821" s="42"/>
      <c r="C4821" s="215" t="s">
        <v>3769</v>
      </c>
      <c r="D4821" s="215" t="s">
        <v>171</v>
      </c>
      <c r="E4821" s="216" t="s">
        <v>3770</v>
      </c>
      <c r="F4821" s="217" t="s">
        <v>3771</v>
      </c>
      <c r="G4821" s="218" t="s">
        <v>412</v>
      </c>
      <c r="H4821" s="219">
        <v>8.3670000000000009</v>
      </c>
      <c r="I4821" s="220"/>
      <c r="J4821" s="221">
        <f>ROUND(I4821*H4821,2)</f>
        <v>0</v>
      </c>
      <c r="K4821" s="217" t="s">
        <v>175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0.00025999999999999998</v>
      </c>
      <c r="R4821" s="224">
        <f>Q4821*H4821</f>
        <v>0.00217542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508</v>
      </c>
      <c r="AT4821" s="226" t="s">
        <v>171</v>
      </c>
      <c r="AU4821" s="226" t="s">
        <v>78</v>
      </c>
      <c r="AY4821" s="20" t="s">
        <v>169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76</v>
      </c>
      <c r="BK4821" s="227">
        <f>ROUND(I4821*H4821,2)</f>
        <v>0</v>
      </c>
      <c r="BL4821" s="20" t="s">
        <v>508</v>
      </c>
      <c r="BM4821" s="226" t="s">
        <v>3772</v>
      </c>
    </row>
    <row r="4822" s="2" customFormat="1">
      <c r="A4822" s="41"/>
      <c r="B4822" s="42"/>
      <c r="C4822" s="43"/>
      <c r="D4822" s="228" t="s">
        <v>178</v>
      </c>
      <c r="E4822" s="43"/>
      <c r="F4822" s="229" t="s">
        <v>3773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178</v>
      </c>
      <c r="AU4822" s="20" t="s">
        <v>78</v>
      </c>
    </row>
    <row r="4823" s="13" customFormat="1">
      <c r="A4823" s="13"/>
      <c r="B4823" s="233"/>
      <c r="C4823" s="234"/>
      <c r="D4823" s="235" t="s">
        <v>180</v>
      </c>
      <c r="E4823" s="236" t="s">
        <v>19</v>
      </c>
      <c r="F4823" s="237" t="s">
        <v>1482</v>
      </c>
      <c r="G4823" s="234"/>
      <c r="H4823" s="236" t="s">
        <v>19</v>
      </c>
      <c r="I4823" s="238"/>
      <c r="J4823" s="234"/>
      <c r="K4823" s="234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180</v>
      </c>
      <c r="AU4823" s="243" t="s">
        <v>78</v>
      </c>
      <c r="AV4823" s="13" t="s">
        <v>76</v>
      </c>
      <c r="AW4823" s="13" t="s">
        <v>31</v>
      </c>
      <c r="AX4823" s="13" t="s">
        <v>69</v>
      </c>
      <c r="AY4823" s="243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1500</v>
      </c>
      <c r="G4824" s="245"/>
      <c r="H4824" s="248">
        <v>2.5649999999999999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4" customFormat="1">
      <c r="A4825" s="14"/>
      <c r="B4825" s="244"/>
      <c r="C4825" s="245"/>
      <c r="D4825" s="235" t="s">
        <v>180</v>
      </c>
      <c r="E4825" s="246" t="s">
        <v>19</v>
      </c>
      <c r="F4825" s="247" t="s">
        <v>1502</v>
      </c>
      <c r="G4825" s="245"/>
      <c r="H4825" s="248">
        <v>0.83399999999999996</v>
      </c>
      <c r="I4825" s="249"/>
      <c r="J4825" s="245"/>
      <c r="K4825" s="245"/>
      <c r="L4825" s="250"/>
      <c r="M4825" s="251"/>
      <c r="N4825" s="252"/>
      <c r="O4825" s="252"/>
      <c r="P4825" s="252"/>
      <c r="Q4825" s="252"/>
      <c r="R4825" s="252"/>
      <c r="S4825" s="252"/>
      <c r="T4825" s="253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4" t="s">
        <v>180</v>
      </c>
      <c r="AU4825" s="254" t="s">
        <v>78</v>
      </c>
      <c r="AV4825" s="14" t="s">
        <v>78</v>
      </c>
      <c r="AW4825" s="14" t="s">
        <v>31</v>
      </c>
      <c r="AX4825" s="14" t="s">
        <v>69</v>
      </c>
      <c r="AY4825" s="254" t="s">
        <v>169</v>
      </c>
    </row>
    <row r="4826" s="14" customFormat="1">
      <c r="A4826" s="14"/>
      <c r="B4826" s="244"/>
      <c r="C4826" s="245"/>
      <c r="D4826" s="235" t="s">
        <v>180</v>
      </c>
      <c r="E4826" s="246" t="s">
        <v>19</v>
      </c>
      <c r="F4826" s="247" t="s">
        <v>3761</v>
      </c>
      <c r="G4826" s="245"/>
      <c r="H4826" s="248">
        <v>2.3330000000000002</v>
      </c>
      <c r="I4826" s="249"/>
      <c r="J4826" s="245"/>
      <c r="K4826" s="245"/>
      <c r="L4826" s="250"/>
      <c r="M4826" s="251"/>
      <c r="N4826" s="252"/>
      <c r="O4826" s="252"/>
      <c r="P4826" s="252"/>
      <c r="Q4826" s="252"/>
      <c r="R4826" s="252"/>
      <c r="S4826" s="252"/>
      <c r="T4826" s="25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4" t="s">
        <v>180</v>
      </c>
      <c r="AU4826" s="254" t="s">
        <v>78</v>
      </c>
      <c r="AV4826" s="14" t="s">
        <v>78</v>
      </c>
      <c r="AW4826" s="14" t="s">
        <v>31</v>
      </c>
      <c r="AX4826" s="14" t="s">
        <v>69</v>
      </c>
      <c r="AY4826" s="254" t="s">
        <v>169</v>
      </c>
    </row>
    <row r="4827" s="13" customFormat="1">
      <c r="A4827" s="13"/>
      <c r="B4827" s="233"/>
      <c r="C4827" s="234"/>
      <c r="D4827" s="235" t="s">
        <v>180</v>
      </c>
      <c r="E4827" s="236" t="s">
        <v>19</v>
      </c>
      <c r="F4827" s="237" t="s">
        <v>1485</v>
      </c>
      <c r="G4827" s="234"/>
      <c r="H4827" s="236" t="s">
        <v>19</v>
      </c>
      <c r="I4827" s="238"/>
      <c r="J4827" s="234"/>
      <c r="K4827" s="234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180</v>
      </c>
      <c r="AU4827" s="243" t="s">
        <v>78</v>
      </c>
      <c r="AV4827" s="13" t="s">
        <v>76</v>
      </c>
      <c r="AW4827" s="13" t="s">
        <v>31</v>
      </c>
      <c r="AX4827" s="13" t="s">
        <v>69</v>
      </c>
      <c r="AY4827" s="243" t="s">
        <v>169</v>
      </c>
    </row>
    <row r="4828" s="14" customFormat="1">
      <c r="A4828" s="14"/>
      <c r="B4828" s="244"/>
      <c r="C4828" s="245"/>
      <c r="D4828" s="235" t="s">
        <v>180</v>
      </c>
      <c r="E4828" s="246" t="s">
        <v>19</v>
      </c>
      <c r="F4828" s="247" t="s">
        <v>1503</v>
      </c>
      <c r="G4828" s="245"/>
      <c r="H4828" s="248">
        <v>1.71</v>
      </c>
      <c r="I4828" s="249"/>
      <c r="J4828" s="245"/>
      <c r="K4828" s="245"/>
      <c r="L4828" s="250"/>
      <c r="M4828" s="251"/>
      <c r="N4828" s="252"/>
      <c r="O4828" s="252"/>
      <c r="P4828" s="252"/>
      <c r="Q4828" s="252"/>
      <c r="R4828" s="252"/>
      <c r="S4828" s="252"/>
      <c r="T4828" s="253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4" t="s">
        <v>180</v>
      </c>
      <c r="AU4828" s="254" t="s">
        <v>78</v>
      </c>
      <c r="AV4828" s="14" t="s">
        <v>78</v>
      </c>
      <c r="AW4828" s="14" t="s">
        <v>31</v>
      </c>
      <c r="AX4828" s="14" t="s">
        <v>69</v>
      </c>
      <c r="AY4828" s="254" t="s">
        <v>169</v>
      </c>
    </row>
    <row r="4829" s="14" customFormat="1">
      <c r="A4829" s="14"/>
      <c r="B4829" s="244"/>
      <c r="C4829" s="245"/>
      <c r="D4829" s="235" t="s">
        <v>180</v>
      </c>
      <c r="E4829" s="246" t="s">
        <v>19</v>
      </c>
      <c r="F4829" s="247" t="s">
        <v>3762</v>
      </c>
      <c r="G4829" s="245"/>
      <c r="H4829" s="248">
        <v>0.22500000000000001</v>
      </c>
      <c r="I4829" s="249"/>
      <c r="J4829" s="245"/>
      <c r="K4829" s="245"/>
      <c r="L4829" s="250"/>
      <c r="M4829" s="251"/>
      <c r="N4829" s="252"/>
      <c r="O4829" s="252"/>
      <c r="P4829" s="252"/>
      <c r="Q4829" s="252"/>
      <c r="R4829" s="252"/>
      <c r="S4829" s="252"/>
      <c r="T4829" s="253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4" t="s">
        <v>180</v>
      </c>
      <c r="AU4829" s="254" t="s">
        <v>78</v>
      </c>
      <c r="AV4829" s="14" t="s">
        <v>78</v>
      </c>
      <c r="AW4829" s="14" t="s">
        <v>31</v>
      </c>
      <c r="AX4829" s="14" t="s">
        <v>69</v>
      </c>
      <c r="AY4829" s="254" t="s">
        <v>169</v>
      </c>
    </row>
    <row r="4830" s="14" customFormat="1">
      <c r="A4830" s="14"/>
      <c r="B4830" s="244"/>
      <c r="C4830" s="245"/>
      <c r="D4830" s="235" t="s">
        <v>180</v>
      </c>
      <c r="E4830" s="246" t="s">
        <v>19</v>
      </c>
      <c r="F4830" s="247" t="s">
        <v>3763</v>
      </c>
      <c r="G4830" s="245"/>
      <c r="H4830" s="248">
        <v>0.69999999999999996</v>
      </c>
      <c r="I4830" s="249"/>
      <c r="J4830" s="245"/>
      <c r="K4830" s="245"/>
      <c r="L4830" s="250"/>
      <c r="M4830" s="251"/>
      <c r="N4830" s="252"/>
      <c r="O4830" s="252"/>
      <c r="P4830" s="252"/>
      <c r="Q4830" s="252"/>
      <c r="R4830" s="252"/>
      <c r="S4830" s="252"/>
      <c r="T4830" s="253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4" t="s">
        <v>180</v>
      </c>
      <c r="AU4830" s="254" t="s">
        <v>78</v>
      </c>
      <c r="AV4830" s="14" t="s">
        <v>78</v>
      </c>
      <c r="AW4830" s="14" t="s">
        <v>31</v>
      </c>
      <c r="AX4830" s="14" t="s">
        <v>69</v>
      </c>
      <c r="AY4830" s="254" t="s">
        <v>169</v>
      </c>
    </row>
    <row r="4831" s="15" customFormat="1">
      <c r="A4831" s="15"/>
      <c r="B4831" s="255"/>
      <c r="C4831" s="256"/>
      <c r="D4831" s="235" t="s">
        <v>180</v>
      </c>
      <c r="E4831" s="257" t="s">
        <v>19</v>
      </c>
      <c r="F4831" s="258" t="s">
        <v>371</v>
      </c>
      <c r="G4831" s="256"/>
      <c r="H4831" s="259">
        <v>8.3670000000000009</v>
      </c>
      <c r="I4831" s="260"/>
      <c r="J4831" s="256"/>
      <c r="K4831" s="256"/>
      <c r="L4831" s="261"/>
      <c r="M4831" s="262"/>
      <c r="N4831" s="263"/>
      <c r="O4831" s="263"/>
      <c r="P4831" s="263"/>
      <c r="Q4831" s="263"/>
      <c r="R4831" s="263"/>
      <c r="S4831" s="263"/>
      <c r="T4831" s="264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5" t="s">
        <v>180</v>
      </c>
      <c r="AU4831" s="265" t="s">
        <v>78</v>
      </c>
      <c r="AV4831" s="15" t="s">
        <v>176</v>
      </c>
      <c r="AW4831" s="15" t="s">
        <v>31</v>
      </c>
      <c r="AX4831" s="15" t="s">
        <v>76</v>
      </c>
      <c r="AY4831" s="265" t="s">
        <v>169</v>
      </c>
    </row>
    <row r="4832" s="2" customFormat="1" ht="44.25" customHeight="1">
      <c r="A4832" s="41"/>
      <c r="B4832" s="42"/>
      <c r="C4832" s="215" t="s">
        <v>3774</v>
      </c>
      <c r="D4832" s="215" t="s">
        <v>171</v>
      </c>
      <c r="E4832" s="216" t="s">
        <v>3775</v>
      </c>
      <c r="F4832" s="217" t="s">
        <v>3776</v>
      </c>
      <c r="G4832" s="218" t="s">
        <v>2311</v>
      </c>
      <c r="H4832" s="288"/>
      <c r="I4832" s="220"/>
      <c r="J4832" s="221">
        <f>ROUND(I4832*H4832,2)</f>
        <v>0</v>
      </c>
      <c r="K4832" s="217" t="s">
        <v>175</v>
      </c>
      <c r="L4832" s="47"/>
      <c r="M4832" s="222" t="s">
        <v>19</v>
      </c>
      <c r="N4832" s="223" t="s">
        <v>40</v>
      </c>
      <c r="O4832" s="87"/>
      <c r="P4832" s="224">
        <f>O4832*H4832</f>
        <v>0</v>
      </c>
      <c r="Q4832" s="224">
        <v>0</v>
      </c>
      <c r="R4832" s="224">
        <f>Q4832*H4832</f>
        <v>0</v>
      </c>
      <c r="S4832" s="224">
        <v>0</v>
      </c>
      <c r="T4832" s="225">
        <f>S4832*H4832</f>
        <v>0</v>
      </c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R4832" s="226" t="s">
        <v>508</v>
      </c>
      <c r="AT4832" s="226" t="s">
        <v>171</v>
      </c>
      <c r="AU4832" s="226" t="s">
        <v>78</v>
      </c>
      <c r="AY4832" s="20" t="s">
        <v>169</v>
      </c>
      <c r="BE4832" s="227">
        <f>IF(N4832="základní",J4832,0)</f>
        <v>0</v>
      </c>
      <c r="BF4832" s="227">
        <f>IF(N4832="snížená",J4832,0)</f>
        <v>0</v>
      </c>
      <c r="BG4832" s="227">
        <f>IF(N4832="zákl. přenesená",J4832,0)</f>
        <v>0</v>
      </c>
      <c r="BH4832" s="227">
        <f>IF(N4832="sníž. přenesená",J4832,0)</f>
        <v>0</v>
      </c>
      <c r="BI4832" s="227">
        <f>IF(N4832="nulová",J4832,0)</f>
        <v>0</v>
      </c>
      <c r="BJ4832" s="20" t="s">
        <v>76</v>
      </c>
      <c r="BK4832" s="227">
        <f>ROUND(I4832*H4832,2)</f>
        <v>0</v>
      </c>
      <c r="BL4832" s="20" t="s">
        <v>508</v>
      </c>
      <c r="BM4832" s="226" t="s">
        <v>3777</v>
      </c>
    </row>
    <row r="4833" s="2" customFormat="1">
      <c r="A4833" s="41"/>
      <c r="B4833" s="42"/>
      <c r="C4833" s="43"/>
      <c r="D4833" s="228" t="s">
        <v>178</v>
      </c>
      <c r="E4833" s="43"/>
      <c r="F4833" s="229" t="s">
        <v>3778</v>
      </c>
      <c r="G4833" s="43"/>
      <c r="H4833" s="43"/>
      <c r="I4833" s="230"/>
      <c r="J4833" s="43"/>
      <c r="K4833" s="43"/>
      <c r="L4833" s="47"/>
      <c r="M4833" s="231"/>
      <c r="N4833" s="232"/>
      <c r="O4833" s="87"/>
      <c r="P4833" s="87"/>
      <c r="Q4833" s="87"/>
      <c r="R4833" s="87"/>
      <c r="S4833" s="87"/>
      <c r="T4833" s="88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T4833" s="20" t="s">
        <v>178</v>
      </c>
      <c r="AU4833" s="20" t="s">
        <v>78</v>
      </c>
    </row>
    <row r="4834" s="12" customFormat="1" ht="22.8" customHeight="1">
      <c r="A4834" s="12"/>
      <c r="B4834" s="199"/>
      <c r="C4834" s="200"/>
      <c r="D4834" s="201" t="s">
        <v>68</v>
      </c>
      <c r="E4834" s="213" t="s">
        <v>3779</v>
      </c>
      <c r="F4834" s="213" t="s">
        <v>3780</v>
      </c>
      <c r="G4834" s="200"/>
      <c r="H4834" s="200"/>
      <c r="I4834" s="203"/>
      <c r="J4834" s="214">
        <f>BK4834</f>
        <v>0</v>
      </c>
      <c r="K4834" s="200"/>
      <c r="L4834" s="205"/>
      <c r="M4834" s="206"/>
      <c r="N4834" s="207"/>
      <c r="O4834" s="207"/>
      <c r="P4834" s="208">
        <f>SUM(P4835:P4988)</f>
        <v>0</v>
      </c>
      <c r="Q4834" s="207"/>
      <c r="R4834" s="208">
        <f>SUM(R4835:R4988)</f>
        <v>9.5385034999999991</v>
      </c>
      <c r="S4834" s="207"/>
      <c r="T4834" s="209">
        <f>SUM(T4835:T4988)</f>
        <v>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R4834" s="210" t="s">
        <v>78</v>
      </c>
      <c r="AT4834" s="211" t="s">
        <v>68</v>
      </c>
      <c r="AU4834" s="211" t="s">
        <v>76</v>
      </c>
      <c r="AY4834" s="210" t="s">
        <v>169</v>
      </c>
      <c r="BK4834" s="212">
        <f>SUM(BK4835:BK4988)</f>
        <v>0</v>
      </c>
    </row>
    <row r="4835" s="2" customFormat="1" ht="24.15" customHeight="1">
      <c r="A4835" s="41"/>
      <c r="B4835" s="42"/>
      <c r="C4835" s="215" t="s">
        <v>3781</v>
      </c>
      <c r="D4835" s="215" t="s">
        <v>171</v>
      </c>
      <c r="E4835" s="216" t="s">
        <v>3782</v>
      </c>
      <c r="F4835" s="217" t="s">
        <v>3783</v>
      </c>
      <c r="G4835" s="218" t="s">
        <v>412</v>
      </c>
      <c r="H4835" s="219">
        <v>290.60399999999998</v>
      </c>
      <c r="I4835" s="220"/>
      <c r="J4835" s="221">
        <f>ROUND(I4835*H4835,2)</f>
        <v>0</v>
      </c>
      <c r="K4835" s="217" t="s">
        <v>175</v>
      </c>
      <c r="L4835" s="47"/>
      <c r="M4835" s="222" t="s">
        <v>19</v>
      </c>
      <c r="N4835" s="223" t="s">
        <v>40</v>
      </c>
      <c r="O4835" s="87"/>
      <c r="P4835" s="224">
        <f>O4835*H4835</f>
        <v>0</v>
      </c>
      <c r="Q4835" s="224">
        <v>0.0015</v>
      </c>
      <c r="R4835" s="224">
        <f>Q4835*H4835</f>
        <v>0.43590599999999996</v>
      </c>
      <c r="S4835" s="224">
        <v>0</v>
      </c>
      <c r="T4835" s="225">
        <f>S4835*H4835</f>
        <v>0</v>
      </c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R4835" s="226" t="s">
        <v>508</v>
      </c>
      <c r="AT4835" s="226" t="s">
        <v>171</v>
      </c>
      <c r="AU4835" s="226" t="s">
        <v>78</v>
      </c>
      <c r="AY4835" s="20" t="s">
        <v>169</v>
      </c>
      <c r="BE4835" s="227">
        <f>IF(N4835="základní",J4835,0)</f>
        <v>0</v>
      </c>
      <c r="BF4835" s="227">
        <f>IF(N4835="snížená",J4835,0)</f>
        <v>0</v>
      </c>
      <c r="BG4835" s="227">
        <f>IF(N4835="zákl. přenesená",J4835,0)</f>
        <v>0</v>
      </c>
      <c r="BH4835" s="227">
        <f>IF(N4835="sníž. přenesená",J4835,0)</f>
        <v>0</v>
      </c>
      <c r="BI4835" s="227">
        <f>IF(N4835="nulová",J4835,0)</f>
        <v>0</v>
      </c>
      <c r="BJ4835" s="20" t="s">
        <v>76</v>
      </c>
      <c r="BK4835" s="227">
        <f>ROUND(I4835*H4835,2)</f>
        <v>0</v>
      </c>
      <c r="BL4835" s="20" t="s">
        <v>508</v>
      </c>
      <c r="BM4835" s="226" t="s">
        <v>3784</v>
      </c>
    </row>
    <row r="4836" s="2" customFormat="1">
      <c r="A4836" s="41"/>
      <c r="B4836" s="42"/>
      <c r="C4836" s="43"/>
      <c r="D4836" s="228" t="s">
        <v>178</v>
      </c>
      <c r="E4836" s="43"/>
      <c r="F4836" s="229" t="s">
        <v>3785</v>
      </c>
      <c r="G4836" s="43"/>
      <c r="H4836" s="43"/>
      <c r="I4836" s="230"/>
      <c r="J4836" s="43"/>
      <c r="K4836" s="43"/>
      <c r="L4836" s="47"/>
      <c r="M4836" s="231"/>
      <c r="N4836" s="232"/>
      <c r="O4836" s="87"/>
      <c r="P4836" s="87"/>
      <c r="Q4836" s="87"/>
      <c r="R4836" s="87"/>
      <c r="S4836" s="87"/>
      <c r="T4836" s="88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T4836" s="20" t="s">
        <v>178</v>
      </c>
      <c r="AU4836" s="20" t="s">
        <v>78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1577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1648</v>
      </c>
      <c r="G4838" s="245"/>
      <c r="H4838" s="248">
        <v>1.575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1589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1649</v>
      </c>
      <c r="G4840" s="245"/>
      <c r="H4840" s="248">
        <v>19.132000000000001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4" customFormat="1">
      <c r="A4841" s="14"/>
      <c r="B4841" s="244"/>
      <c r="C4841" s="245"/>
      <c r="D4841" s="235" t="s">
        <v>180</v>
      </c>
      <c r="E4841" s="246" t="s">
        <v>19</v>
      </c>
      <c r="F4841" s="247" t="s">
        <v>1650</v>
      </c>
      <c r="G4841" s="245"/>
      <c r="H4841" s="248">
        <v>19.388000000000002</v>
      </c>
      <c r="I4841" s="249"/>
      <c r="J4841" s="245"/>
      <c r="K4841" s="245"/>
      <c r="L4841" s="250"/>
      <c r="M4841" s="251"/>
      <c r="N4841" s="252"/>
      <c r="O4841" s="252"/>
      <c r="P4841" s="252"/>
      <c r="Q4841" s="252"/>
      <c r="R4841" s="252"/>
      <c r="S4841" s="252"/>
      <c r="T4841" s="25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4" t="s">
        <v>180</v>
      </c>
      <c r="AU4841" s="254" t="s">
        <v>78</v>
      </c>
      <c r="AV4841" s="14" t="s">
        <v>78</v>
      </c>
      <c r="AW4841" s="14" t="s">
        <v>31</v>
      </c>
      <c r="AX4841" s="14" t="s">
        <v>69</v>
      </c>
      <c r="AY4841" s="254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1651</v>
      </c>
      <c r="G4842" s="245"/>
      <c r="H4842" s="248">
        <v>14.738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1595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1652</v>
      </c>
      <c r="G4844" s="245"/>
      <c r="H4844" s="248">
        <v>17.675000000000001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1597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1653</v>
      </c>
      <c r="G4846" s="245"/>
      <c r="H4846" s="248">
        <v>15.930999999999999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1599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1654</v>
      </c>
      <c r="G4848" s="245"/>
      <c r="H4848" s="248">
        <v>9.0660000000000007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1601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1655</v>
      </c>
      <c r="G4850" s="245"/>
      <c r="H4850" s="248">
        <v>2.5129999999999999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1604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1656</v>
      </c>
      <c r="G4852" s="245"/>
      <c r="H4852" s="248">
        <v>33.408999999999999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1606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1657</v>
      </c>
      <c r="G4854" s="245"/>
      <c r="H4854" s="248">
        <v>21.463000000000001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1608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1658</v>
      </c>
      <c r="G4856" s="245"/>
      <c r="H4856" s="248">
        <v>14.007999999999999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1618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1659</v>
      </c>
      <c r="G4858" s="245"/>
      <c r="H4858" s="248">
        <v>25.370000000000001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1624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1660</v>
      </c>
      <c r="G4860" s="245"/>
      <c r="H4860" s="248">
        <v>44.229999999999997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1628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1661</v>
      </c>
      <c r="G4862" s="245"/>
      <c r="H4862" s="248">
        <v>47.110999999999997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3" customFormat="1">
      <c r="A4863" s="13"/>
      <c r="B4863" s="233"/>
      <c r="C4863" s="234"/>
      <c r="D4863" s="235" t="s">
        <v>180</v>
      </c>
      <c r="E4863" s="236" t="s">
        <v>19</v>
      </c>
      <c r="F4863" s="237" t="s">
        <v>1630</v>
      </c>
      <c r="G4863" s="234"/>
      <c r="H4863" s="236" t="s">
        <v>19</v>
      </c>
      <c r="I4863" s="238"/>
      <c r="J4863" s="234"/>
      <c r="K4863" s="234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180</v>
      </c>
      <c r="AU4863" s="243" t="s">
        <v>78</v>
      </c>
      <c r="AV4863" s="13" t="s">
        <v>76</v>
      </c>
      <c r="AW4863" s="13" t="s">
        <v>31</v>
      </c>
      <c r="AX4863" s="13" t="s">
        <v>69</v>
      </c>
      <c r="AY4863" s="243" t="s">
        <v>169</v>
      </c>
    </row>
    <row r="4864" s="14" customFormat="1">
      <c r="A4864" s="14"/>
      <c r="B4864" s="244"/>
      <c r="C4864" s="245"/>
      <c r="D4864" s="235" t="s">
        <v>180</v>
      </c>
      <c r="E4864" s="246" t="s">
        <v>19</v>
      </c>
      <c r="F4864" s="247" t="s">
        <v>3786</v>
      </c>
      <c r="G4864" s="245"/>
      <c r="H4864" s="248">
        <v>1.5</v>
      </c>
      <c r="I4864" s="249"/>
      <c r="J4864" s="245"/>
      <c r="K4864" s="245"/>
      <c r="L4864" s="250"/>
      <c r="M4864" s="251"/>
      <c r="N4864" s="252"/>
      <c r="O4864" s="252"/>
      <c r="P4864" s="252"/>
      <c r="Q4864" s="252"/>
      <c r="R4864" s="252"/>
      <c r="S4864" s="252"/>
      <c r="T4864" s="253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4" t="s">
        <v>180</v>
      </c>
      <c r="AU4864" s="254" t="s">
        <v>78</v>
      </c>
      <c r="AV4864" s="14" t="s">
        <v>78</v>
      </c>
      <c r="AW4864" s="14" t="s">
        <v>31</v>
      </c>
      <c r="AX4864" s="14" t="s">
        <v>69</v>
      </c>
      <c r="AY4864" s="254" t="s">
        <v>169</v>
      </c>
    </row>
    <row r="4865" s="13" customFormat="1">
      <c r="A4865" s="13"/>
      <c r="B4865" s="233"/>
      <c r="C4865" s="234"/>
      <c r="D4865" s="235" t="s">
        <v>180</v>
      </c>
      <c r="E4865" s="236" t="s">
        <v>19</v>
      </c>
      <c r="F4865" s="237" t="s">
        <v>1634</v>
      </c>
      <c r="G4865" s="234"/>
      <c r="H4865" s="236" t="s">
        <v>19</v>
      </c>
      <c r="I4865" s="238"/>
      <c r="J4865" s="234"/>
      <c r="K4865" s="234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180</v>
      </c>
      <c r="AU4865" s="243" t="s">
        <v>78</v>
      </c>
      <c r="AV4865" s="13" t="s">
        <v>76</v>
      </c>
      <c r="AW4865" s="13" t="s">
        <v>31</v>
      </c>
      <c r="AX4865" s="13" t="s">
        <v>69</v>
      </c>
      <c r="AY4865" s="243" t="s">
        <v>169</v>
      </c>
    </row>
    <row r="4866" s="14" customFormat="1">
      <c r="A4866" s="14"/>
      <c r="B4866" s="244"/>
      <c r="C4866" s="245"/>
      <c r="D4866" s="235" t="s">
        <v>180</v>
      </c>
      <c r="E4866" s="246" t="s">
        <v>19</v>
      </c>
      <c r="F4866" s="247" t="s">
        <v>3787</v>
      </c>
      <c r="G4866" s="245"/>
      <c r="H4866" s="248">
        <v>1.9199999999999999</v>
      </c>
      <c r="I4866" s="249"/>
      <c r="J4866" s="245"/>
      <c r="K4866" s="245"/>
      <c r="L4866" s="250"/>
      <c r="M4866" s="251"/>
      <c r="N4866" s="252"/>
      <c r="O4866" s="252"/>
      <c r="P4866" s="252"/>
      <c r="Q4866" s="252"/>
      <c r="R4866" s="252"/>
      <c r="S4866" s="252"/>
      <c r="T4866" s="253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4" t="s">
        <v>180</v>
      </c>
      <c r="AU4866" s="254" t="s">
        <v>78</v>
      </c>
      <c r="AV4866" s="14" t="s">
        <v>78</v>
      </c>
      <c r="AW4866" s="14" t="s">
        <v>31</v>
      </c>
      <c r="AX4866" s="14" t="s">
        <v>69</v>
      </c>
      <c r="AY4866" s="254" t="s">
        <v>169</v>
      </c>
    </row>
    <row r="4867" s="13" customFormat="1">
      <c r="A4867" s="13"/>
      <c r="B4867" s="233"/>
      <c r="C4867" s="234"/>
      <c r="D4867" s="235" t="s">
        <v>180</v>
      </c>
      <c r="E4867" s="236" t="s">
        <v>19</v>
      </c>
      <c r="F4867" s="237" t="s">
        <v>1638</v>
      </c>
      <c r="G4867" s="234"/>
      <c r="H4867" s="236" t="s">
        <v>19</v>
      </c>
      <c r="I4867" s="238"/>
      <c r="J4867" s="234"/>
      <c r="K4867" s="234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180</v>
      </c>
      <c r="AU4867" s="243" t="s">
        <v>78</v>
      </c>
      <c r="AV4867" s="13" t="s">
        <v>76</v>
      </c>
      <c r="AW4867" s="13" t="s">
        <v>31</v>
      </c>
      <c r="AX4867" s="13" t="s">
        <v>69</v>
      </c>
      <c r="AY4867" s="243" t="s">
        <v>169</v>
      </c>
    </row>
    <row r="4868" s="14" customFormat="1">
      <c r="A4868" s="14"/>
      <c r="B4868" s="244"/>
      <c r="C4868" s="245"/>
      <c r="D4868" s="235" t="s">
        <v>180</v>
      </c>
      <c r="E4868" s="246" t="s">
        <v>19</v>
      </c>
      <c r="F4868" s="247" t="s">
        <v>3788</v>
      </c>
      <c r="G4868" s="245"/>
      <c r="H4868" s="248">
        <v>1.575</v>
      </c>
      <c r="I4868" s="249"/>
      <c r="J4868" s="245"/>
      <c r="K4868" s="245"/>
      <c r="L4868" s="250"/>
      <c r="M4868" s="251"/>
      <c r="N4868" s="252"/>
      <c r="O4868" s="252"/>
      <c r="P4868" s="252"/>
      <c r="Q4868" s="252"/>
      <c r="R4868" s="252"/>
      <c r="S4868" s="252"/>
      <c r="T4868" s="25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4" t="s">
        <v>180</v>
      </c>
      <c r="AU4868" s="254" t="s">
        <v>78</v>
      </c>
      <c r="AV4868" s="14" t="s">
        <v>78</v>
      </c>
      <c r="AW4868" s="14" t="s">
        <v>31</v>
      </c>
      <c r="AX4868" s="14" t="s">
        <v>69</v>
      </c>
      <c r="AY4868" s="254" t="s">
        <v>169</v>
      </c>
    </row>
    <row r="4869" s="15" customFormat="1">
      <c r="A4869" s="15"/>
      <c r="B4869" s="255"/>
      <c r="C4869" s="256"/>
      <c r="D4869" s="235" t="s">
        <v>180</v>
      </c>
      <c r="E4869" s="257" t="s">
        <v>19</v>
      </c>
      <c r="F4869" s="258" t="s">
        <v>371</v>
      </c>
      <c r="G4869" s="256"/>
      <c r="H4869" s="259">
        <v>290.60399999999998</v>
      </c>
      <c r="I4869" s="260"/>
      <c r="J4869" s="256"/>
      <c r="K4869" s="256"/>
      <c r="L4869" s="261"/>
      <c r="M4869" s="262"/>
      <c r="N4869" s="263"/>
      <c r="O4869" s="263"/>
      <c r="P4869" s="263"/>
      <c r="Q4869" s="263"/>
      <c r="R4869" s="263"/>
      <c r="S4869" s="263"/>
      <c r="T4869" s="264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65" t="s">
        <v>180</v>
      </c>
      <c r="AU4869" s="265" t="s">
        <v>78</v>
      </c>
      <c r="AV4869" s="15" t="s">
        <v>176</v>
      </c>
      <c r="AW4869" s="15" t="s">
        <v>31</v>
      </c>
      <c r="AX4869" s="15" t="s">
        <v>76</v>
      </c>
      <c r="AY4869" s="265" t="s">
        <v>169</v>
      </c>
    </row>
    <row r="4870" s="2" customFormat="1" ht="24.15" customHeight="1">
      <c r="A4870" s="41"/>
      <c r="B4870" s="42"/>
      <c r="C4870" s="215" t="s">
        <v>3789</v>
      </c>
      <c r="D4870" s="215" t="s">
        <v>171</v>
      </c>
      <c r="E4870" s="216" t="s">
        <v>3790</v>
      </c>
      <c r="F4870" s="217" t="s">
        <v>3791</v>
      </c>
      <c r="G4870" s="218" t="s">
        <v>396</v>
      </c>
      <c r="H4870" s="219">
        <v>189</v>
      </c>
      <c r="I4870" s="220"/>
      <c r="J4870" s="221">
        <f>ROUND(I4870*H4870,2)</f>
        <v>0</v>
      </c>
      <c r="K4870" s="217" t="s">
        <v>175</v>
      </c>
      <c r="L4870" s="47"/>
      <c r="M4870" s="222" t="s">
        <v>19</v>
      </c>
      <c r="N4870" s="223" t="s">
        <v>40</v>
      </c>
      <c r="O4870" s="87"/>
      <c r="P4870" s="224">
        <f>O4870*H4870</f>
        <v>0</v>
      </c>
      <c r="Q4870" s="224">
        <v>0.00027999999999999998</v>
      </c>
      <c r="R4870" s="224">
        <f>Q4870*H4870</f>
        <v>0.052919999999999995</v>
      </c>
      <c r="S4870" s="224">
        <v>0</v>
      </c>
      <c r="T4870" s="225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6" t="s">
        <v>508</v>
      </c>
      <c r="AT4870" s="226" t="s">
        <v>171</v>
      </c>
      <c r="AU4870" s="226" t="s">
        <v>78</v>
      </c>
      <c r="AY4870" s="20" t="s">
        <v>169</v>
      </c>
      <c r="BE4870" s="227">
        <f>IF(N4870="základní",J4870,0)</f>
        <v>0</v>
      </c>
      <c r="BF4870" s="227">
        <f>IF(N4870="snížená",J4870,0)</f>
        <v>0</v>
      </c>
      <c r="BG4870" s="227">
        <f>IF(N4870="zákl. přenesená",J4870,0)</f>
        <v>0</v>
      </c>
      <c r="BH4870" s="227">
        <f>IF(N4870="sníž. přenesená",J4870,0)</f>
        <v>0</v>
      </c>
      <c r="BI4870" s="227">
        <f>IF(N4870="nulová",J4870,0)</f>
        <v>0</v>
      </c>
      <c r="BJ4870" s="20" t="s">
        <v>76</v>
      </c>
      <c r="BK4870" s="227">
        <f>ROUND(I4870*H4870,2)</f>
        <v>0</v>
      </c>
      <c r="BL4870" s="20" t="s">
        <v>508</v>
      </c>
      <c r="BM4870" s="226" t="s">
        <v>3792</v>
      </c>
    </row>
    <row r="4871" s="2" customFormat="1">
      <c r="A4871" s="41"/>
      <c r="B4871" s="42"/>
      <c r="C4871" s="43"/>
      <c r="D4871" s="228" t="s">
        <v>178</v>
      </c>
      <c r="E4871" s="43"/>
      <c r="F4871" s="229" t="s">
        <v>3793</v>
      </c>
      <c r="G4871" s="43"/>
      <c r="H4871" s="43"/>
      <c r="I4871" s="230"/>
      <c r="J4871" s="43"/>
      <c r="K4871" s="43"/>
      <c r="L4871" s="47"/>
      <c r="M4871" s="231"/>
      <c r="N4871" s="232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178</v>
      </c>
      <c r="AU4871" s="20" t="s">
        <v>78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1589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3794</v>
      </c>
      <c r="G4873" s="245"/>
      <c r="H4873" s="248">
        <v>37.799999999999997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1595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3795</v>
      </c>
      <c r="G4875" s="245"/>
      <c r="H4875" s="248">
        <v>16.800000000000001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1597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3796</v>
      </c>
      <c r="G4877" s="245"/>
      <c r="H4877" s="248">
        <v>8.4000000000000004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1599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3796</v>
      </c>
      <c r="G4879" s="245"/>
      <c r="H4879" s="248">
        <v>8.4000000000000004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1604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3797</v>
      </c>
      <c r="G4881" s="245"/>
      <c r="H4881" s="248">
        <v>25.199999999999999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1606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3798</v>
      </c>
      <c r="G4883" s="245"/>
      <c r="H4883" s="248">
        <v>12.6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1608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3798</v>
      </c>
      <c r="G4885" s="245"/>
      <c r="H4885" s="248">
        <v>12.6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3" customFormat="1">
      <c r="A4886" s="13"/>
      <c r="B4886" s="233"/>
      <c r="C4886" s="234"/>
      <c r="D4886" s="235" t="s">
        <v>180</v>
      </c>
      <c r="E4886" s="236" t="s">
        <v>19</v>
      </c>
      <c r="F4886" s="237" t="s">
        <v>1618</v>
      </c>
      <c r="G4886" s="234"/>
      <c r="H4886" s="236" t="s">
        <v>19</v>
      </c>
      <c r="I4886" s="238"/>
      <c r="J4886" s="234"/>
      <c r="K4886" s="234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180</v>
      </c>
      <c r="AU4886" s="243" t="s">
        <v>78</v>
      </c>
      <c r="AV4886" s="13" t="s">
        <v>76</v>
      </c>
      <c r="AW4886" s="13" t="s">
        <v>31</v>
      </c>
      <c r="AX4886" s="13" t="s">
        <v>69</v>
      </c>
      <c r="AY4886" s="243" t="s">
        <v>169</v>
      </c>
    </row>
    <row r="4887" s="14" customFormat="1">
      <c r="A4887" s="14"/>
      <c r="B4887" s="244"/>
      <c r="C4887" s="245"/>
      <c r="D4887" s="235" t="s">
        <v>180</v>
      </c>
      <c r="E4887" s="246" t="s">
        <v>19</v>
      </c>
      <c r="F4887" s="247" t="s">
        <v>3796</v>
      </c>
      <c r="G4887" s="245"/>
      <c r="H4887" s="248">
        <v>8.4000000000000004</v>
      </c>
      <c r="I4887" s="249"/>
      <c r="J4887" s="245"/>
      <c r="K4887" s="245"/>
      <c r="L4887" s="250"/>
      <c r="M4887" s="251"/>
      <c r="N4887" s="252"/>
      <c r="O4887" s="252"/>
      <c r="P4887" s="252"/>
      <c r="Q4887" s="252"/>
      <c r="R4887" s="252"/>
      <c r="S4887" s="252"/>
      <c r="T4887" s="253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4" t="s">
        <v>180</v>
      </c>
      <c r="AU4887" s="254" t="s">
        <v>78</v>
      </c>
      <c r="AV4887" s="14" t="s">
        <v>78</v>
      </c>
      <c r="AW4887" s="14" t="s">
        <v>31</v>
      </c>
      <c r="AX4887" s="14" t="s">
        <v>69</v>
      </c>
      <c r="AY4887" s="254" t="s">
        <v>169</v>
      </c>
    </row>
    <row r="4888" s="13" customFormat="1">
      <c r="A4888" s="13"/>
      <c r="B4888" s="233"/>
      <c r="C4888" s="234"/>
      <c r="D4888" s="235" t="s">
        <v>180</v>
      </c>
      <c r="E4888" s="236" t="s">
        <v>19</v>
      </c>
      <c r="F4888" s="237" t="s">
        <v>1624</v>
      </c>
      <c r="G4888" s="234"/>
      <c r="H4888" s="236" t="s">
        <v>19</v>
      </c>
      <c r="I4888" s="238"/>
      <c r="J4888" s="234"/>
      <c r="K4888" s="234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180</v>
      </c>
      <c r="AU4888" s="243" t="s">
        <v>78</v>
      </c>
      <c r="AV4888" s="13" t="s">
        <v>76</v>
      </c>
      <c r="AW4888" s="13" t="s">
        <v>31</v>
      </c>
      <c r="AX4888" s="13" t="s">
        <v>69</v>
      </c>
      <c r="AY4888" s="243" t="s">
        <v>169</v>
      </c>
    </row>
    <row r="4889" s="14" customFormat="1">
      <c r="A4889" s="14"/>
      <c r="B4889" s="244"/>
      <c r="C4889" s="245"/>
      <c r="D4889" s="235" t="s">
        <v>180</v>
      </c>
      <c r="E4889" s="246" t="s">
        <v>19</v>
      </c>
      <c r="F4889" s="247" t="s">
        <v>3799</v>
      </c>
      <c r="G4889" s="245"/>
      <c r="H4889" s="248">
        <v>29.399999999999999</v>
      </c>
      <c r="I4889" s="249"/>
      <c r="J4889" s="245"/>
      <c r="K4889" s="245"/>
      <c r="L4889" s="250"/>
      <c r="M4889" s="251"/>
      <c r="N4889" s="252"/>
      <c r="O4889" s="252"/>
      <c r="P4889" s="252"/>
      <c r="Q4889" s="252"/>
      <c r="R4889" s="252"/>
      <c r="S4889" s="252"/>
      <c r="T4889" s="25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4" t="s">
        <v>180</v>
      </c>
      <c r="AU4889" s="254" t="s">
        <v>78</v>
      </c>
      <c r="AV4889" s="14" t="s">
        <v>78</v>
      </c>
      <c r="AW4889" s="14" t="s">
        <v>31</v>
      </c>
      <c r="AX4889" s="14" t="s">
        <v>69</v>
      </c>
      <c r="AY4889" s="254" t="s">
        <v>169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1628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3799</v>
      </c>
      <c r="G4891" s="245"/>
      <c r="H4891" s="248">
        <v>29.399999999999999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189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2" customFormat="1" ht="37.8" customHeight="1">
      <c r="A4893" s="41"/>
      <c r="B4893" s="42"/>
      <c r="C4893" s="215" t="s">
        <v>3800</v>
      </c>
      <c r="D4893" s="215" t="s">
        <v>171</v>
      </c>
      <c r="E4893" s="216" t="s">
        <v>3801</v>
      </c>
      <c r="F4893" s="217" t="s">
        <v>3802</v>
      </c>
      <c r="G4893" s="218" t="s">
        <v>412</v>
      </c>
      <c r="H4893" s="219">
        <v>25.370000000000001</v>
      </c>
      <c r="I4893" s="220"/>
      <c r="J4893" s="221">
        <f>ROUND(I4893*H4893,2)</f>
        <v>0</v>
      </c>
      <c r="K4893" s="217" t="s">
        <v>175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0.0060000000000000001</v>
      </c>
      <c r="R4893" s="224">
        <f>Q4893*H4893</f>
        <v>0.15222000000000002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508</v>
      </c>
      <c r="AT4893" s="226" t="s">
        <v>171</v>
      </c>
      <c r="AU4893" s="226" t="s">
        <v>78</v>
      </c>
      <c r="AY4893" s="20" t="s">
        <v>169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76</v>
      </c>
      <c r="BK4893" s="227">
        <f>ROUND(I4893*H4893,2)</f>
        <v>0</v>
      </c>
      <c r="BL4893" s="20" t="s">
        <v>508</v>
      </c>
      <c r="BM4893" s="226" t="s">
        <v>3803</v>
      </c>
    </row>
    <row r="4894" s="2" customFormat="1">
      <c r="A4894" s="41"/>
      <c r="B4894" s="42"/>
      <c r="C4894" s="43"/>
      <c r="D4894" s="228" t="s">
        <v>178</v>
      </c>
      <c r="E4894" s="43"/>
      <c r="F4894" s="229" t="s">
        <v>3804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178</v>
      </c>
      <c r="AU4894" s="20" t="s">
        <v>78</v>
      </c>
    </row>
    <row r="4895" s="2" customFormat="1" ht="16.5" customHeight="1">
      <c r="A4895" s="41"/>
      <c r="B4895" s="42"/>
      <c r="C4895" s="266" t="s">
        <v>3805</v>
      </c>
      <c r="D4895" s="266" t="s">
        <v>402</v>
      </c>
      <c r="E4895" s="267" t="s">
        <v>3806</v>
      </c>
      <c r="F4895" s="268" t="s">
        <v>3807</v>
      </c>
      <c r="G4895" s="269" t="s">
        <v>412</v>
      </c>
      <c r="H4895" s="270">
        <v>27.907</v>
      </c>
      <c r="I4895" s="271"/>
      <c r="J4895" s="272">
        <f>ROUND(I4895*H4895,2)</f>
        <v>0</v>
      </c>
      <c r="K4895" s="268" t="s">
        <v>175</v>
      </c>
      <c r="L4895" s="273"/>
      <c r="M4895" s="274" t="s">
        <v>19</v>
      </c>
      <c r="N4895" s="275" t="s">
        <v>40</v>
      </c>
      <c r="O4895" s="87"/>
      <c r="P4895" s="224">
        <f>O4895*H4895</f>
        <v>0</v>
      </c>
      <c r="Q4895" s="224">
        <v>0.0118</v>
      </c>
      <c r="R4895" s="224">
        <f>Q4895*H4895</f>
        <v>0.3293026</v>
      </c>
      <c r="S4895" s="224">
        <v>0</v>
      </c>
      <c r="T4895" s="225">
        <f>S4895*H4895</f>
        <v>0</v>
      </c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R4895" s="226" t="s">
        <v>688</v>
      </c>
      <c r="AT4895" s="226" t="s">
        <v>402</v>
      </c>
      <c r="AU4895" s="226" t="s">
        <v>78</v>
      </c>
      <c r="AY4895" s="20" t="s">
        <v>169</v>
      </c>
      <c r="BE4895" s="227">
        <f>IF(N4895="základní",J4895,0)</f>
        <v>0</v>
      </c>
      <c r="BF4895" s="227">
        <f>IF(N4895="snížená",J4895,0)</f>
        <v>0</v>
      </c>
      <c r="BG4895" s="227">
        <f>IF(N4895="zákl. přenesená",J4895,0)</f>
        <v>0</v>
      </c>
      <c r="BH4895" s="227">
        <f>IF(N4895="sníž. přenesená",J4895,0)</f>
        <v>0</v>
      </c>
      <c r="BI4895" s="227">
        <f>IF(N4895="nulová",J4895,0)</f>
        <v>0</v>
      </c>
      <c r="BJ4895" s="20" t="s">
        <v>76</v>
      </c>
      <c r="BK4895" s="227">
        <f>ROUND(I4895*H4895,2)</f>
        <v>0</v>
      </c>
      <c r="BL4895" s="20" t="s">
        <v>508</v>
      </c>
      <c r="BM4895" s="226" t="s">
        <v>3808</v>
      </c>
    </row>
    <row r="4896" s="13" customFormat="1">
      <c r="A4896" s="13"/>
      <c r="B4896" s="233"/>
      <c r="C4896" s="234"/>
      <c r="D4896" s="235" t="s">
        <v>180</v>
      </c>
      <c r="E4896" s="236" t="s">
        <v>19</v>
      </c>
      <c r="F4896" s="237" t="s">
        <v>1618</v>
      </c>
      <c r="G4896" s="234"/>
      <c r="H4896" s="236" t="s">
        <v>19</v>
      </c>
      <c r="I4896" s="238"/>
      <c r="J4896" s="234"/>
      <c r="K4896" s="234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180</v>
      </c>
      <c r="AU4896" s="243" t="s">
        <v>78</v>
      </c>
      <c r="AV4896" s="13" t="s">
        <v>76</v>
      </c>
      <c r="AW4896" s="13" t="s">
        <v>31</v>
      </c>
      <c r="AX4896" s="13" t="s">
        <v>69</v>
      </c>
      <c r="AY4896" s="243" t="s">
        <v>169</v>
      </c>
    </row>
    <row r="4897" s="14" customFormat="1">
      <c r="A4897" s="14"/>
      <c r="B4897" s="244"/>
      <c r="C4897" s="245"/>
      <c r="D4897" s="235" t="s">
        <v>180</v>
      </c>
      <c r="E4897" s="246" t="s">
        <v>19</v>
      </c>
      <c r="F4897" s="247" t="s">
        <v>1659</v>
      </c>
      <c r="G4897" s="245"/>
      <c r="H4897" s="248">
        <v>25.370000000000001</v>
      </c>
      <c r="I4897" s="249"/>
      <c r="J4897" s="245"/>
      <c r="K4897" s="245"/>
      <c r="L4897" s="250"/>
      <c r="M4897" s="251"/>
      <c r="N4897" s="252"/>
      <c r="O4897" s="252"/>
      <c r="P4897" s="252"/>
      <c r="Q4897" s="252"/>
      <c r="R4897" s="252"/>
      <c r="S4897" s="252"/>
      <c r="T4897" s="25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4" t="s">
        <v>180</v>
      </c>
      <c r="AU4897" s="254" t="s">
        <v>78</v>
      </c>
      <c r="AV4897" s="14" t="s">
        <v>78</v>
      </c>
      <c r="AW4897" s="14" t="s">
        <v>31</v>
      </c>
      <c r="AX4897" s="14" t="s">
        <v>69</v>
      </c>
      <c r="AY4897" s="254" t="s">
        <v>169</v>
      </c>
    </row>
    <row r="4898" s="15" customFormat="1">
      <c r="A4898" s="15"/>
      <c r="B4898" s="255"/>
      <c r="C4898" s="256"/>
      <c r="D4898" s="235" t="s">
        <v>180</v>
      </c>
      <c r="E4898" s="257" t="s">
        <v>19</v>
      </c>
      <c r="F4898" s="258" t="s">
        <v>371</v>
      </c>
      <c r="G4898" s="256"/>
      <c r="H4898" s="259">
        <v>25.370000000000001</v>
      </c>
      <c r="I4898" s="260"/>
      <c r="J4898" s="256"/>
      <c r="K4898" s="256"/>
      <c r="L4898" s="261"/>
      <c r="M4898" s="262"/>
      <c r="N4898" s="263"/>
      <c r="O4898" s="263"/>
      <c r="P4898" s="263"/>
      <c r="Q4898" s="263"/>
      <c r="R4898" s="263"/>
      <c r="S4898" s="263"/>
      <c r="T4898" s="264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5" t="s">
        <v>180</v>
      </c>
      <c r="AU4898" s="265" t="s">
        <v>78</v>
      </c>
      <c r="AV4898" s="15" t="s">
        <v>176</v>
      </c>
      <c r="AW4898" s="15" t="s">
        <v>31</v>
      </c>
      <c r="AX4898" s="15" t="s">
        <v>76</v>
      </c>
      <c r="AY4898" s="265" t="s">
        <v>169</v>
      </c>
    </row>
    <row r="4899" s="14" customFormat="1">
      <c r="A4899" s="14"/>
      <c r="B4899" s="244"/>
      <c r="C4899" s="245"/>
      <c r="D4899" s="235" t="s">
        <v>180</v>
      </c>
      <c r="E4899" s="245"/>
      <c r="F4899" s="247" t="s">
        <v>3809</v>
      </c>
      <c r="G4899" s="245"/>
      <c r="H4899" s="248">
        <v>27.907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4</v>
      </c>
      <c r="AX4899" s="14" t="s">
        <v>76</v>
      </c>
      <c r="AY4899" s="254" t="s">
        <v>169</v>
      </c>
    </row>
    <row r="4900" s="2" customFormat="1" ht="37.8" customHeight="1">
      <c r="A4900" s="41"/>
      <c r="B4900" s="42"/>
      <c r="C4900" s="215" t="s">
        <v>3810</v>
      </c>
      <c r="D4900" s="215" t="s">
        <v>171</v>
      </c>
      <c r="E4900" s="216" t="s">
        <v>3811</v>
      </c>
      <c r="F4900" s="217" t="s">
        <v>3812</v>
      </c>
      <c r="G4900" s="218" t="s">
        <v>412</v>
      </c>
      <c r="H4900" s="219">
        <v>9.0830000000000002</v>
      </c>
      <c r="I4900" s="220"/>
      <c r="J4900" s="221">
        <f>ROUND(I4900*H4900,2)</f>
        <v>0</v>
      </c>
      <c r="K4900" s="217" t="s">
        <v>175</v>
      </c>
      <c r="L4900" s="47"/>
      <c r="M4900" s="222" t="s">
        <v>19</v>
      </c>
      <c r="N4900" s="223" t="s">
        <v>40</v>
      </c>
      <c r="O4900" s="87"/>
      <c r="P4900" s="224">
        <f>O4900*H4900</f>
        <v>0</v>
      </c>
      <c r="Q4900" s="224">
        <v>0.0050000000000000001</v>
      </c>
      <c r="R4900" s="224">
        <f>Q4900*H4900</f>
        <v>0.045415000000000004</v>
      </c>
      <c r="S4900" s="224">
        <v>0</v>
      </c>
      <c r="T4900" s="225">
        <f>S4900*H4900</f>
        <v>0</v>
      </c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R4900" s="226" t="s">
        <v>508</v>
      </c>
      <c r="AT4900" s="226" t="s">
        <v>171</v>
      </c>
      <c r="AU4900" s="226" t="s">
        <v>78</v>
      </c>
      <c r="AY4900" s="20" t="s">
        <v>169</v>
      </c>
      <c r="BE4900" s="227">
        <f>IF(N4900="základní",J4900,0)</f>
        <v>0</v>
      </c>
      <c r="BF4900" s="227">
        <f>IF(N4900="snížená",J4900,0)</f>
        <v>0</v>
      </c>
      <c r="BG4900" s="227">
        <f>IF(N4900="zákl. přenesená",J4900,0)</f>
        <v>0</v>
      </c>
      <c r="BH4900" s="227">
        <f>IF(N4900="sníž. přenesená",J4900,0)</f>
        <v>0</v>
      </c>
      <c r="BI4900" s="227">
        <f>IF(N4900="nulová",J4900,0)</f>
        <v>0</v>
      </c>
      <c r="BJ4900" s="20" t="s">
        <v>76</v>
      </c>
      <c r="BK4900" s="227">
        <f>ROUND(I4900*H4900,2)</f>
        <v>0</v>
      </c>
      <c r="BL4900" s="20" t="s">
        <v>508</v>
      </c>
      <c r="BM4900" s="226" t="s">
        <v>3813</v>
      </c>
    </row>
    <row r="4901" s="2" customFormat="1">
      <c r="A4901" s="41"/>
      <c r="B4901" s="42"/>
      <c r="C4901" s="43"/>
      <c r="D4901" s="228" t="s">
        <v>178</v>
      </c>
      <c r="E4901" s="43"/>
      <c r="F4901" s="229" t="s">
        <v>3814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178</v>
      </c>
      <c r="AU4901" s="20" t="s">
        <v>78</v>
      </c>
    </row>
    <row r="4902" s="2" customFormat="1" ht="16.5" customHeight="1">
      <c r="A4902" s="41"/>
      <c r="B4902" s="42"/>
      <c r="C4902" s="266" t="s">
        <v>3815</v>
      </c>
      <c r="D4902" s="266" t="s">
        <v>402</v>
      </c>
      <c r="E4902" s="267" t="s">
        <v>3816</v>
      </c>
      <c r="F4902" s="268" t="s">
        <v>3817</v>
      </c>
      <c r="G4902" s="269" t="s">
        <v>412</v>
      </c>
      <c r="H4902" s="270">
        <v>9.9909999999999997</v>
      </c>
      <c r="I4902" s="271"/>
      <c r="J4902" s="272">
        <f>ROUND(I4902*H4902,2)</f>
        <v>0</v>
      </c>
      <c r="K4902" s="268" t="s">
        <v>175</v>
      </c>
      <c r="L4902" s="273"/>
      <c r="M4902" s="274" t="s">
        <v>19</v>
      </c>
      <c r="N4902" s="275" t="s">
        <v>40</v>
      </c>
      <c r="O4902" s="87"/>
      <c r="P4902" s="224">
        <f>O4902*H4902</f>
        <v>0</v>
      </c>
      <c r="Q4902" s="224">
        <v>0.01</v>
      </c>
      <c r="R4902" s="224">
        <f>Q4902*H4902</f>
        <v>0.099909999999999999</v>
      </c>
      <c r="S4902" s="224">
        <v>0</v>
      </c>
      <c r="T4902" s="225">
        <f>S4902*H4902</f>
        <v>0</v>
      </c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R4902" s="226" t="s">
        <v>688</v>
      </c>
      <c r="AT4902" s="226" t="s">
        <v>402</v>
      </c>
      <c r="AU4902" s="226" t="s">
        <v>78</v>
      </c>
      <c r="AY4902" s="20" t="s">
        <v>169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20" t="s">
        <v>76</v>
      </c>
      <c r="BK4902" s="227">
        <f>ROUND(I4902*H4902,2)</f>
        <v>0</v>
      </c>
      <c r="BL4902" s="20" t="s">
        <v>508</v>
      </c>
      <c r="BM4902" s="226" t="s">
        <v>3818</v>
      </c>
    </row>
    <row r="4903" s="13" customFormat="1">
      <c r="A4903" s="13"/>
      <c r="B4903" s="233"/>
      <c r="C4903" s="234"/>
      <c r="D4903" s="235" t="s">
        <v>180</v>
      </c>
      <c r="E4903" s="236" t="s">
        <v>19</v>
      </c>
      <c r="F4903" s="237" t="s">
        <v>3819</v>
      </c>
      <c r="G4903" s="234"/>
      <c r="H4903" s="236" t="s">
        <v>19</v>
      </c>
      <c r="I4903" s="238"/>
      <c r="J4903" s="234"/>
      <c r="K4903" s="234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180</v>
      </c>
      <c r="AU4903" s="243" t="s">
        <v>78</v>
      </c>
      <c r="AV4903" s="13" t="s">
        <v>76</v>
      </c>
      <c r="AW4903" s="13" t="s">
        <v>31</v>
      </c>
      <c r="AX4903" s="13" t="s">
        <v>69</v>
      </c>
      <c r="AY4903" s="243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1577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1648</v>
      </c>
      <c r="G4905" s="245"/>
      <c r="H4905" s="248">
        <v>1.575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1601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1655</v>
      </c>
      <c r="G4907" s="245"/>
      <c r="H4907" s="248">
        <v>2.5129999999999999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3" customFormat="1">
      <c r="A4908" s="13"/>
      <c r="B4908" s="233"/>
      <c r="C4908" s="234"/>
      <c r="D4908" s="235" t="s">
        <v>180</v>
      </c>
      <c r="E4908" s="236" t="s">
        <v>19</v>
      </c>
      <c r="F4908" s="237" t="s">
        <v>1630</v>
      </c>
      <c r="G4908" s="234"/>
      <c r="H4908" s="236" t="s">
        <v>19</v>
      </c>
      <c r="I4908" s="238"/>
      <c r="J4908" s="234"/>
      <c r="K4908" s="234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180</v>
      </c>
      <c r="AU4908" s="243" t="s">
        <v>78</v>
      </c>
      <c r="AV4908" s="13" t="s">
        <v>76</v>
      </c>
      <c r="AW4908" s="13" t="s">
        <v>31</v>
      </c>
      <c r="AX4908" s="13" t="s">
        <v>69</v>
      </c>
      <c r="AY4908" s="243" t="s">
        <v>169</v>
      </c>
    </row>
    <row r="4909" s="14" customFormat="1">
      <c r="A4909" s="14"/>
      <c r="B4909" s="244"/>
      <c r="C4909" s="245"/>
      <c r="D4909" s="235" t="s">
        <v>180</v>
      </c>
      <c r="E4909" s="246" t="s">
        <v>19</v>
      </c>
      <c r="F4909" s="247" t="s">
        <v>3786</v>
      </c>
      <c r="G4909" s="245"/>
      <c r="H4909" s="248">
        <v>1.5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31</v>
      </c>
      <c r="AX4909" s="14" t="s">
        <v>69</v>
      </c>
      <c r="AY4909" s="254" t="s">
        <v>169</v>
      </c>
    </row>
    <row r="4910" s="13" customFormat="1">
      <c r="A4910" s="13"/>
      <c r="B4910" s="233"/>
      <c r="C4910" s="234"/>
      <c r="D4910" s="235" t="s">
        <v>180</v>
      </c>
      <c r="E4910" s="236" t="s">
        <v>19</v>
      </c>
      <c r="F4910" s="237" t="s">
        <v>1634</v>
      </c>
      <c r="G4910" s="234"/>
      <c r="H4910" s="236" t="s">
        <v>19</v>
      </c>
      <c r="I4910" s="238"/>
      <c r="J4910" s="234"/>
      <c r="K4910" s="234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180</v>
      </c>
      <c r="AU4910" s="243" t="s">
        <v>78</v>
      </c>
      <c r="AV4910" s="13" t="s">
        <v>76</v>
      </c>
      <c r="AW4910" s="13" t="s">
        <v>31</v>
      </c>
      <c r="AX4910" s="13" t="s">
        <v>69</v>
      </c>
      <c r="AY4910" s="243" t="s">
        <v>169</v>
      </c>
    </row>
    <row r="4911" s="14" customFormat="1">
      <c r="A4911" s="14"/>
      <c r="B4911" s="244"/>
      <c r="C4911" s="245"/>
      <c r="D4911" s="235" t="s">
        <v>180</v>
      </c>
      <c r="E4911" s="246" t="s">
        <v>19</v>
      </c>
      <c r="F4911" s="247" t="s">
        <v>3787</v>
      </c>
      <c r="G4911" s="245"/>
      <c r="H4911" s="248">
        <v>1.9199999999999999</v>
      </c>
      <c r="I4911" s="249"/>
      <c r="J4911" s="245"/>
      <c r="K4911" s="245"/>
      <c r="L4911" s="250"/>
      <c r="M4911" s="251"/>
      <c r="N4911" s="252"/>
      <c r="O4911" s="252"/>
      <c r="P4911" s="252"/>
      <c r="Q4911" s="252"/>
      <c r="R4911" s="252"/>
      <c r="S4911" s="252"/>
      <c r="T4911" s="253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4" t="s">
        <v>180</v>
      </c>
      <c r="AU4911" s="254" t="s">
        <v>78</v>
      </c>
      <c r="AV4911" s="14" t="s">
        <v>78</v>
      </c>
      <c r="AW4911" s="14" t="s">
        <v>31</v>
      </c>
      <c r="AX4911" s="14" t="s">
        <v>69</v>
      </c>
      <c r="AY4911" s="254" t="s">
        <v>169</v>
      </c>
    </row>
    <row r="4912" s="13" customFormat="1">
      <c r="A4912" s="13"/>
      <c r="B4912" s="233"/>
      <c r="C4912" s="234"/>
      <c r="D4912" s="235" t="s">
        <v>180</v>
      </c>
      <c r="E4912" s="236" t="s">
        <v>19</v>
      </c>
      <c r="F4912" s="237" t="s">
        <v>1638</v>
      </c>
      <c r="G4912" s="234"/>
      <c r="H4912" s="236" t="s">
        <v>19</v>
      </c>
      <c r="I4912" s="238"/>
      <c r="J4912" s="234"/>
      <c r="K4912" s="234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180</v>
      </c>
      <c r="AU4912" s="243" t="s">
        <v>78</v>
      </c>
      <c r="AV4912" s="13" t="s">
        <v>76</v>
      </c>
      <c r="AW4912" s="13" t="s">
        <v>31</v>
      </c>
      <c r="AX4912" s="13" t="s">
        <v>69</v>
      </c>
      <c r="AY4912" s="243" t="s">
        <v>169</v>
      </c>
    </row>
    <row r="4913" s="14" customFormat="1">
      <c r="A4913" s="14"/>
      <c r="B4913" s="244"/>
      <c r="C4913" s="245"/>
      <c r="D4913" s="235" t="s">
        <v>180</v>
      </c>
      <c r="E4913" s="246" t="s">
        <v>19</v>
      </c>
      <c r="F4913" s="247" t="s">
        <v>3788</v>
      </c>
      <c r="G4913" s="245"/>
      <c r="H4913" s="248">
        <v>1.575</v>
      </c>
      <c r="I4913" s="249"/>
      <c r="J4913" s="245"/>
      <c r="K4913" s="245"/>
      <c r="L4913" s="250"/>
      <c r="M4913" s="251"/>
      <c r="N4913" s="252"/>
      <c r="O4913" s="252"/>
      <c r="P4913" s="252"/>
      <c r="Q4913" s="252"/>
      <c r="R4913" s="252"/>
      <c r="S4913" s="252"/>
      <c r="T4913" s="253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4" t="s">
        <v>180</v>
      </c>
      <c r="AU4913" s="254" t="s">
        <v>78</v>
      </c>
      <c r="AV4913" s="14" t="s">
        <v>78</v>
      </c>
      <c r="AW4913" s="14" t="s">
        <v>31</v>
      </c>
      <c r="AX4913" s="14" t="s">
        <v>69</v>
      </c>
      <c r="AY4913" s="254" t="s">
        <v>169</v>
      </c>
    </row>
    <row r="4914" s="15" customFormat="1">
      <c r="A4914" s="15"/>
      <c r="B4914" s="255"/>
      <c r="C4914" s="256"/>
      <c r="D4914" s="235" t="s">
        <v>180</v>
      </c>
      <c r="E4914" s="257" t="s">
        <v>19</v>
      </c>
      <c r="F4914" s="258" t="s">
        <v>371</v>
      </c>
      <c r="G4914" s="256"/>
      <c r="H4914" s="259">
        <v>9.0830000000000002</v>
      </c>
      <c r="I4914" s="260"/>
      <c r="J4914" s="256"/>
      <c r="K4914" s="256"/>
      <c r="L4914" s="261"/>
      <c r="M4914" s="262"/>
      <c r="N4914" s="263"/>
      <c r="O4914" s="263"/>
      <c r="P4914" s="263"/>
      <c r="Q4914" s="263"/>
      <c r="R4914" s="263"/>
      <c r="S4914" s="263"/>
      <c r="T4914" s="264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65" t="s">
        <v>180</v>
      </c>
      <c r="AU4914" s="265" t="s">
        <v>78</v>
      </c>
      <c r="AV4914" s="15" t="s">
        <v>176</v>
      </c>
      <c r="AW4914" s="15" t="s">
        <v>31</v>
      </c>
      <c r="AX4914" s="15" t="s">
        <v>76</v>
      </c>
      <c r="AY4914" s="265" t="s">
        <v>169</v>
      </c>
    </row>
    <row r="4915" s="14" customFormat="1">
      <c r="A4915" s="14"/>
      <c r="B4915" s="244"/>
      <c r="C4915" s="245"/>
      <c r="D4915" s="235" t="s">
        <v>180</v>
      </c>
      <c r="E4915" s="245"/>
      <c r="F4915" s="247" t="s">
        <v>3820</v>
      </c>
      <c r="G4915" s="245"/>
      <c r="H4915" s="248">
        <v>9.9909999999999997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4</v>
      </c>
      <c r="AX4915" s="14" t="s">
        <v>76</v>
      </c>
      <c r="AY4915" s="254" t="s">
        <v>169</v>
      </c>
    </row>
    <row r="4916" s="2" customFormat="1" ht="37.8" customHeight="1">
      <c r="A4916" s="41"/>
      <c r="B4916" s="42"/>
      <c r="C4916" s="215" t="s">
        <v>3821</v>
      </c>
      <c r="D4916" s="215" t="s">
        <v>171</v>
      </c>
      <c r="E4916" s="216" t="s">
        <v>3822</v>
      </c>
      <c r="F4916" s="217" t="s">
        <v>3823</v>
      </c>
      <c r="G4916" s="218" t="s">
        <v>412</v>
      </c>
      <c r="H4916" s="219">
        <v>256.15100000000001</v>
      </c>
      <c r="I4916" s="220"/>
      <c r="J4916" s="221">
        <f>ROUND(I4916*H4916,2)</f>
        <v>0</v>
      </c>
      <c r="K4916" s="217" t="s">
        <v>175</v>
      </c>
      <c r="L4916" s="47"/>
      <c r="M4916" s="222" t="s">
        <v>19</v>
      </c>
      <c r="N4916" s="223" t="s">
        <v>40</v>
      </c>
      <c r="O4916" s="87"/>
      <c r="P4916" s="224">
        <f>O4916*H4916</f>
        <v>0</v>
      </c>
      <c r="Q4916" s="224">
        <v>0.0089999999999999993</v>
      </c>
      <c r="R4916" s="224">
        <f>Q4916*H4916</f>
        <v>2.3053589999999997</v>
      </c>
      <c r="S4916" s="224">
        <v>0</v>
      </c>
      <c r="T4916" s="225">
        <f>S4916*H4916</f>
        <v>0</v>
      </c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R4916" s="226" t="s">
        <v>508</v>
      </c>
      <c r="AT4916" s="226" t="s">
        <v>171</v>
      </c>
      <c r="AU4916" s="226" t="s">
        <v>78</v>
      </c>
      <c r="AY4916" s="20" t="s">
        <v>169</v>
      </c>
      <c r="BE4916" s="227">
        <f>IF(N4916="základní",J4916,0)</f>
        <v>0</v>
      </c>
      <c r="BF4916" s="227">
        <f>IF(N4916="snížená",J4916,0)</f>
        <v>0</v>
      </c>
      <c r="BG4916" s="227">
        <f>IF(N4916="zákl. přenesená",J4916,0)</f>
        <v>0</v>
      </c>
      <c r="BH4916" s="227">
        <f>IF(N4916="sníž. přenesená",J4916,0)</f>
        <v>0</v>
      </c>
      <c r="BI4916" s="227">
        <f>IF(N4916="nulová",J4916,0)</f>
        <v>0</v>
      </c>
      <c r="BJ4916" s="20" t="s">
        <v>76</v>
      </c>
      <c r="BK4916" s="227">
        <f>ROUND(I4916*H4916,2)</f>
        <v>0</v>
      </c>
      <c r="BL4916" s="20" t="s">
        <v>508</v>
      </c>
      <c r="BM4916" s="226" t="s">
        <v>3824</v>
      </c>
    </row>
    <row r="4917" s="2" customFormat="1">
      <c r="A4917" s="41"/>
      <c r="B4917" s="42"/>
      <c r="C4917" s="43"/>
      <c r="D4917" s="228" t="s">
        <v>178</v>
      </c>
      <c r="E4917" s="43"/>
      <c r="F4917" s="229" t="s">
        <v>3825</v>
      </c>
      <c r="G4917" s="43"/>
      <c r="H4917" s="43"/>
      <c r="I4917" s="230"/>
      <c r="J4917" s="43"/>
      <c r="K4917" s="43"/>
      <c r="L4917" s="47"/>
      <c r="M4917" s="231"/>
      <c r="N4917" s="232"/>
      <c r="O4917" s="87"/>
      <c r="P4917" s="87"/>
      <c r="Q4917" s="87"/>
      <c r="R4917" s="87"/>
      <c r="S4917" s="87"/>
      <c r="T4917" s="88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T4917" s="20" t="s">
        <v>178</v>
      </c>
      <c r="AU4917" s="20" t="s">
        <v>78</v>
      </c>
    </row>
    <row r="4918" s="2" customFormat="1" ht="24.15" customHeight="1">
      <c r="A4918" s="41"/>
      <c r="B4918" s="42"/>
      <c r="C4918" s="266" t="s">
        <v>3826</v>
      </c>
      <c r="D4918" s="266" t="s">
        <v>402</v>
      </c>
      <c r="E4918" s="267" t="s">
        <v>3827</v>
      </c>
      <c r="F4918" s="268" t="s">
        <v>3828</v>
      </c>
      <c r="G4918" s="269" t="s">
        <v>412</v>
      </c>
      <c r="H4918" s="270">
        <v>189.53200000000001</v>
      </c>
      <c r="I4918" s="271"/>
      <c r="J4918" s="272">
        <f>ROUND(I4918*H4918,2)</f>
        <v>0</v>
      </c>
      <c r="K4918" s="268" t="s">
        <v>175</v>
      </c>
      <c r="L4918" s="273"/>
      <c r="M4918" s="274" t="s">
        <v>19</v>
      </c>
      <c r="N4918" s="275" t="s">
        <v>40</v>
      </c>
      <c r="O4918" s="87"/>
      <c r="P4918" s="224">
        <f>O4918*H4918</f>
        <v>0</v>
      </c>
      <c r="Q4918" s="224">
        <v>0.02</v>
      </c>
      <c r="R4918" s="224">
        <f>Q4918*H4918</f>
        <v>3.7906400000000002</v>
      </c>
      <c r="S4918" s="224">
        <v>0</v>
      </c>
      <c r="T4918" s="225">
        <f>S4918*H4918</f>
        <v>0</v>
      </c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R4918" s="226" t="s">
        <v>688</v>
      </c>
      <c r="AT4918" s="226" t="s">
        <v>402</v>
      </c>
      <c r="AU4918" s="226" t="s">
        <v>78</v>
      </c>
      <c r="AY4918" s="20" t="s">
        <v>169</v>
      </c>
      <c r="BE4918" s="227">
        <f>IF(N4918="základní",J4918,0)</f>
        <v>0</v>
      </c>
      <c r="BF4918" s="227">
        <f>IF(N4918="snížená",J4918,0)</f>
        <v>0</v>
      </c>
      <c r="BG4918" s="227">
        <f>IF(N4918="zákl. přenesená",J4918,0)</f>
        <v>0</v>
      </c>
      <c r="BH4918" s="227">
        <f>IF(N4918="sníž. přenesená",J4918,0)</f>
        <v>0</v>
      </c>
      <c r="BI4918" s="227">
        <f>IF(N4918="nulová",J4918,0)</f>
        <v>0</v>
      </c>
      <c r="BJ4918" s="20" t="s">
        <v>76</v>
      </c>
      <c r="BK4918" s="227">
        <f>ROUND(I4918*H4918,2)</f>
        <v>0</v>
      </c>
      <c r="BL4918" s="20" t="s">
        <v>508</v>
      </c>
      <c r="BM4918" s="226" t="s">
        <v>3829</v>
      </c>
    </row>
    <row r="4919" s="13" customFormat="1">
      <c r="A4919" s="13"/>
      <c r="B4919" s="233"/>
      <c r="C4919" s="234"/>
      <c r="D4919" s="235" t="s">
        <v>180</v>
      </c>
      <c r="E4919" s="236" t="s">
        <v>19</v>
      </c>
      <c r="F4919" s="237" t="s">
        <v>3830</v>
      </c>
      <c r="G4919" s="234"/>
      <c r="H4919" s="236" t="s">
        <v>19</v>
      </c>
      <c r="I4919" s="238"/>
      <c r="J4919" s="234"/>
      <c r="K4919" s="234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180</v>
      </c>
      <c r="AU4919" s="243" t="s">
        <v>78</v>
      </c>
      <c r="AV4919" s="13" t="s">
        <v>76</v>
      </c>
      <c r="AW4919" s="13" t="s">
        <v>31</v>
      </c>
      <c r="AX4919" s="13" t="s">
        <v>69</v>
      </c>
      <c r="AY4919" s="243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1589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1649</v>
      </c>
      <c r="G4921" s="245"/>
      <c r="H4921" s="248">
        <v>19.132000000000001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4" customFormat="1">
      <c r="A4922" s="14"/>
      <c r="B4922" s="244"/>
      <c r="C4922" s="245"/>
      <c r="D4922" s="235" t="s">
        <v>180</v>
      </c>
      <c r="E4922" s="246" t="s">
        <v>19</v>
      </c>
      <c r="F4922" s="247" t="s">
        <v>1650</v>
      </c>
      <c r="G4922" s="245"/>
      <c r="H4922" s="248">
        <v>19.388000000000002</v>
      </c>
      <c r="I4922" s="249"/>
      <c r="J4922" s="245"/>
      <c r="K4922" s="245"/>
      <c r="L4922" s="250"/>
      <c r="M4922" s="251"/>
      <c r="N4922" s="252"/>
      <c r="O4922" s="252"/>
      <c r="P4922" s="252"/>
      <c r="Q4922" s="252"/>
      <c r="R4922" s="252"/>
      <c r="S4922" s="252"/>
      <c r="T4922" s="253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4" t="s">
        <v>180</v>
      </c>
      <c r="AU4922" s="254" t="s">
        <v>78</v>
      </c>
      <c r="AV4922" s="14" t="s">
        <v>78</v>
      </c>
      <c r="AW4922" s="14" t="s">
        <v>31</v>
      </c>
      <c r="AX4922" s="14" t="s">
        <v>69</v>
      </c>
      <c r="AY4922" s="254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1651</v>
      </c>
      <c r="G4923" s="245"/>
      <c r="H4923" s="248">
        <v>14.738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1595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1652</v>
      </c>
      <c r="G4925" s="245"/>
      <c r="H4925" s="248">
        <v>17.675000000000001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1597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1653</v>
      </c>
      <c r="G4927" s="245"/>
      <c r="H4927" s="248">
        <v>15.930999999999999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1599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1654</v>
      </c>
      <c r="G4929" s="245"/>
      <c r="H4929" s="248">
        <v>9.0660000000000007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3" customFormat="1">
      <c r="A4930" s="13"/>
      <c r="B4930" s="233"/>
      <c r="C4930" s="234"/>
      <c r="D4930" s="235" t="s">
        <v>180</v>
      </c>
      <c r="E4930" s="236" t="s">
        <v>19</v>
      </c>
      <c r="F4930" s="237" t="s">
        <v>1604</v>
      </c>
      <c r="G4930" s="234"/>
      <c r="H4930" s="236" t="s">
        <v>19</v>
      </c>
      <c r="I4930" s="238"/>
      <c r="J4930" s="234"/>
      <c r="K4930" s="234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180</v>
      </c>
      <c r="AU4930" s="243" t="s">
        <v>78</v>
      </c>
      <c r="AV4930" s="13" t="s">
        <v>76</v>
      </c>
      <c r="AW4930" s="13" t="s">
        <v>31</v>
      </c>
      <c r="AX4930" s="13" t="s">
        <v>69</v>
      </c>
      <c r="AY4930" s="243" t="s">
        <v>169</v>
      </c>
    </row>
    <row r="4931" s="14" customFormat="1">
      <c r="A4931" s="14"/>
      <c r="B4931" s="244"/>
      <c r="C4931" s="245"/>
      <c r="D4931" s="235" t="s">
        <v>180</v>
      </c>
      <c r="E4931" s="246" t="s">
        <v>19</v>
      </c>
      <c r="F4931" s="247" t="s">
        <v>1656</v>
      </c>
      <c r="G4931" s="245"/>
      <c r="H4931" s="248">
        <v>33.408999999999999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31</v>
      </c>
      <c r="AX4931" s="14" t="s">
        <v>69</v>
      </c>
      <c r="AY4931" s="254" t="s">
        <v>169</v>
      </c>
    </row>
    <row r="4932" s="13" customFormat="1">
      <c r="A4932" s="13"/>
      <c r="B4932" s="233"/>
      <c r="C4932" s="234"/>
      <c r="D4932" s="235" t="s">
        <v>180</v>
      </c>
      <c r="E4932" s="236" t="s">
        <v>19</v>
      </c>
      <c r="F4932" s="237" t="s">
        <v>1606</v>
      </c>
      <c r="G4932" s="234"/>
      <c r="H4932" s="236" t="s">
        <v>19</v>
      </c>
      <c r="I4932" s="238"/>
      <c r="J4932" s="234"/>
      <c r="K4932" s="234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180</v>
      </c>
      <c r="AU4932" s="243" t="s">
        <v>78</v>
      </c>
      <c r="AV4932" s="13" t="s">
        <v>76</v>
      </c>
      <c r="AW4932" s="13" t="s">
        <v>31</v>
      </c>
      <c r="AX4932" s="13" t="s">
        <v>69</v>
      </c>
      <c r="AY4932" s="243" t="s">
        <v>169</v>
      </c>
    </row>
    <row r="4933" s="14" customFormat="1">
      <c r="A4933" s="14"/>
      <c r="B4933" s="244"/>
      <c r="C4933" s="245"/>
      <c r="D4933" s="235" t="s">
        <v>180</v>
      </c>
      <c r="E4933" s="246" t="s">
        <v>19</v>
      </c>
      <c r="F4933" s="247" t="s">
        <v>1657</v>
      </c>
      <c r="G4933" s="245"/>
      <c r="H4933" s="248">
        <v>21.463000000000001</v>
      </c>
      <c r="I4933" s="249"/>
      <c r="J4933" s="245"/>
      <c r="K4933" s="245"/>
      <c r="L4933" s="250"/>
      <c r="M4933" s="251"/>
      <c r="N4933" s="252"/>
      <c r="O4933" s="252"/>
      <c r="P4933" s="252"/>
      <c r="Q4933" s="252"/>
      <c r="R4933" s="252"/>
      <c r="S4933" s="252"/>
      <c r="T4933" s="253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4" t="s">
        <v>180</v>
      </c>
      <c r="AU4933" s="254" t="s">
        <v>78</v>
      </c>
      <c r="AV4933" s="14" t="s">
        <v>78</v>
      </c>
      <c r="AW4933" s="14" t="s">
        <v>31</v>
      </c>
      <c r="AX4933" s="14" t="s">
        <v>69</v>
      </c>
      <c r="AY4933" s="254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1608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1658</v>
      </c>
      <c r="G4935" s="245"/>
      <c r="H4935" s="248">
        <v>14.007999999999999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5" customFormat="1">
      <c r="A4936" s="15"/>
      <c r="B4936" s="255"/>
      <c r="C4936" s="256"/>
      <c r="D4936" s="235" t="s">
        <v>180</v>
      </c>
      <c r="E4936" s="257" t="s">
        <v>19</v>
      </c>
      <c r="F4936" s="258" t="s">
        <v>371</v>
      </c>
      <c r="G4936" s="256"/>
      <c r="H4936" s="259">
        <v>164.81</v>
      </c>
      <c r="I4936" s="260"/>
      <c r="J4936" s="256"/>
      <c r="K4936" s="256"/>
      <c r="L4936" s="261"/>
      <c r="M4936" s="262"/>
      <c r="N4936" s="263"/>
      <c r="O4936" s="263"/>
      <c r="P4936" s="263"/>
      <c r="Q4936" s="263"/>
      <c r="R4936" s="263"/>
      <c r="S4936" s="263"/>
      <c r="T4936" s="264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65" t="s">
        <v>180</v>
      </c>
      <c r="AU4936" s="265" t="s">
        <v>78</v>
      </c>
      <c r="AV4936" s="15" t="s">
        <v>176</v>
      </c>
      <c r="AW4936" s="15" t="s">
        <v>31</v>
      </c>
      <c r="AX4936" s="15" t="s">
        <v>76</v>
      </c>
      <c r="AY4936" s="265" t="s">
        <v>169</v>
      </c>
    </row>
    <row r="4937" s="14" customFormat="1">
      <c r="A4937" s="14"/>
      <c r="B4937" s="244"/>
      <c r="C4937" s="245"/>
      <c r="D4937" s="235" t="s">
        <v>180</v>
      </c>
      <c r="E4937" s="245"/>
      <c r="F4937" s="247" t="s">
        <v>3831</v>
      </c>
      <c r="G4937" s="245"/>
      <c r="H4937" s="248">
        <v>189.53200000000001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4</v>
      </c>
      <c r="AX4937" s="14" t="s">
        <v>76</v>
      </c>
      <c r="AY4937" s="254" t="s">
        <v>169</v>
      </c>
    </row>
    <row r="4938" s="2" customFormat="1" ht="24.15" customHeight="1">
      <c r="A4938" s="41"/>
      <c r="B4938" s="42"/>
      <c r="C4938" s="266" t="s">
        <v>3832</v>
      </c>
      <c r="D4938" s="266" t="s">
        <v>402</v>
      </c>
      <c r="E4938" s="267" t="s">
        <v>3833</v>
      </c>
      <c r="F4938" s="268" t="s">
        <v>3828</v>
      </c>
      <c r="G4938" s="269" t="s">
        <v>412</v>
      </c>
      <c r="H4938" s="270">
        <v>105.042</v>
      </c>
      <c r="I4938" s="271"/>
      <c r="J4938" s="272">
        <f>ROUND(I4938*H4938,2)</f>
        <v>0</v>
      </c>
      <c r="K4938" s="268" t="s">
        <v>19</v>
      </c>
      <c r="L4938" s="273"/>
      <c r="M4938" s="274" t="s">
        <v>19</v>
      </c>
      <c r="N4938" s="275" t="s">
        <v>40</v>
      </c>
      <c r="O4938" s="87"/>
      <c r="P4938" s="224">
        <f>O4938*H4938</f>
        <v>0</v>
      </c>
      <c r="Q4938" s="224">
        <v>0.02</v>
      </c>
      <c r="R4938" s="224">
        <f>Q4938*H4938</f>
        <v>2.1008400000000003</v>
      </c>
      <c r="S4938" s="224">
        <v>0</v>
      </c>
      <c r="T4938" s="225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6" t="s">
        <v>688</v>
      </c>
      <c r="AT4938" s="226" t="s">
        <v>402</v>
      </c>
      <c r="AU4938" s="226" t="s">
        <v>78</v>
      </c>
      <c r="AY4938" s="20" t="s">
        <v>169</v>
      </c>
      <c r="BE4938" s="227">
        <f>IF(N4938="základní",J4938,0)</f>
        <v>0</v>
      </c>
      <c r="BF4938" s="227">
        <f>IF(N4938="snížená",J4938,0)</f>
        <v>0</v>
      </c>
      <c r="BG4938" s="227">
        <f>IF(N4938="zákl. přenesená",J4938,0)</f>
        <v>0</v>
      </c>
      <c r="BH4938" s="227">
        <f>IF(N4938="sníž. přenesená",J4938,0)</f>
        <v>0</v>
      </c>
      <c r="BI4938" s="227">
        <f>IF(N4938="nulová",J4938,0)</f>
        <v>0</v>
      </c>
      <c r="BJ4938" s="20" t="s">
        <v>76</v>
      </c>
      <c r="BK4938" s="227">
        <f>ROUND(I4938*H4938,2)</f>
        <v>0</v>
      </c>
      <c r="BL4938" s="20" t="s">
        <v>508</v>
      </c>
      <c r="BM4938" s="226" t="s">
        <v>3834</v>
      </c>
    </row>
    <row r="4939" s="13" customFormat="1">
      <c r="A4939" s="13"/>
      <c r="B4939" s="233"/>
      <c r="C4939" s="234"/>
      <c r="D4939" s="235" t="s">
        <v>180</v>
      </c>
      <c r="E4939" s="236" t="s">
        <v>19</v>
      </c>
      <c r="F4939" s="237" t="s">
        <v>3835</v>
      </c>
      <c r="G4939" s="234"/>
      <c r="H4939" s="236" t="s">
        <v>19</v>
      </c>
      <c r="I4939" s="238"/>
      <c r="J4939" s="234"/>
      <c r="K4939" s="234"/>
      <c r="L4939" s="239"/>
      <c r="M4939" s="240"/>
      <c r="N4939" s="241"/>
      <c r="O4939" s="241"/>
      <c r="P4939" s="241"/>
      <c r="Q4939" s="241"/>
      <c r="R4939" s="241"/>
      <c r="S4939" s="241"/>
      <c r="T4939" s="242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3" t="s">
        <v>180</v>
      </c>
      <c r="AU4939" s="243" t="s">
        <v>78</v>
      </c>
      <c r="AV4939" s="13" t="s">
        <v>76</v>
      </c>
      <c r="AW4939" s="13" t="s">
        <v>31</v>
      </c>
      <c r="AX4939" s="13" t="s">
        <v>69</v>
      </c>
      <c r="AY4939" s="243" t="s">
        <v>169</v>
      </c>
    </row>
    <row r="4940" s="13" customFormat="1">
      <c r="A4940" s="13"/>
      <c r="B4940" s="233"/>
      <c r="C4940" s="234"/>
      <c r="D4940" s="235" t="s">
        <v>180</v>
      </c>
      <c r="E4940" s="236" t="s">
        <v>19</v>
      </c>
      <c r="F4940" s="237" t="s">
        <v>1624</v>
      </c>
      <c r="G4940" s="234"/>
      <c r="H4940" s="236" t="s">
        <v>19</v>
      </c>
      <c r="I4940" s="238"/>
      <c r="J4940" s="234"/>
      <c r="K4940" s="234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180</v>
      </c>
      <c r="AU4940" s="243" t="s">
        <v>78</v>
      </c>
      <c r="AV4940" s="13" t="s">
        <v>76</v>
      </c>
      <c r="AW4940" s="13" t="s">
        <v>31</v>
      </c>
      <c r="AX4940" s="13" t="s">
        <v>69</v>
      </c>
      <c r="AY4940" s="243" t="s">
        <v>169</v>
      </c>
    </row>
    <row r="4941" s="14" customFormat="1">
      <c r="A4941" s="14"/>
      <c r="B4941" s="244"/>
      <c r="C4941" s="245"/>
      <c r="D4941" s="235" t="s">
        <v>180</v>
      </c>
      <c r="E4941" s="246" t="s">
        <v>19</v>
      </c>
      <c r="F4941" s="247" t="s">
        <v>1660</v>
      </c>
      <c r="G4941" s="245"/>
      <c r="H4941" s="248">
        <v>44.229999999999997</v>
      </c>
      <c r="I4941" s="249"/>
      <c r="J4941" s="245"/>
      <c r="K4941" s="245"/>
      <c r="L4941" s="250"/>
      <c r="M4941" s="251"/>
      <c r="N4941" s="252"/>
      <c r="O4941" s="252"/>
      <c r="P4941" s="252"/>
      <c r="Q4941" s="252"/>
      <c r="R4941" s="252"/>
      <c r="S4941" s="252"/>
      <c r="T4941" s="253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4" t="s">
        <v>180</v>
      </c>
      <c r="AU4941" s="254" t="s">
        <v>78</v>
      </c>
      <c r="AV4941" s="14" t="s">
        <v>78</v>
      </c>
      <c r="AW4941" s="14" t="s">
        <v>31</v>
      </c>
      <c r="AX4941" s="14" t="s">
        <v>69</v>
      </c>
      <c r="AY4941" s="254" t="s">
        <v>169</v>
      </c>
    </row>
    <row r="4942" s="13" customFormat="1">
      <c r="A4942" s="13"/>
      <c r="B4942" s="233"/>
      <c r="C4942" s="234"/>
      <c r="D4942" s="235" t="s">
        <v>180</v>
      </c>
      <c r="E4942" s="236" t="s">
        <v>19</v>
      </c>
      <c r="F4942" s="237" t="s">
        <v>1628</v>
      </c>
      <c r="G4942" s="234"/>
      <c r="H4942" s="236" t="s">
        <v>19</v>
      </c>
      <c r="I4942" s="238"/>
      <c r="J4942" s="234"/>
      <c r="K4942" s="234"/>
      <c r="L4942" s="239"/>
      <c r="M4942" s="240"/>
      <c r="N4942" s="241"/>
      <c r="O4942" s="241"/>
      <c r="P4942" s="241"/>
      <c r="Q4942" s="241"/>
      <c r="R4942" s="241"/>
      <c r="S4942" s="241"/>
      <c r="T4942" s="242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3" t="s">
        <v>180</v>
      </c>
      <c r="AU4942" s="243" t="s">
        <v>78</v>
      </c>
      <c r="AV4942" s="13" t="s">
        <v>76</v>
      </c>
      <c r="AW4942" s="13" t="s">
        <v>31</v>
      </c>
      <c r="AX4942" s="13" t="s">
        <v>69</v>
      </c>
      <c r="AY4942" s="243" t="s">
        <v>169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1661</v>
      </c>
      <c r="G4943" s="245"/>
      <c r="H4943" s="248">
        <v>47.110999999999997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91.340999999999994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3836</v>
      </c>
      <c r="G4945" s="245"/>
      <c r="H4945" s="248">
        <v>105.042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3837</v>
      </c>
      <c r="D4946" s="215" t="s">
        <v>171</v>
      </c>
      <c r="E4946" s="216" t="s">
        <v>3838</v>
      </c>
      <c r="F4946" s="217" t="s">
        <v>3839</v>
      </c>
      <c r="G4946" s="218" t="s">
        <v>412</v>
      </c>
      <c r="H4946" s="219">
        <v>9.7200000000000006</v>
      </c>
      <c r="I4946" s="220"/>
      <c r="J4946" s="221">
        <f>ROUND(I4946*H4946,2)</f>
        <v>0</v>
      </c>
      <c r="K4946" s="217" t="s">
        <v>175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0.00051999999999999995</v>
      </c>
      <c r="R4946" s="224">
        <f>Q4946*H4946</f>
        <v>0.0050543999999999997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176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176</v>
      </c>
      <c r="BM4946" s="226" t="s">
        <v>3840</v>
      </c>
    </row>
    <row r="4947" s="2" customFormat="1">
      <c r="A4947" s="41"/>
      <c r="B4947" s="42"/>
      <c r="C4947" s="43"/>
      <c r="D4947" s="228" t="s">
        <v>178</v>
      </c>
      <c r="E4947" s="43"/>
      <c r="F4947" s="229" t="s">
        <v>3841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178</v>
      </c>
      <c r="AU4947" s="20" t="s">
        <v>78</v>
      </c>
    </row>
    <row r="4948" s="2" customFormat="1" ht="16.5" customHeight="1">
      <c r="A4948" s="41"/>
      <c r="B4948" s="42"/>
      <c r="C4948" s="266" t="s">
        <v>3842</v>
      </c>
      <c r="D4948" s="266" t="s">
        <v>402</v>
      </c>
      <c r="E4948" s="267" t="s">
        <v>3843</v>
      </c>
      <c r="F4948" s="268" t="s">
        <v>3844</v>
      </c>
      <c r="G4948" s="269" t="s">
        <v>412</v>
      </c>
      <c r="H4948" s="270">
        <v>10.692</v>
      </c>
      <c r="I4948" s="271"/>
      <c r="J4948" s="272">
        <f>ROUND(I4948*H4948,2)</f>
        <v>0</v>
      </c>
      <c r="K4948" s="268" t="s">
        <v>175</v>
      </c>
      <c r="L4948" s="273"/>
      <c r="M4948" s="274" t="s">
        <v>19</v>
      </c>
      <c r="N4948" s="275" t="s">
        <v>40</v>
      </c>
      <c r="O4948" s="87"/>
      <c r="P4948" s="224">
        <f>O4948*H4948</f>
        <v>0</v>
      </c>
      <c r="Q4948" s="224">
        <v>0.012</v>
      </c>
      <c r="R4948" s="224">
        <f>Q4948*H4948</f>
        <v>0.128304</v>
      </c>
      <c r="S4948" s="224">
        <v>0</v>
      </c>
      <c r="T4948" s="225">
        <f>S4948*H4948</f>
        <v>0</v>
      </c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R4948" s="226" t="s">
        <v>406</v>
      </c>
      <c r="AT4948" s="226" t="s">
        <v>402</v>
      </c>
      <c r="AU4948" s="226" t="s">
        <v>78</v>
      </c>
      <c r="AY4948" s="20" t="s">
        <v>169</v>
      </c>
      <c r="BE4948" s="227">
        <f>IF(N4948="základní",J4948,0)</f>
        <v>0</v>
      </c>
      <c r="BF4948" s="227">
        <f>IF(N4948="snížená",J4948,0)</f>
        <v>0</v>
      </c>
      <c r="BG4948" s="227">
        <f>IF(N4948="zákl. přenesená",J4948,0)</f>
        <v>0</v>
      </c>
      <c r="BH4948" s="227">
        <f>IF(N4948="sníž. přenesená",J4948,0)</f>
        <v>0</v>
      </c>
      <c r="BI4948" s="227">
        <f>IF(N4948="nulová",J4948,0)</f>
        <v>0</v>
      </c>
      <c r="BJ4948" s="20" t="s">
        <v>76</v>
      </c>
      <c r="BK4948" s="227">
        <f>ROUND(I4948*H4948,2)</f>
        <v>0</v>
      </c>
      <c r="BL4948" s="20" t="s">
        <v>176</v>
      </c>
      <c r="BM4948" s="226" t="s">
        <v>3845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3846</v>
      </c>
      <c r="G4949" s="245"/>
      <c r="H4949" s="248">
        <v>9.7200000000000006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5" customFormat="1">
      <c r="A4950" s="15"/>
      <c r="B4950" s="255"/>
      <c r="C4950" s="256"/>
      <c r="D4950" s="235" t="s">
        <v>180</v>
      </c>
      <c r="E4950" s="257" t="s">
        <v>19</v>
      </c>
      <c r="F4950" s="258" t="s">
        <v>371</v>
      </c>
      <c r="G4950" s="256"/>
      <c r="H4950" s="259">
        <v>9.7200000000000006</v>
      </c>
      <c r="I4950" s="260"/>
      <c r="J4950" s="256"/>
      <c r="K4950" s="256"/>
      <c r="L4950" s="261"/>
      <c r="M4950" s="262"/>
      <c r="N4950" s="263"/>
      <c r="O4950" s="263"/>
      <c r="P4950" s="263"/>
      <c r="Q4950" s="263"/>
      <c r="R4950" s="263"/>
      <c r="S4950" s="263"/>
      <c r="T4950" s="264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65" t="s">
        <v>180</v>
      </c>
      <c r="AU4950" s="265" t="s">
        <v>78</v>
      </c>
      <c r="AV4950" s="15" t="s">
        <v>176</v>
      </c>
      <c r="AW4950" s="15" t="s">
        <v>31</v>
      </c>
      <c r="AX4950" s="15" t="s">
        <v>76</v>
      </c>
      <c r="AY4950" s="265" t="s">
        <v>169</v>
      </c>
    </row>
    <row r="4951" s="14" customFormat="1">
      <c r="A4951" s="14"/>
      <c r="B4951" s="244"/>
      <c r="C4951" s="245"/>
      <c r="D4951" s="235" t="s">
        <v>180</v>
      </c>
      <c r="E4951" s="245"/>
      <c r="F4951" s="247" t="s">
        <v>3847</v>
      </c>
      <c r="G4951" s="245"/>
      <c r="H4951" s="248">
        <v>10.692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4</v>
      </c>
      <c r="AX4951" s="14" t="s">
        <v>76</v>
      </c>
      <c r="AY4951" s="254" t="s">
        <v>169</v>
      </c>
    </row>
    <row r="4952" s="2" customFormat="1" ht="24.15" customHeight="1">
      <c r="A4952" s="41"/>
      <c r="B4952" s="42"/>
      <c r="C4952" s="215" t="s">
        <v>3848</v>
      </c>
      <c r="D4952" s="215" t="s">
        <v>171</v>
      </c>
      <c r="E4952" s="216" t="s">
        <v>3849</v>
      </c>
      <c r="F4952" s="217" t="s">
        <v>3850</v>
      </c>
      <c r="G4952" s="218" t="s">
        <v>396</v>
      </c>
      <c r="H4952" s="219">
        <v>185.26499999999999</v>
      </c>
      <c r="I4952" s="220"/>
      <c r="J4952" s="221">
        <f>ROUND(I4952*H4952,2)</f>
        <v>0</v>
      </c>
      <c r="K4952" s="217" t="s">
        <v>19</v>
      </c>
      <c r="L4952" s="47"/>
      <c r="M4952" s="222" t="s">
        <v>19</v>
      </c>
      <c r="N4952" s="223" t="s">
        <v>40</v>
      </c>
      <c r="O4952" s="87"/>
      <c r="P4952" s="224">
        <f>O4952*H4952</f>
        <v>0</v>
      </c>
      <c r="Q4952" s="224">
        <v>0.00050000000000000001</v>
      </c>
      <c r="R4952" s="224">
        <f>Q4952*H4952</f>
        <v>0.092632499999999993</v>
      </c>
      <c r="S4952" s="224">
        <v>0</v>
      </c>
      <c r="T4952" s="225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26" t="s">
        <v>508</v>
      </c>
      <c r="AT4952" s="226" t="s">
        <v>171</v>
      </c>
      <c r="AU4952" s="226" t="s">
        <v>78</v>
      </c>
      <c r="AY4952" s="20" t="s">
        <v>169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20" t="s">
        <v>76</v>
      </c>
      <c r="BK4952" s="227">
        <f>ROUND(I4952*H4952,2)</f>
        <v>0</v>
      </c>
      <c r="BL4952" s="20" t="s">
        <v>508</v>
      </c>
      <c r="BM4952" s="226" t="s">
        <v>3851</v>
      </c>
    </row>
    <row r="4953" s="13" customFormat="1">
      <c r="A4953" s="13"/>
      <c r="B4953" s="233"/>
      <c r="C4953" s="234"/>
      <c r="D4953" s="235" t="s">
        <v>180</v>
      </c>
      <c r="E4953" s="236" t="s">
        <v>19</v>
      </c>
      <c r="F4953" s="237" t="s">
        <v>3819</v>
      </c>
      <c r="G4953" s="234"/>
      <c r="H4953" s="236" t="s">
        <v>19</v>
      </c>
      <c r="I4953" s="238"/>
      <c r="J4953" s="234"/>
      <c r="K4953" s="234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180</v>
      </c>
      <c r="AU4953" s="243" t="s">
        <v>78</v>
      </c>
      <c r="AV4953" s="13" t="s">
        <v>76</v>
      </c>
      <c r="AW4953" s="13" t="s">
        <v>31</v>
      </c>
      <c r="AX4953" s="13" t="s">
        <v>69</v>
      </c>
      <c r="AY4953" s="243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1577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3852</v>
      </c>
      <c r="G4955" s="245"/>
      <c r="H4955" s="248">
        <v>4.0499999999999998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1601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3853</v>
      </c>
      <c r="G4957" s="245"/>
      <c r="H4957" s="248">
        <v>4.6749999999999998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1630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4" customFormat="1">
      <c r="A4959" s="14"/>
      <c r="B4959" s="244"/>
      <c r="C4959" s="245"/>
      <c r="D4959" s="235" t="s">
        <v>180</v>
      </c>
      <c r="E4959" s="246" t="s">
        <v>19</v>
      </c>
      <c r="F4959" s="247" t="s">
        <v>3854</v>
      </c>
      <c r="G4959" s="245"/>
      <c r="H4959" s="248">
        <v>4</v>
      </c>
      <c r="I4959" s="249"/>
      <c r="J4959" s="245"/>
      <c r="K4959" s="245"/>
      <c r="L4959" s="250"/>
      <c r="M4959" s="251"/>
      <c r="N4959" s="252"/>
      <c r="O4959" s="252"/>
      <c r="P4959" s="252"/>
      <c r="Q4959" s="252"/>
      <c r="R4959" s="252"/>
      <c r="S4959" s="252"/>
      <c r="T4959" s="253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4" t="s">
        <v>180</v>
      </c>
      <c r="AU4959" s="254" t="s">
        <v>78</v>
      </c>
      <c r="AV4959" s="14" t="s">
        <v>78</v>
      </c>
      <c r="AW4959" s="14" t="s">
        <v>31</v>
      </c>
      <c r="AX4959" s="14" t="s">
        <v>69</v>
      </c>
      <c r="AY4959" s="254" t="s">
        <v>169</v>
      </c>
    </row>
    <row r="4960" s="13" customFormat="1">
      <c r="A4960" s="13"/>
      <c r="B4960" s="233"/>
      <c r="C4960" s="234"/>
      <c r="D4960" s="235" t="s">
        <v>180</v>
      </c>
      <c r="E4960" s="236" t="s">
        <v>19</v>
      </c>
      <c r="F4960" s="237" t="s">
        <v>1634</v>
      </c>
      <c r="G4960" s="234"/>
      <c r="H4960" s="236" t="s">
        <v>19</v>
      </c>
      <c r="I4960" s="238"/>
      <c r="J4960" s="234"/>
      <c r="K4960" s="234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180</v>
      </c>
      <c r="AU4960" s="243" t="s">
        <v>78</v>
      </c>
      <c r="AV4960" s="13" t="s">
        <v>76</v>
      </c>
      <c r="AW4960" s="13" t="s">
        <v>31</v>
      </c>
      <c r="AX4960" s="13" t="s">
        <v>69</v>
      </c>
      <c r="AY4960" s="243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3855</v>
      </c>
      <c r="G4961" s="245"/>
      <c r="H4961" s="248">
        <v>4.2800000000000002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3" customFormat="1">
      <c r="A4962" s="13"/>
      <c r="B4962" s="233"/>
      <c r="C4962" s="234"/>
      <c r="D4962" s="235" t="s">
        <v>180</v>
      </c>
      <c r="E4962" s="236" t="s">
        <v>19</v>
      </c>
      <c r="F4962" s="237" t="s">
        <v>1638</v>
      </c>
      <c r="G4962" s="234"/>
      <c r="H4962" s="236" t="s">
        <v>19</v>
      </c>
      <c r="I4962" s="238"/>
      <c r="J4962" s="234"/>
      <c r="K4962" s="234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180</v>
      </c>
      <c r="AU4962" s="243" t="s">
        <v>78</v>
      </c>
      <c r="AV4962" s="13" t="s">
        <v>76</v>
      </c>
      <c r="AW4962" s="13" t="s">
        <v>31</v>
      </c>
      <c r="AX4962" s="13" t="s">
        <v>69</v>
      </c>
      <c r="AY4962" s="243" t="s">
        <v>169</v>
      </c>
    </row>
    <row r="4963" s="14" customFormat="1">
      <c r="A4963" s="14"/>
      <c r="B4963" s="244"/>
      <c r="C4963" s="245"/>
      <c r="D4963" s="235" t="s">
        <v>180</v>
      </c>
      <c r="E4963" s="246" t="s">
        <v>19</v>
      </c>
      <c r="F4963" s="247" t="s">
        <v>3856</v>
      </c>
      <c r="G4963" s="245"/>
      <c r="H4963" s="248">
        <v>4.0499999999999998</v>
      </c>
      <c r="I4963" s="249"/>
      <c r="J4963" s="245"/>
      <c r="K4963" s="245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4" t="s">
        <v>180</v>
      </c>
      <c r="AU4963" s="254" t="s">
        <v>78</v>
      </c>
      <c r="AV4963" s="14" t="s">
        <v>78</v>
      </c>
      <c r="AW4963" s="14" t="s">
        <v>31</v>
      </c>
      <c r="AX4963" s="14" t="s">
        <v>69</v>
      </c>
      <c r="AY4963" s="254" t="s">
        <v>169</v>
      </c>
    </row>
    <row r="4964" s="13" customFormat="1">
      <c r="A4964" s="13"/>
      <c r="B4964" s="233"/>
      <c r="C4964" s="234"/>
      <c r="D4964" s="235" t="s">
        <v>180</v>
      </c>
      <c r="E4964" s="236" t="s">
        <v>19</v>
      </c>
      <c r="F4964" s="237" t="s">
        <v>3830</v>
      </c>
      <c r="G4964" s="234"/>
      <c r="H4964" s="236" t="s">
        <v>19</v>
      </c>
      <c r="I4964" s="238"/>
      <c r="J4964" s="234"/>
      <c r="K4964" s="234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180</v>
      </c>
      <c r="AU4964" s="243" t="s">
        <v>78</v>
      </c>
      <c r="AV4964" s="13" t="s">
        <v>76</v>
      </c>
      <c r="AW4964" s="13" t="s">
        <v>31</v>
      </c>
      <c r="AX4964" s="13" t="s">
        <v>69</v>
      </c>
      <c r="AY4964" s="243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1589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3857</v>
      </c>
      <c r="G4966" s="245"/>
      <c r="H4966" s="248">
        <v>13.800000000000001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4" customFormat="1">
      <c r="A4967" s="14"/>
      <c r="B4967" s="244"/>
      <c r="C4967" s="245"/>
      <c r="D4967" s="235" t="s">
        <v>180</v>
      </c>
      <c r="E4967" s="246" t="s">
        <v>19</v>
      </c>
      <c r="F4967" s="247" t="s">
        <v>3858</v>
      </c>
      <c r="G4967" s="245"/>
      <c r="H4967" s="248">
        <v>11.380000000000001</v>
      </c>
      <c r="I4967" s="249"/>
      <c r="J4967" s="245"/>
      <c r="K4967" s="245"/>
      <c r="L4967" s="250"/>
      <c r="M4967" s="251"/>
      <c r="N4967" s="252"/>
      <c r="O4967" s="252"/>
      <c r="P4967" s="252"/>
      <c r="Q4967" s="252"/>
      <c r="R4967" s="252"/>
      <c r="S4967" s="252"/>
      <c r="T4967" s="253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4" t="s">
        <v>180</v>
      </c>
      <c r="AU4967" s="254" t="s">
        <v>78</v>
      </c>
      <c r="AV4967" s="14" t="s">
        <v>78</v>
      </c>
      <c r="AW4967" s="14" t="s">
        <v>31</v>
      </c>
      <c r="AX4967" s="14" t="s">
        <v>69</v>
      </c>
      <c r="AY4967" s="254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3859</v>
      </c>
      <c r="G4968" s="245"/>
      <c r="H4968" s="248">
        <v>10.34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1595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3860</v>
      </c>
      <c r="G4970" s="245"/>
      <c r="H4970" s="248">
        <v>11.75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1597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3861</v>
      </c>
      <c r="G4972" s="245"/>
      <c r="H4972" s="248">
        <v>11.01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1599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3862</v>
      </c>
      <c r="G4974" s="245"/>
      <c r="H4974" s="248">
        <v>6.75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1604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4" customFormat="1">
      <c r="A4976" s="14"/>
      <c r="B4976" s="244"/>
      <c r="C4976" s="245"/>
      <c r="D4976" s="235" t="s">
        <v>180</v>
      </c>
      <c r="E4976" s="246" t="s">
        <v>19</v>
      </c>
      <c r="F4976" s="247" t="s">
        <v>3863</v>
      </c>
      <c r="G4976" s="245"/>
      <c r="H4976" s="248">
        <v>23.07</v>
      </c>
      <c r="I4976" s="249"/>
      <c r="J4976" s="245"/>
      <c r="K4976" s="245"/>
      <c r="L4976" s="250"/>
      <c r="M4976" s="251"/>
      <c r="N4976" s="252"/>
      <c r="O4976" s="252"/>
      <c r="P4976" s="252"/>
      <c r="Q4976" s="252"/>
      <c r="R4976" s="252"/>
      <c r="S4976" s="252"/>
      <c r="T4976" s="25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4" t="s">
        <v>180</v>
      </c>
      <c r="AU4976" s="254" t="s">
        <v>78</v>
      </c>
      <c r="AV4976" s="14" t="s">
        <v>78</v>
      </c>
      <c r="AW4976" s="14" t="s">
        <v>31</v>
      </c>
      <c r="AX4976" s="14" t="s">
        <v>69</v>
      </c>
      <c r="AY4976" s="254" t="s">
        <v>169</v>
      </c>
    </row>
    <row r="4977" s="13" customFormat="1">
      <c r="A4977" s="13"/>
      <c r="B4977" s="233"/>
      <c r="C4977" s="234"/>
      <c r="D4977" s="235" t="s">
        <v>180</v>
      </c>
      <c r="E4977" s="236" t="s">
        <v>19</v>
      </c>
      <c r="F4977" s="237" t="s">
        <v>1606</v>
      </c>
      <c r="G4977" s="234"/>
      <c r="H4977" s="236" t="s">
        <v>19</v>
      </c>
      <c r="I4977" s="238"/>
      <c r="J4977" s="234"/>
      <c r="K4977" s="234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180</v>
      </c>
      <c r="AU4977" s="243" t="s">
        <v>78</v>
      </c>
      <c r="AV4977" s="13" t="s">
        <v>76</v>
      </c>
      <c r="AW4977" s="13" t="s">
        <v>31</v>
      </c>
      <c r="AX4977" s="13" t="s">
        <v>69</v>
      </c>
      <c r="AY4977" s="243" t="s">
        <v>169</v>
      </c>
    </row>
    <row r="4978" s="14" customFormat="1">
      <c r="A4978" s="14"/>
      <c r="B4978" s="244"/>
      <c r="C4978" s="245"/>
      <c r="D4978" s="235" t="s">
        <v>180</v>
      </c>
      <c r="E4978" s="246" t="s">
        <v>19</v>
      </c>
      <c r="F4978" s="247" t="s">
        <v>3864</v>
      </c>
      <c r="G4978" s="245"/>
      <c r="H4978" s="248">
        <v>13.01</v>
      </c>
      <c r="I4978" s="249"/>
      <c r="J4978" s="245"/>
      <c r="K4978" s="245"/>
      <c r="L4978" s="250"/>
      <c r="M4978" s="251"/>
      <c r="N4978" s="252"/>
      <c r="O4978" s="252"/>
      <c r="P4978" s="252"/>
      <c r="Q4978" s="252"/>
      <c r="R4978" s="252"/>
      <c r="S4978" s="252"/>
      <c r="T4978" s="253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4" t="s">
        <v>180</v>
      </c>
      <c r="AU4978" s="254" t="s">
        <v>78</v>
      </c>
      <c r="AV4978" s="14" t="s">
        <v>78</v>
      </c>
      <c r="AW4978" s="14" t="s">
        <v>31</v>
      </c>
      <c r="AX4978" s="14" t="s">
        <v>69</v>
      </c>
      <c r="AY4978" s="254" t="s">
        <v>169</v>
      </c>
    </row>
    <row r="4979" s="13" customFormat="1">
      <c r="A4979" s="13"/>
      <c r="B4979" s="233"/>
      <c r="C4979" s="234"/>
      <c r="D4979" s="235" t="s">
        <v>180</v>
      </c>
      <c r="E4979" s="236" t="s">
        <v>19</v>
      </c>
      <c r="F4979" s="237" t="s">
        <v>1608</v>
      </c>
      <c r="G4979" s="234"/>
      <c r="H4979" s="236" t="s">
        <v>19</v>
      </c>
      <c r="I4979" s="238"/>
      <c r="J4979" s="234"/>
      <c r="K4979" s="234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180</v>
      </c>
      <c r="AU4979" s="243" t="s">
        <v>78</v>
      </c>
      <c r="AV4979" s="13" t="s">
        <v>76</v>
      </c>
      <c r="AW4979" s="13" t="s">
        <v>31</v>
      </c>
      <c r="AX4979" s="13" t="s">
        <v>69</v>
      </c>
      <c r="AY4979" s="243" t="s">
        <v>169</v>
      </c>
    </row>
    <row r="4980" s="14" customFormat="1">
      <c r="A4980" s="14"/>
      <c r="B4980" s="244"/>
      <c r="C4980" s="245"/>
      <c r="D4980" s="235" t="s">
        <v>180</v>
      </c>
      <c r="E4980" s="246" t="s">
        <v>19</v>
      </c>
      <c r="F4980" s="247" t="s">
        <v>3865</v>
      </c>
      <c r="G4980" s="245"/>
      <c r="H4980" s="248">
        <v>9.6899999999999995</v>
      </c>
      <c r="I4980" s="249"/>
      <c r="J4980" s="245"/>
      <c r="K4980" s="245"/>
      <c r="L4980" s="250"/>
      <c r="M4980" s="251"/>
      <c r="N4980" s="252"/>
      <c r="O4980" s="252"/>
      <c r="P4980" s="252"/>
      <c r="Q4980" s="252"/>
      <c r="R4980" s="252"/>
      <c r="S4980" s="252"/>
      <c r="T4980" s="253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4" t="s">
        <v>180</v>
      </c>
      <c r="AU4980" s="254" t="s">
        <v>78</v>
      </c>
      <c r="AV4980" s="14" t="s">
        <v>78</v>
      </c>
      <c r="AW4980" s="14" t="s">
        <v>31</v>
      </c>
      <c r="AX4980" s="14" t="s">
        <v>69</v>
      </c>
      <c r="AY4980" s="254" t="s">
        <v>169</v>
      </c>
    </row>
    <row r="4981" s="13" customFormat="1">
      <c r="A4981" s="13"/>
      <c r="B4981" s="233"/>
      <c r="C4981" s="234"/>
      <c r="D4981" s="235" t="s">
        <v>180</v>
      </c>
      <c r="E4981" s="236" t="s">
        <v>19</v>
      </c>
      <c r="F4981" s="237" t="s">
        <v>3835</v>
      </c>
      <c r="G4981" s="234"/>
      <c r="H4981" s="236" t="s">
        <v>19</v>
      </c>
      <c r="I4981" s="238"/>
      <c r="J4981" s="234"/>
      <c r="K4981" s="234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180</v>
      </c>
      <c r="AU4981" s="243" t="s">
        <v>78</v>
      </c>
      <c r="AV4981" s="13" t="s">
        <v>76</v>
      </c>
      <c r="AW4981" s="13" t="s">
        <v>31</v>
      </c>
      <c r="AX4981" s="13" t="s">
        <v>69</v>
      </c>
      <c r="AY4981" s="243" t="s">
        <v>169</v>
      </c>
    </row>
    <row r="4982" s="13" customFormat="1">
      <c r="A4982" s="13"/>
      <c r="B4982" s="233"/>
      <c r="C4982" s="234"/>
      <c r="D4982" s="235" t="s">
        <v>180</v>
      </c>
      <c r="E4982" s="236" t="s">
        <v>19</v>
      </c>
      <c r="F4982" s="237" t="s">
        <v>1624</v>
      </c>
      <c r="G4982" s="234"/>
      <c r="H4982" s="236" t="s">
        <v>19</v>
      </c>
      <c r="I4982" s="238"/>
      <c r="J4982" s="234"/>
      <c r="K4982" s="234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180</v>
      </c>
      <c r="AU4982" s="243" t="s">
        <v>78</v>
      </c>
      <c r="AV4982" s="13" t="s">
        <v>76</v>
      </c>
      <c r="AW4982" s="13" t="s">
        <v>31</v>
      </c>
      <c r="AX4982" s="13" t="s">
        <v>69</v>
      </c>
      <c r="AY4982" s="243" t="s">
        <v>169</v>
      </c>
    </row>
    <row r="4983" s="14" customFormat="1">
      <c r="A4983" s="14"/>
      <c r="B4983" s="244"/>
      <c r="C4983" s="245"/>
      <c r="D4983" s="235" t="s">
        <v>180</v>
      </c>
      <c r="E4983" s="246" t="s">
        <v>19</v>
      </c>
      <c r="F4983" s="247" t="s">
        <v>3866</v>
      </c>
      <c r="G4983" s="245"/>
      <c r="H4983" s="248">
        <v>26.359999999999999</v>
      </c>
      <c r="I4983" s="249"/>
      <c r="J4983" s="245"/>
      <c r="K4983" s="245"/>
      <c r="L4983" s="250"/>
      <c r="M4983" s="251"/>
      <c r="N4983" s="252"/>
      <c r="O4983" s="252"/>
      <c r="P4983" s="252"/>
      <c r="Q4983" s="252"/>
      <c r="R4983" s="252"/>
      <c r="S4983" s="252"/>
      <c r="T4983" s="25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4" t="s">
        <v>180</v>
      </c>
      <c r="AU4983" s="254" t="s">
        <v>78</v>
      </c>
      <c r="AV4983" s="14" t="s">
        <v>78</v>
      </c>
      <c r="AW4983" s="14" t="s">
        <v>31</v>
      </c>
      <c r="AX4983" s="14" t="s">
        <v>69</v>
      </c>
      <c r="AY4983" s="254" t="s">
        <v>169</v>
      </c>
    </row>
    <row r="4984" s="13" customFormat="1">
      <c r="A4984" s="13"/>
      <c r="B4984" s="233"/>
      <c r="C4984" s="234"/>
      <c r="D4984" s="235" t="s">
        <v>180</v>
      </c>
      <c r="E4984" s="236" t="s">
        <v>19</v>
      </c>
      <c r="F4984" s="237" t="s">
        <v>1628</v>
      </c>
      <c r="G4984" s="234"/>
      <c r="H4984" s="236" t="s">
        <v>19</v>
      </c>
      <c r="I4984" s="238"/>
      <c r="J4984" s="234"/>
      <c r="K4984" s="234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180</v>
      </c>
      <c r="AU4984" s="243" t="s">
        <v>78</v>
      </c>
      <c r="AV4984" s="13" t="s">
        <v>76</v>
      </c>
      <c r="AW4984" s="13" t="s">
        <v>31</v>
      </c>
      <c r="AX4984" s="13" t="s">
        <v>69</v>
      </c>
      <c r="AY4984" s="243" t="s">
        <v>169</v>
      </c>
    </row>
    <row r="4985" s="14" customFormat="1">
      <c r="A4985" s="14"/>
      <c r="B4985" s="244"/>
      <c r="C4985" s="245"/>
      <c r="D4985" s="235" t="s">
        <v>180</v>
      </c>
      <c r="E4985" s="246" t="s">
        <v>19</v>
      </c>
      <c r="F4985" s="247" t="s">
        <v>3867</v>
      </c>
      <c r="G4985" s="245"/>
      <c r="H4985" s="248">
        <v>27.050000000000001</v>
      </c>
      <c r="I4985" s="249"/>
      <c r="J4985" s="245"/>
      <c r="K4985" s="245"/>
      <c r="L4985" s="250"/>
      <c r="M4985" s="251"/>
      <c r="N4985" s="252"/>
      <c r="O4985" s="252"/>
      <c r="P4985" s="252"/>
      <c r="Q4985" s="252"/>
      <c r="R4985" s="252"/>
      <c r="S4985" s="252"/>
      <c r="T4985" s="253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4" t="s">
        <v>180</v>
      </c>
      <c r="AU4985" s="254" t="s">
        <v>78</v>
      </c>
      <c r="AV4985" s="14" t="s">
        <v>78</v>
      </c>
      <c r="AW4985" s="14" t="s">
        <v>31</v>
      </c>
      <c r="AX4985" s="14" t="s">
        <v>69</v>
      </c>
      <c r="AY4985" s="254" t="s">
        <v>169</v>
      </c>
    </row>
    <row r="4986" s="15" customFormat="1">
      <c r="A4986" s="15"/>
      <c r="B4986" s="255"/>
      <c r="C4986" s="256"/>
      <c r="D4986" s="235" t="s">
        <v>180</v>
      </c>
      <c r="E4986" s="257" t="s">
        <v>19</v>
      </c>
      <c r="F4986" s="258" t="s">
        <v>371</v>
      </c>
      <c r="G4986" s="256"/>
      <c r="H4986" s="259">
        <v>185.26499999999999</v>
      </c>
      <c r="I4986" s="260"/>
      <c r="J4986" s="256"/>
      <c r="K4986" s="256"/>
      <c r="L4986" s="261"/>
      <c r="M4986" s="262"/>
      <c r="N4986" s="263"/>
      <c r="O4986" s="263"/>
      <c r="P4986" s="263"/>
      <c r="Q4986" s="263"/>
      <c r="R4986" s="263"/>
      <c r="S4986" s="263"/>
      <c r="T4986" s="264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T4986" s="265" t="s">
        <v>180</v>
      </c>
      <c r="AU4986" s="265" t="s">
        <v>78</v>
      </c>
      <c r="AV4986" s="15" t="s">
        <v>176</v>
      </c>
      <c r="AW4986" s="15" t="s">
        <v>31</v>
      </c>
      <c r="AX4986" s="15" t="s">
        <v>76</v>
      </c>
      <c r="AY4986" s="265" t="s">
        <v>169</v>
      </c>
    </row>
    <row r="4987" s="2" customFormat="1" ht="44.25" customHeight="1">
      <c r="A4987" s="41"/>
      <c r="B4987" s="42"/>
      <c r="C4987" s="215" t="s">
        <v>3868</v>
      </c>
      <c r="D4987" s="215" t="s">
        <v>171</v>
      </c>
      <c r="E4987" s="216" t="s">
        <v>3869</v>
      </c>
      <c r="F4987" s="217" t="s">
        <v>3870</v>
      </c>
      <c r="G4987" s="218" t="s">
        <v>2311</v>
      </c>
      <c r="H4987" s="288"/>
      <c r="I4987" s="220"/>
      <c r="J4987" s="221">
        <f>ROUND(I4987*H4987,2)</f>
        <v>0</v>
      </c>
      <c r="K4987" s="217" t="s">
        <v>175</v>
      </c>
      <c r="L4987" s="47"/>
      <c r="M4987" s="222" t="s">
        <v>19</v>
      </c>
      <c r="N4987" s="223" t="s">
        <v>40</v>
      </c>
      <c r="O4987" s="87"/>
      <c r="P4987" s="224">
        <f>O4987*H4987</f>
        <v>0</v>
      </c>
      <c r="Q4987" s="224">
        <v>0</v>
      </c>
      <c r="R4987" s="224">
        <f>Q4987*H4987</f>
        <v>0</v>
      </c>
      <c r="S4987" s="224">
        <v>0</v>
      </c>
      <c r="T4987" s="225">
        <f>S4987*H4987</f>
        <v>0</v>
      </c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R4987" s="226" t="s">
        <v>508</v>
      </c>
      <c r="AT4987" s="226" t="s">
        <v>171</v>
      </c>
      <c r="AU4987" s="226" t="s">
        <v>78</v>
      </c>
      <c r="AY4987" s="20" t="s">
        <v>169</v>
      </c>
      <c r="BE4987" s="227">
        <f>IF(N4987="základní",J4987,0)</f>
        <v>0</v>
      </c>
      <c r="BF4987" s="227">
        <f>IF(N4987="snížená",J4987,0)</f>
        <v>0</v>
      </c>
      <c r="BG4987" s="227">
        <f>IF(N4987="zákl. přenesená",J4987,0)</f>
        <v>0</v>
      </c>
      <c r="BH4987" s="227">
        <f>IF(N4987="sníž. přenesená",J4987,0)</f>
        <v>0</v>
      </c>
      <c r="BI4987" s="227">
        <f>IF(N4987="nulová",J4987,0)</f>
        <v>0</v>
      </c>
      <c r="BJ4987" s="20" t="s">
        <v>76</v>
      </c>
      <c r="BK4987" s="227">
        <f>ROUND(I4987*H4987,2)</f>
        <v>0</v>
      </c>
      <c r="BL4987" s="20" t="s">
        <v>508</v>
      </c>
      <c r="BM4987" s="226" t="s">
        <v>3871</v>
      </c>
    </row>
    <row r="4988" s="2" customFormat="1">
      <c r="A4988" s="41"/>
      <c r="B4988" s="42"/>
      <c r="C4988" s="43"/>
      <c r="D4988" s="228" t="s">
        <v>178</v>
      </c>
      <c r="E4988" s="43"/>
      <c r="F4988" s="229" t="s">
        <v>3872</v>
      </c>
      <c r="G4988" s="43"/>
      <c r="H4988" s="43"/>
      <c r="I4988" s="230"/>
      <c r="J4988" s="43"/>
      <c r="K4988" s="43"/>
      <c r="L4988" s="47"/>
      <c r="M4988" s="231"/>
      <c r="N4988" s="232"/>
      <c r="O4988" s="87"/>
      <c r="P4988" s="87"/>
      <c r="Q4988" s="87"/>
      <c r="R4988" s="87"/>
      <c r="S4988" s="87"/>
      <c r="T4988" s="88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T4988" s="20" t="s">
        <v>178</v>
      </c>
      <c r="AU4988" s="20" t="s">
        <v>78</v>
      </c>
    </row>
    <row r="4989" s="12" customFormat="1" ht="22.8" customHeight="1">
      <c r="A4989" s="12"/>
      <c r="B4989" s="199"/>
      <c r="C4989" s="200"/>
      <c r="D4989" s="201" t="s">
        <v>68</v>
      </c>
      <c r="E4989" s="213" t="s">
        <v>3873</v>
      </c>
      <c r="F4989" s="213" t="s">
        <v>3874</v>
      </c>
      <c r="G4989" s="200"/>
      <c r="H4989" s="200"/>
      <c r="I4989" s="203"/>
      <c r="J4989" s="214">
        <f>BK4989</f>
        <v>0</v>
      </c>
      <c r="K4989" s="200"/>
      <c r="L4989" s="205"/>
      <c r="M4989" s="206"/>
      <c r="N4989" s="207"/>
      <c r="O4989" s="207"/>
      <c r="P4989" s="208">
        <f>SUM(P4990:P5077)</f>
        <v>0</v>
      </c>
      <c r="Q4989" s="207"/>
      <c r="R4989" s="208">
        <f>SUM(R4990:R5077)</f>
        <v>0.45615124000000007</v>
      </c>
      <c r="S4989" s="207"/>
      <c r="T4989" s="209">
        <f>SUM(T4990:T5077)</f>
        <v>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R4989" s="210" t="s">
        <v>78</v>
      </c>
      <c r="AT4989" s="211" t="s">
        <v>68</v>
      </c>
      <c r="AU4989" s="211" t="s">
        <v>76</v>
      </c>
      <c r="AY4989" s="210" t="s">
        <v>169</v>
      </c>
      <c r="BK4989" s="212">
        <f>SUM(BK4990:BK5077)</f>
        <v>0</v>
      </c>
    </row>
    <row r="4990" s="2" customFormat="1" ht="37.8" customHeight="1">
      <c r="A4990" s="41"/>
      <c r="B4990" s="42"/>
      <c r="C4990" s="215" t="s">
        <v>3875</v>
      </c>
      <c r="D4990" s="215" t="s">
        <v>171</v>
      </c>
      <c r="E4990" s="216" t="s">
        <v>3876</v>
      </c>
      <c r="F4990" s="217" t="s">
        <v>3877</v>
      </c>
      <c r="G4990" s="218" t="s">
        <v>412</v>
      </c>
      <c r="H4990" s="219">
        <v>556.28200000000004</v>
      </c>
      <c r="I4990" s="220"/>
      <c r="J4990" s="221">
        <f>ROUND(I4990*H4990,2)</f>
        <v>0</v>
      </c>
      <c r="K4990" s="217" t="s">
        <v>175</v>
      </c>
      <c r="L4990" s="47"/>
      <c r="M4990" s="222" t="s">
        <v>19</v>
      </c>
      <c r="N4990" s="223" t="s">
        <v>40</v>
      </c>
      <c r="O4990" s="87"/>
      <c r="P4990" s="224">
        <f>O4990*H4990</f>
        <v>0</v>
      </c>
      <c r="Q4990" s="224">
        <v>0.00010000000000000001</v>
      </c>
      <c r="R4990" s="224">
        <f>Q4990*H4990</f>
        <v>0.05562820000000001</v>
      </c>
      <c r="S4990" s="224">
        <v>0</v>
      </c>
      <c r="T4990" s="225">
        <f>S4990*H4990</f>
        <v>0</v>
      </c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R4990" s="226" t="s">
        <v>508</v>
      </c>
      <c r="AT4990" s="226" t="s">
        <v>171</v>
      </c>
      <c r="AU4990" s="226" t="s">
        <v>78</v>
      </c>
      <c r="AY4990" s="20" t="s">
        <v>169</v>
      </c>
      <c r="BE4990" s="227">
        <f>IF(N4990="základní",J4990,0)</f>
        <v>0</v>
      </c>
      <c r="BF4990" s="227">
        <f>IF(N4990="snížená",J4990,0)</f>
        <v>0</v>
      </c>
      <c r="BG4990" s="227">
        <f>IF(N4990="zákl. přenesená",J4990,0)</f>
        <v>0</v>
      </c>
      <c r="BH4990" s="227">
        <f>IF(N4990="sníž. přenesená",J4990,0)</f>
        <v>0</v>
      </c>
      <c r="BI4990" s="227">
        <f>IF(N4990="nulová",J4990,0)</f>
        <v>0</v>
      </c>
      <c r="BJ4990" s="20" t="s">
        <v>76</v>
      </c>
      <c r="BK4990" s="227">
        <f>ROUND(I4990*H4990,2)</f>
        <v>0</v>
      </c>
      <c r="BL4990" s="20" t="s">
        <v>508</v>
      </c>
      <c r="BM4990" s="226" t="s">
        <v>3878</v>
      </c>
    </row>
    <row r="4991" s="2" customFormat="1">
      <c r="A4991" s="41"/>
      <c r="B4991" s="42"/>
      <c r="C4991" s="43"/>
      <c r="D4991" s="228" t="s">
        <v>178</v>
      </c>
      <c r="E4991" s="43"/>
      <c r="F4991" s="229" t="s">
        <v>3879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178</v>
      </c>
      <c r="AU4991" s="20" t="s">
        <v>78</v>
      </c>
    </row>
    <row r="4992" s="13" customFormat="1">
      <c r="A4992" s="13"/>
      <c r="B4992" s="233"/>
      <c r="C4992" s="234"/>
      <c r="D4992" s="235" t="s">
        <v>180</v>
      </c>
      <c r="E4992" s="236" t="s">
        <v>19</v>
      </c>
      <c r="F4992" s="237" t="s">
        <v>1577</v>
      </c>
      <c r="G4992" s="234"/>
      <c r="H4992" s="236" t="s">
        <v>19</v>
      </c>
      <c r="I4992" s="238"/>
      <c r="J4992" s="234"/>
      <c r="K4992" s="234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180</v>
      </c>
      <c r="AU4992" s="243" t="s">
        <v>78</v>
      </c>
      <c r="AV4992" s="13" t="s">
        <v>76</v>
      </c>
      <c r="AW4992" s="13" t="s">
        <v>31</v>
      </c>
      <c r="AX4992" s="13" t="s">
        <v>69</v>
      </c>
      <c r="AY4992" s="243" t="s">
        <v>169</v>
      </c>
    </row>
    <row r="4993" s="14" customFormat="1">
      <c r="A4993" s="14"/>
      <c r="B4993" s="244"/>
      <c r="C4993" s="245"/>
      <c r="D4993" s="235" t="s">
        <v>180</v>
      </c>
      <c r="E4993" s="246" t="s">
        <v>19</v>
      </c>
      <c r="F4993" s="247" t="s">
        <v>3880</v>
      </c>
      <c r="G4993" s="245"/>
      <c r="H4993" s="248">
        <v>60.450000000000003</v>
      </c>
      <c r="I4993" s="249"/>
      <c r="J4993" s="245"/>
      <c r="K4993" s="245"/>
      <c r="L4993" s="250"/>
      <c r="M4993" s="251"/>
      <c r="N4993" s="252"/>
      <c r="O4993" s="252"/>
      <c r="P4993" s="252"/>
      <c r="Q4993" s="252"/>
      <c r="R4993" s="252"/>
      <c r="S4993" s="252"/>
      <c r="T4993" s="25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4" t="s">
        <v>180</v>
      </c>
      <c r="AU4993" s="254" t="s">
        <v>78</v>
      </c>
      <c r="AV4993" s="14" t="s">
        <v>78</v>
      </c>
      <c r="AW4993" s="14" t="s">
        <v>31</v>
      </c>
      <c r="AX4993" s="14" t="s">
        <v>69</v>
      </c>
      <c r="AY4993" s="254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1579</v>
      </c>
      <c r="G4994" s="245"/>
      <c r="H4994" s="248">
        <v>-1.575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3" customFormat="1">
      <c r="A4995" s="13"/>
      <c r="B4995" s="233"/>
      <c r="C4995" s="234"/>
      <c r="D4995" s="235" t="s">
        <v>180</v>
      </c>
      <c r="E4995" s="236" t="s">
        <v>19</v>
      </c>
      <c r="F4995" s="237" t="s">
        <v>1580</v>
      </c>
      <c r="G4995" s="234"/>
      <c r="H4995" s="236" t="s">
        <v>19</v>
      </c>
      <c r="I4995" s="238"/>
      <c r="J4995" s="234"/>
      <c r="K4995" s="234"/>
      <c r="L4995" s="239"/>
      <c r="M4995" s="240"/>
      <c r="N4995" s="241"/>
      <c r="O4995" s="241"/>
      <c r="P4995" s="241"/>
      <c r="Q4995" s="241"/>
      <c r="R4995" s="241"/>
      <c r="S4995" s="241"/>
      <c r="T4995" s="242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3" t="s">
        <v>180</v>
      </c>
      <c r="AU4995" s="243" t="s">
        <v>78</v>
      </c>
      <c r="AV4995" s="13" t="s">
        <v>76</v>
      </c>
      <c r="AW4995" s="13" t="s">
        <v>31</v>
      </c>
      <c r="AX4995" s="13" t="s">
        <v>69</v>
      </c>
      <c r="AY4995" s="243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3881</v>
      </c>
      <c r="G4996" s="245"/>
      <c r="H4996" s="248">
        <v>104.348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4" customFormat="1">
      <c r="A4997" s="14"/>
      <c r="B4997" s="244"/>
      <c r="C4997" s="245"/>
      <c r="D4997" s="235" t="s">
        <v>180</v>
      </c>
      <c r="E4997" s="246" t="s">
        <v>19</v>
      </c>
      <c r="F4997" s="247" t="s">
        <v>3882</v>
      </c>
      <c r="G4997" s="245"/>
      <c r="H4997" s="248">
        <v>-11.699999999999999</v>
      </c>
      <c r="I4997" s="249"/>
      <c r="J4997" s="245"/>
      <c r="K4997" s="245"/>
      <c r="L4997" s="250"/>
      <c r="M4997" s="251"/>
      <c r="N4997" s="252"/>
      <c r="O4997" s="252"/>
      <c r="P4997" s="252"/>
      <c r="Q4997" s="252"/>
      <c r="R4997" s="252"/>
      <c r="S4997" s="252"/>
      <c r="T4997" s="253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4" t="s">
        <v>180</v>
      </c>
      <c r="AU4997" s="254" t="s">
        <v>78</v>
      </c>
      <c r="AV4997" s="14" t="s">
        <v>78</v>
      </c>
      <c r="AW4997" s="14" t="s">
        <v>31</v>
      </c>
      <c r="AX4997" s="14" t="s">
        <v>69</v>
      </c>
      <c r="AY4997" s="254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3883</v>
      </c>
      <c r="G4998" s="245"/>
      <c r="H4998" s="248">
        <v>1.5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1584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3884</v>
      </c>
      <c r="G5000" s="245"/>
      <c r="H5000" s="248">
        <v>6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3" customFormat="1">
      <c r="A5001" s="13"/>
      <c r="B5001" s="233"/>
      <c r="C5001" s="234"/>
      <c r="D5001" s="235" t="s">
        <v>180</v>
      </c>
      <c r="E5001" s="236" t="s">
        <v>19</v>
      </c>
      <c r="F5001" s="237" t="s">
        <v>1586</v>
      </c>
      <c r="G5001" s="234"/>
      <c r="H5001" s="236" t="s">
        <v>19</v>
      </c>
      <c r="I5001" s="238"/>
      <c r="J5001" s="234"/>
      <c r="K5001" s="234"/>
      <c r="L5001" s="239"/>
      <c r="M5001" s="240"/>
      <c r="N5001" s="241"/>
      <c r="O5001" s="241"/>
      <c r="P5001" s="241"/>
      <c r="Q5001" s="241"/>
      <c r="R5001" s="241"/>
      <c r="S5001" s="241"/>
      <c r="T5001" s="242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3" t="s">
        <v>180</v>
      </c>
      <c r="AU5001" s="243" t="s">
        <v>78</v>
      </c>
      <c r="AV5001" s="13" t="s">
        <v>76</v>
      </c>
      <c r="AW5001" s="13" t="s">
        <v>31</v>
      </c>
      <c r="AX5001" s="13" t="s">
        <v>69</v>
      </c>
      <c r="AY5001" s="243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3884</v>
      </c>
      <c r="G5002" s="245"/>
      <c r="H5002" s="248">
        <v>6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3" customFormat="1">
      <c r="A5003" s="13"/>
      <c r="B5003" s="233"/>
      <c r="C5003" s="234"/>
      <c r="D5003" s="235" t="s">
        <v>180</v>
      </c>
      <c r="E5003" s="236" t="s">
        <v>19</v>
      </c>
      <c r="F5003" s="237" t="s">
        <v>1587</v>
      </c>
      <c r="G5003" s="234"/>
      <c r="H5003" s="236" t="s">
        <v>19</v>
      </c>
      <c r="I5003" s="238"/>
      <c r="J5003" s="234"/>
      <c r="K5003" s="234"/>
      <c r="L5003" s="239"/>
      <c r="M5003" s="240"/>
      <c r="N5003" s="241"/>
      <c r="O5003" s="241"/>
      <c r="P5003" s="241"/>
      <c r="Q5003" s="241"/>
      <c r="R5003" s="241"/>
      <c r="S5003" s="241"/>
      <c r="T5003" s="242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3" t="s">
        <v>180</v>
      </c>
      <c r="AU5003" s="243" t="s">
        <v>78</v>
      </c>
      <c r="AV5003" s="13" t="s">
        <v>76</v>
      </c>
      <c r="AW5003" s="13" t="s">
        <v>31</v>
      </c>
      <c r="AX5003" s="13" t="s">
        <v>69</v>
      </c>
      <c r="AY5003" s="243" t="s">
        <v>169</v>
      </c>
    </row>
    <row r="5004" s="14" customFormat="1">
      <c r="A5004" s="14"/>
      <c r="B5004" s="244"/>
      <c r="C5004" s="245"/>
      <c r="D5004" s="235" t="s">
        <v>180</v>
      </c>
      <c r="E5004" s="246" t="s">
        <v>19</v>
      </c>
      <c r="F5004" s="247" t="s">
        <v>3885</v>
      </c>
      <c r="G5004" s="245"/>
      <c r="H5004" s="248">
        <v>36.509999999999998</v>
      </c>
      <c r="I5004" s="249"/>
      <c r="J5004" s="245"/>
      <c r="K5004" s="245"/>
      <c r="L5004" s="250"/>
      <c r="M5004" s="251"/>
      <c r="N5004" s="252"/>
      <c r="O5004" s="252"/>
      <c r="P5004" s="252"/>
      <c r="Q5004" s="252"/>
      <c r="R5004" s="252"/>
      <c r="S5004" s="252"/>
      <c r="T5004" s="253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4" t="s">
        <v>180</v>
      </c>
      <c r="AU5004" s="254" t="s">
        <v>78</v>
      </c>
      <c r="AV5004" s="14" t="s">
        <v>78</v>
      </c>
      <c r="AW5004" s="14" t="s">
        <v>31</v>
      </c>
      <c r="AX5004" s="14" t="s">
        <v>69</v>
      </c>
      <c r="AY5004" s="254" t="s">
        <v>169</v>
      </c>
    </row>
    <row r="5005" s="13" customFormat="1">
      <c r="A5005" s="13"/>
      <c r="B5005" s="233"/>
      <c r="C5005" s="234"/>
      <c r="D5005" s="235" t="s">
        <v>180</v>
      </c>
      <c r="E5005" s="236" t="s">
        <v>19</v>
      </c>
      <c r="F5005" s="237" t="s">
        <v>1593</v>
      </c>
      <c r="G5005" s="234"/>
      <c r="H5005" s="236" t="s">
        <v>19</v>
      </c>
      <c r="I5005" s="238"/>
      <c r="J5005" s="234"/>
      <c r="K5005" s="234"/>
      <c r="L5005" s="239"/>
      <c r="M5005" s="240"/>
      <c r="N5005" s="241"/>
      <c r="O5005" s="241"/>
      <c r="P5005" s="241"/>
      <c r="Q5005" s="241"/>
      <c r="R5005" s="241"/>
      <c r="S5005" s="241"/>
      <c r="T5005" s="242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3" t="s">
        <v>180</v>
      </c>
      <c r="AU5005" s="243" t="s">
        <v>78</v>
      </c>
      <c r="AV5005" s="13" t="s">
        <v>76</v>
      </c>
      <c r="AW5005" s="13" t="s">
        <v>31</v>
      </c>
      <c r="AX5005" s="13" t="s">
        <v>69</v>
      </c>
      <c r="AY5005" s="243" t="s">
        <v>169</v>
      </c>
    </row>
    <row r="5006" s="14" customFormat="1">
      <c r="A5006" s="14"/>
      <c r="B5006" s="244"/>
      <c r="C5006" s="245"/>
      <c r="D5006" s="235" t="s">
        <v>180</v>
      </c>
      <c r="E5006" s="246" t="s">
        <v>19</v>
      </c>
      <c r="F5006" s="247" t="s">
        <v>3886</v>
      </c>
      <c r="G5006" s="245"/>
      <c r="H5006" s="248">
        <v>4.6500000000000004</v>
      </c>
      <c r="I5006" s="249"/>
      <c r="J5006" s="245"/>
      <c r="K5006" s="245"/>
      <c r="L5006" s="250"/>
      <c r="M5006" s="251"/>
      <c r="N5006" s="252"/>
      <c r="O5006" s="252"/>
      <c r="P5006" s="252"/>
      <c r="Q5006" s="252"/>
      <c r="R5006" s="252"/>
      <c r="S5006" s="252"/>
      <c r="T5006" s="25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4" t="s">
        <v>180</v>
      </c>
      <c r="AU5006" s="254" t="s">
        <v>78</v>
      </c>
      <c r="AV5006" s="14" t="s">
        <v>78</v>
      </c>
      <c r="AW5006" s="14" t="s">
        <v>31</v>
      </c>
      <c r="AX5006" s="14" t="s">
        <v>69</v>
      </c>
      <c r="AY5006" s="254" t="s">
        <v>169</v>
      </c>
    </row>
    <row r="5007" s="13" customFormat="1">
      <c r="A5007" s="13"/>
      <c r="B5007" s="233"/>
      <c r="C5007" s="234"/>
      <c r="D5007" s="235" t="s">
        <v>180</v>
      </c>
      <c r="E5007" s="236" t="s">
        <v>19</v>
      </c>
      <c r="F5007" s="237" t="s">
        <v>1601</v>
      </c>
      <c r="G5007" s="234"/>
      <c r="H5007" s="236" t="s">
        <v>19</v>
      </c>
      <c r="I5007" s="238"/>
      <c r="J5007" s="234"/>
      <c r="K5007" s="234"/>
      <c r="L5007" s="239"/>
      <c r="M5007" s="240"/>
      <c r="N5007" s="241"/>
      <c r="O5007" s="241"/>
      <c r="P5007" s="241"/>
      <c r="Q5007" s="241"/>
      <c r="R5007" s="241"/>
      <c r="S5007" s="241"/>
      <c r="T5007" s="242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43" t="s">
        <v>180</v>
      </c>
      <c r="AU5007" s="243" t="s">
        <v>78</v>
      </c>
      <c r="AV5007" s="13" t="s">
        <v>76</v>
      </c>
      <c r="AW5007" s="13" t="s">
        <v>31</v>
      </c>
      <c r="AX5007" s="13" t="s">
        <v>69</v>
      </c>
      <c r="AY5007" s="243" t="s">
        <v>169</v>
      </c>
    </row>
    <row r="5008" s="14" customFormat="1">
      <c r="A5008" s="14"/>
      <c r="B5008" s="244"/>
      <c r="C5008" s="245"/>
      <c r="D5008" s="235" t="s">
        <v>180</v>
      </c>
      <c r="E5008" s="246" t="s">
        <v>19</v>
      </c>
      <c r="F5008" s="247" t="s">
        <v>3887</v>
      </c>
      <c r="G5008" s="245"/>
      <c r="H5008" s="248">
        <v>15.69</v>
      </c>
      <c r="I5008" s="249"/>
      <c r="J5008" s="245"/>
      <c r="K5008" s="245"/>
      <c r="L5008" s="250"/>
      <c r="M5008" s="251"/>
      <c r="N5008" s="252"/>
      <c r="O5008" s="252"/>
      <c r="P5008" s="252"/>
      <c r="Q5008" s="252"/>
      <c r="R5008" s="252"/>
      <c r="S5008" s="252"/>
      <c r="T5008" s="25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4" t="s">
        <v>180</v>
      </c>
      <c r="AU5008" s="254" t="s">
        <v>78</v>
      </c>
      <c r="AV5008" s="14" t="s">
        <v>78</v>
      </c>
      <c r="AW5008" s="14" t="s">
        <v>31</v>
      </c>
      <c r="AX5008" s="14" t="s">
        <v>69</v>
      </c>
      <c r="AY5008" s="254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1603</v>
      </c>
      <c r="G5009" s="245"/>
      <c r="H5009" s="248">
        <v>-2.5129999999999999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3" customFormat="1">
      <c r="A5010" s="13"/>
      <c r="B5010" s="233"/>
      <c r="C5010" s="234"/>
      <c r="D5010" s="235" t="s">
        <v>180</v>
      </c>
      <c r="E5010" s="236" t="s">
        <v>19</v>
      </c>
      <c r="F5010" s="237" t="s">
        <v>1610</v>
      </c>
      <c r="G5010" s="234"/>
      <c r="H5010" s="236" t="s">
        <v>19</v>
      </c>
      <c r="I5010" s="238"/>
      <c r="J5010" s="234"/>
      <c r="K5010" s="234"/>
      <c r="L5010" s="239"/>
      <c r="M5010" s="240"/>
      <c r="N5010" s="241"/>
      <c r="O5010" s="241"/>
      <c r="P5010" s="241"/>
      <c r="Q5010" s="241"/>
      <c r="R5010" s="241"/>
      <c r="S5010" s="241"/>
      <c r="T5010" s="242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3" t="s">
        <v>180</v>
      </c>
      <c r="AU5010" s="243" t="s">
        <v>78</v>
      </c>
      <c r="AV5010" s="13" t="s">
        <v>76</v>
      </c>
      <c r="AW5010" s="13" t="s">
        <v>31</v>
      </c>
      <c r="AX5010" s="13" t="s">
        <v>69</v>
      </c>
      <c r="AY5010" s="243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3888</v>
      </c>
      <c r="G5011" s="245"/>
      <c r="H5011" s="248">
        <v>22.469999999999999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3" customFormat="1">
      <c r="A5012" s="13"/>
      <c r="B5012" s="233"/>
      <c r="C5012" s="234"/>
      <c r="D5012" s="235" t="s">
        <v>180</v>
      </c>
      <c r="E5012" s="236" t="s">
        <v>19</v>
      </c>
      <c r="F5012" s="237" t="s">
        <v>1612</v>
      </c>
      <c r="G5012" s="234"/>
      <c r="H5012" s="236" t="s">
        <v>19</v>
      </c>
      <c r="I5012" s="238"/>
      <c r="J5012" s="234"/>
      <c r="K5012" s="234"/>
      <c r="L5012" s="239"/>
      <c r="M5012" s="240"/>
      <c r="N5012" s="241"/>
      <c r="O5012" s="241"/>
      <c r="P5012" s="241"/>
      <c r="Q5012" s="241"/>
      <c r="R5012" s="241"/>
      <c r="S5012" s="241"/>
      <c r="T5012" s="242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3" t="s">
        <v>180</v>
      </c>
      <c r="AU5012" s="243" t="s">
        <v>78</v>
      </c>
      <c r="AV5012" s="13" t="s">
        <v>76</v>
      </c>
      <c r="AW5012" s="13" t="s">
        <v>31</v>
      </c>
      <c r="AX5012" s="13" t="s">
        <v>69</v>
      </c>
      <c r="AY5012" s="243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3889</v>
      </c>
      <c r="G5013" s="245"/>
      <c r="H5013" s="248">
        <v>34.109999999999999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3" customFormat="1">
      <c r="A5014" s="13"/>
      <c r="B5014" s="233"/>
      <c r="C5014" s="234"/>
      <c r="D5014" s="235" t="s">
        <v>180</v>
      </c>
      <c r="E5014" s="236" t="s">
        <v>19</v>
      </c>
      <c r="F5014" s="237" t="s">
        <v>1616</v>
      </c>
      <c r="G5014" s="234"/>
      <c r="H5014" s="236" t="s">
        <v>19</v>
      </c>
      <c r="I5014" s="238"/>
      <c r="J5014" s="234"/>
      <c r="K5014" s="234"/>
      <c r="L5014" s="239"/>
      <c r="M5014" s="240"/>
      <c r="N5014" s="241"/>
      <c r="O5014" s="241"/>
      <c r="P5014" s="241"/>
      <c r="Q5014" s="241"/>
      <c r="R5014" s="241"/>
      <c r="S5014" s="241"/>
      <c r="T5014" s="242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3" t="s">
        <v>180</v>
      </c>
      <c r="AU5014" s="243" t="s">
        <v>78</v>
      </c>
      <c r="AV5014" s="13" t="s">
        <v>76</v>
      </c>
      <c r="AW5014" s="13" t="s">
        <v>31</v>
      </c>
      <c r="AX5014" s="13" t="s">
        <v>69</v>
      </c>
      <c r="AY5014" s="243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1617</v>
      </c>
      <c r="G5015" s="245"/>
      <c r="H5015" s="248">
        <v>48.911000000000001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3" customFormat="1">
      <c r="A5016" s="13"/>
      <c r="B5016" s="233"/>
      <c r="C5016" s="234"/>
      <c r="D5016" s="235" t="s">
        <v>180</v>
      </c>
      <c r="E5016" s="236" t="s">
        <v>19</v>
      </c>
      <c r="F5016" s="237" t="s">
        <v>1622</v>
      </c>
      <c r="G5016" s="234"/>
      <c r="H5016" s="236" t="s">
        <v>19</v>
      </c>
      <c r="I5016" s="238"/>
      <c r="J5016" s="234"/>
      <c r="K5016" s="234"/>
      <c r="L5016" s="239"/>
      <c r="M5016" s="240"/>
      <c r="N5016" s="241"/>
      <c r="O5016" s="241"/>
      <c r="P5016" s="241"/>
      <c r="Q5016" s="241"/>
      <c r="R5016" s="241"/>
      <c r="S5016" s="241"/>
      <c r="T5016" s="242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43" t="s">
        <v>180</v>
      </c>
      <c r="AU5016" s="243" t="s">
        <v>78</v>
      </c>
      <c r="AV5016" s="13" t="s">
        <v>76</v>
      </c>
      <c r="AW5016" s="13" t="s">
        <v>31</v>
      </c>
      <c r="AX5016" s="13" t="s">
        <v>69</v>
      </c>
      <c r="AY5016" s="243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3890</v>
      </c>
      <c r="G5017" s="245"/>
      <c r="H5017" s="248">
        <v>29.399999999999999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3" customFormat="1">
      <c r="A5018" s="13"/>
      <c r="B5018" s="233"/>
      <c r="C5018" s="234"/>
      <c r="D5018" s="235" t="s">
        <v>180</v>
      </c>
      <c r="E5018" s="236" t="s">
        <v>19</v>
      </c>
      <c r="F5018" s="237" t="s">
        <v>1626</v>
      </c>
      <c r="G5018" s="234"/>
      <c r="H5018" s="236" t="s">
        <v>19</v>
      </c>
      <c r="I5018" s="238"/>
      <c r="J5018" s="234"/>
      <c r="K5018" s="234"/>
      <c r="L5018" s="239"/>
      <c r="M5018" s="240"/>
      <c r="N5018" s="241"/>
      <c r="O5018" s="241"/>
      <c r="P5018" s="241"/>
      <c r="Q5018" s="241"/>
      <c r="R5018" s="241"/>
      <c r="S5018" s="241"/>
      <c r="T5018" s="242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3" t="s">
        <v>180</v>
      </c>
      <c r="AU5018" s="243" t="s">
        <v>78</v>
      </c>
      <c r="AV5018" s="13" t="s">
        <v>76</v>
      </c>
      <c r="AW5018" s="13" t="s">
        <v>31</v>
      </c>
      <c r="AX5018" s="13" t="s">
        <v>69</v>
      </c>
      <c r="AY5018" s="243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3891</v>
      </c>
      <c r="G5019" s="245"/>
      <c r="H5019" s="248">
        <v>26.5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3" customFormat="1">
      <c r="A5020" s="13"/>
      <c r="B5020" s="233"/>
      <c r="C5020" s="234"/>
      <c r="D5020" s="235" t="s">
        <v>180</v>
      </c>
      <c r="E5020" s="236" t="s">
        <v>19</v>
      </c>
      <c r="F5020" s="237" t="s">
        <v>1630</v>
      </c>
      <c r="G5020" s="234"/>
      <c r="H5020" s="236" t="s">
        <v>19</v>
      </c>
      <c r="I5020" s="238"/>
      <c r="J5020" s="234"/>
      <c r="K5020" s="234"/>
      <c r="L5020" s="239"/>
      <c r="M5020" s="240"/>
      <c r="N5020" s="241"/>
      <c r="O5020" s="241"/>
      <c r="P5020" s="241"/>
      <c r="Q5020" s="241"/>
      <c r="R5020" s="241"/>
      <c r="S5020" s="241"/>
      <c r="T5020" s="242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43" t="s">
        <v>180</v>
      </c>
      <c r="AU5020" s="243" t="s">
        <v>78</v>
      </c>
      <c r="AV5020" s="13" t="s">
        <v>76</v>
      </c>
      <c r="AW5020" s="13" t="s">
        <v>31</v>
      </c>
      <c r="AX5020" s="13" t="s">
        <v>69</v>
      </c>
      <c r="AY5020" s="243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1631</v>
      </c>
      <c r="G5021" s="245"/>
      <c r="H5021" s="248">
        <v>6.6529999999999996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4" customFormat="1">
      <c r="A5022" s="14"/>
      <c r="B5022" s="244"/>
      <c r="C5022" s="245"/>
      <c r="D5022" s="235" t="s">
        <v>180</v>
      </c>
      <c r="E5022" s="246" t="s">
        <v>19</v>
      </c>
      <c r="F5022" s="247" t="s">
        <v>3892</v>
      </c>
      <c r="G5022" s="245"/>
      <c r="H5022" s="248">
        <v>15.007999999999999</v>
      </c>
      <c r="I5022" s="249"/>
      <c r="J5022" s="245"/>
      <c r="K5022" s="245"/>
      <c r="L5022" s="250"/>
      <c r="M5022" s="251"/>
      <c r="N5022" s="252"/>
      <c r="O5022" s="252"/>
      <c r="P5022" s="252"/>
      <c r="Q5022" s="252"/>
      <c r="R5022" s="252"/>
      <c r="S5022" s="252"/>
      <c r="T5022" s="25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4" t="s">
        <v>180</v>
      </c>
      <c r="AU5022" s="254" t="s">
        <v>78</v>
      </c>
      <c r="AV5022" s="14" t="s">
        <v>78</v>
      </c>
      <c r="AW5022" s="14" t="s">
        <v>31</v>
      </c>
      <c r="AX5022" s="14" t="s">
        <v>69</v>
      </c>
      <c r="AY5022" s="254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3893</v>
      </c>
      <c r="G5023" s="245"/>
      <c r="H5023" s="248">
        <v>29.579999999999998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3" customFormat="1">
      <c r="A5024" s="13"/>
      <c r="B5024" s="233"/>
      <c r="C5024" s="234"/>
      <c r="D5024" s="235" t="s">
        <v>180</v>
      </c>
      <c r="E5024" s="236" t="s">
        <v>19</v>
      </c>
      <c r="F5024" s="237" t="s">
        <v>1634</v>
      </c>
      <c r="G5024" s="234"/>
      <c r="H5024" s="236" t="s">
        <v>19</v>
      </c>
      <c r="I5024" s="238"/>
      <c r="J5024" s="234"/>
      <c r="K5024" s="234"/>
      <c r="L5024" s="239"/>
      <c r="M5024" s="240"/>
      <c r="N5024" s="241"/>
      <c r="O5024" s="241"/>
      <c r="P5024" s="241"/>
      <c r="Q5024" s="241"/>
      <c r="R5024" s="241"/>
      <c r="S5024" s="241"/>
      <c r="T5024" s="242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43" t="s">
        <v>180</v>
      </c>
      <c r="AU5024" s="243" t="s">
        <v>78</v>
      </c>
      <c r="AV5024" s="13" t="s">
        <v>76</v>
      </c>
      <c r="AW5024" s="13" t="s">
        <v>31</v>
      </c>
      <c r="AX5024" s="13" t="s">
        <v>69</v>
      </c>
      <c r="AY5024" s="243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1635</v>
      </c>
      <c r="G5025" s="245"/>
      <c r="H5025" s="248">
        <v>8.9489999999999998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3893</v>
      </c>
      <c r="G5026" s="245"/>
      <c r="H5026" s="248">
        <v>29.579999999999998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4" customFormat="1">
      <c r="A5027" s="14"/>
      <c r="B5027" s="244"/>
      <c r="C5027" s="245"/>
      <c r="D5027" s="235" t="s">
        <v>180</v>
      </c>
      <c r="E5027" s="246" t="s">
        <v>19</v>
      </c>
      <c r="F5027" s="247" t="s">
        <v>3894</v>
      </c>
      <c r="G5027" s="245"/>
      <c r="H5027" s="248">
        <v>21.375</v>
      </c>
      <c r="I5027" s="249"/>
      <c r="J5027" s="245"/>
      <c r="K5027" s="245"/>
      <c r="L5027" s="250"/>
      <c r="M5027" s="251"/>
      <c r="N5027" s="252"/>
      <c r="O5027" s="252"/>
      <c r="P5027" s="252"/>
      <c r="Q5027" s="252"/>
      <c r="R5027" s="252"/>
      <c r="S5027" s="252"/>
      <c r="T5027" s="253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4" t="s">
        <v>180</v>
      </c>
      <c r="AU5027" s="254" t="s">
        <v>78</v>
      </c>
      <c r="AV5027" s="14" t="s">
        <v>78</v>
      </c>
      <c r="AW5027" s="14" t="s">
        <v>31</v>
      </c>
      <c r="AX5027" s="14" t="s">
        <v>69</v>
      </c>
      <c r="AY5027" s="254" t="s">
        <v>169</v>
      </c>
    </row>
    <row r="5028" s="13" customFormat="1">
      <c r="A5028" s="13"/>
      <c r="B5028" s="233"/>
      <c r="C5028" s="234"/>
      <c r="D5028" s="235" t="s">
        <v>180</v>
      </c>
      <c r="E5028" s="236" t="s">
        <v>19</v>
      </c>
      <c r="F5028" s="237" t="s">
        <v>1638</v>
      </c>
      <c r="G5028" s="234"/>
      <c r="H5028" s="236" t="s">
        <v>19</v>
      </c>
      <c r="I5028" s="238"/>
      <c r="J5028" s="234"/>
      <c r="K5028" s="234"/>
      <c r="L5028" s="239"/>
      <c r="M5028" s="240"/>
      <c r="N5028" s="241"/>
      <c r="O5028" s="241"/>
      <c r="P5028" s="241"/>
      <c r="Q5028" s="241"/>
      <c r="R5028" s="241"/>
      <c r="S5028" s="241"/>
      <c r="T5028" s="242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43" t="s">
        <v>180</v>
      </c>
      <c r="AU5028" s="243" t="s">
        <v>78</v>
      </c>
      <c r="AV5028" s="13" t="s">
        <v>76</v>
      </c>
      <c r="AW5028" s="13" t="s">
        <v>31</v>
      </c>
      <c r="AX5028" s="13" t="s">
        <v>69</v>
      </c>
      <c r="AY5028" s="243" t="s">
        <v>169</v>
      </c>
    </row>
    <row r="5029" s="14" customFormat="1">
      <c r="A5029" s="14"/>
      <c r="B5029" s="244"/>
      <c r="C5029" s="245"/>
      <c r="D5029" s="235" t="s">
        <v>180</v>
      </c>
      <c r="E5029" s="246" t="s">
        <v>19</v>
      </c>
      <c r="F5029" s="247" t="s">
        <v>1639</v>
      </c>
      <c r="G5029" s="245"/>
      <c r="H5029" s="248">
        <v>16.43</v>
      </c>
      <c r="I5029" s="249"/>
      <c r="J5029" s="245"/>
      <c r="K5029" s="245"/>
      <c r="L5029" s="250"/>
      <c r="M5029" s="251"/>
      <c r="N5029" s="252"/>
      <c r="O5029" s="252"/>
      <c r="P5029" s="252"/>
      <c r="Q5029" s="252"/>
      <c r="R5029" s="252"/>
      <c r="S5029" s="252"/>
      <c r="T5029" s="253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4" t="s">
        <v>180</v>
      </c>
      <c r="AU5029" s="254" t="s">
        <v>78</v>
      </c>
      <c r="AV5029" s="14" t="s">
        <v>78</v>
      </c>
      <c r="AW5029" s="14" t="s">
        <v>31</v>
      </c>
      <c r="AX5029" s="14" t="s">
        <v>69</v>
      </c>
      <c r="AY5029" s="254" t="s">
        <v>169</v>
      </c>
    </row>
    <row r="5030" s="14" customFormat="1">
      <c r="A5030" s="14"/>
      <c r="B5030" s="244"/>
      <c r="C5030" s="245"/>
      <c r="D5030" s="235" t="s">
        <v>180</v>
      </c>
      <c r="E5030" s="246" t="s">
        <v>19</v>
      </c>
      <c r="F5030" s="247" t="s">
        <v>3895</v>
      </c>
      <c r="G5030" s="245"/>
      <c r="H5030" s="248">
        <v>30.48</v>
      </c>
      <c r="I5030" s="249"/>
      <c r="J5030" s="245"/>
      <c r="K5030" s="245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4" t="s">
        <v>180</v>
      </c>
      <c r="AU5030" s="254" t="s">
        <v>78</v>
      </c>
      <c r="AV5030" s="14" t="s">
        <v>78</v>
      </c>
      <c r="AW5030" s="14" t="s">
        <v>31</v>
      </c>
      <c r="AX5030" s="14" t="s">
        <v>69</v>
      </c>
      <c r="AY5030" s="254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3896</v>
      </c>
      <c r="G5031" s="245"/>
      <c r="H5031" s="248">
        <v>7.4930000000000003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1642</v>
      </c>
      <c r="G5032" s="245"/>
      <c r="H5032" s="248">
        <v>9.9830000000000005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5" customFormat="1">
      <c r="A5033" s="15"/>
      <c r="B5033" s="255"/>
      <c r="C5033" s="256"/>
      <c r="D5033" s="235" t="s">
        <v>180</v>
      </c>
      <c r="E5033" s="257" t="s">
        <v>19</v>
      </c>
      <c r="F5033" s="258" t="s">
        <v>371</v>
      </c>
      <c r="G5033" s="256"/>
      <c r="H5033" s="259">
        <v>556.28200000000004</v>
      </c>
      <c r="I5033" s="260"/>
      <c r="J5033" s="256"/>
      <c r="K5033" s="256"/>
      <c r="L5033" s="261"/>
      <c r="M5033" s="262"/>
      <c r="N5033" s="263"/>
      <c r="O5033" s="263"/>
      <c r="P5033" s="263"/>
      <c r="Q5033" s="263"/>
      <c r="R5033" s="263"/>
      <c r="S5033" s="263"/>
      <c r="T5033" s="264"/>
      <c r="U5033" s="15"/>
      <c r="V5033" s="15"/>
      <c r="W5033" s="15"/>
      <c r="X5033" s="15"/>
      <c r="Y5033" s="15"/>
      <c r="Z5033" s="15"/>
      <c r="AA5033" s="15"/>
      <c r="AB5033" s="15"/>
      <c r="AC5033" s="15"/>
      <c r="AD5033" s="15"/>
      <c r="AE5033" s="15"/>
      <c r="AT5033" s="265" t="s">
        <v>180</v>
      </c>
      <c r="AU5033" s="265" t="s">
        <v>78</v>
      </c>
      <c r="AV5033" s="15" t="s">
        <v>176</v>
      </c>
      <c r="AW5033" s="15" t="s">
        <v>31</v>
      </c>
      <c r="AX5033" s="15" t="s">
        <v>76</v>
      </c>
      <c r="AY5033" s="265" t="s">
        <v>169</v>
      </c>
    </row>
    <row r="5034" s="2" customFormat="1" ht="49.05" customHeight="1">
      <c r="A5034" s="41"/>
      <c r="B5034" s="42"/>
      <c r="C5034" s="215" t="s">
        <v>3897</v>
      </c>
      <c r="D5034" s="215" t="s">
        <v>171</v>
      </c>
      <c r="E5034" s="216" t="s">
        <v>3898</v>
      </c>
      <c r="F5034" s="217" t="s">
        <v>3899</v>
      </c>
      <c r="G5034" s="218" t="s">
        <v>412</v>
      </c>
      <c r="H5034" s="219">
        <v>556.28200000000004</v>
      </c>
      <c r="I5034" s="220"/>
      <c r="J5034" s="221">
        <f>ROUND(I5034*H5034,2)</f>
        <v>0</v>
      </c>
      <c r="K5034" s="217" t="s">
        <v>175</v>
      </c>
      <c r="L5034" s="47"/>
      <c r="M5034" s="222" t="s">
        <v>19</v>
      </c>
      <c r="N5034" s="223" t="s">
        <v>40</v>
      </c>
      <c r="O5034" s="87"/>
      <c r="P5034" s="224">
        <f>O5034*H5034</f>
        <v>0</v>
      </c>
      <c r="Q5034" s="224">
        <v>0.00072000000000000005</v>
      </c>
      <c r="R5034" s="224">
        <f>Q5034*H5034</f>
        <v>0.40052304000000005</v>
      </c>
      <c r="S5034" s="224">
        <v>0</v>
      </c>
      <c r="T5034" s="225">
        <f>S5034*H5034</f>
        <v>0</v>
      </c>
      <c r="U5034" s="41"/>
      <c r="V5034" s="41"/>
      <c r="W5034" s="41"/>
      <c r="X5034" s="41"/>
      <c r="Y5034" s="41"/>
      <c r="Z5034" s="41"/>
      <c r="AA5034" s="41"/>
      <c r="AB5034" s="41"/>
      <c r="AC5034" s="41"/>
      <c r="AD5034" s="41"/>
      <c r="AE5034" s="41"/>
      <c r="AR5034" s="226" t="s">
        <v>508</v>
      </c>
      <c r="AT5034" s="226" t="s">
        <v>171</v>
      </c>
      <c r="AU5034" s="226" t="s">
        <v>78</v>
      </c>
      <c r="AY5034" s="20" t="s">
        <v>169</v>
      </c>
      <c r="BE5034" s="227">
        <f>IF(N5034="základní",J5034,0)</f>
        <v>0</v>
      </c>
      <c r="BF5034" s="227">
        <f>IF(N5034="snížená",J5034,0)</f>
        <v>0</v>
      </c>
      <c r="BG5034" s="227">
        <f>IF(N5034="zákl. přenesená",J5034,0)</f>
        <v>0</v>
      </c>
      <c r="BH5034" s="227">
        <f>IF(N5034="sníž. přenesená",J5034,0)</f>
        <v>0</v>
      </c>
      <c r="BI5034" s="227">
        <f>IF(N5034="nulová",J5034,0)</f>
        <v>0</v>
      </c>
      <c r="BJ5034" s="20" t="s">
        <v>76</v>
      </c>
      <c r="BK5034" s="227">
        <f>ROUND(I5034*H5034,2)</f>
        <v>0</v>
      </c>
      <c r="BL5034" s="20" t="s">
        <v>508</v>
      </c>
      <c r="BM5034" s="226" t="s">
        <v>3900</v>
      </c>
    </row>
    <row r="5035" s="2" customFormat="1">
      <c r="A5035" s="41"/>
      <c r="B5035" s="42"/>
      <c r="C5035" s="43"/>
      <c r="D5035" s="228" t="s">
        <v>178</v>
      </c>
      <c r="E5035" s="43"/>
      <c r="F5035" s="229" t="s">
        <v>3901</v>
      </c>
      <c r="G5035" s="43"/>
      <c r="H5035" s="43"/>
      <c r="I5035" s="230"/>
      <c r="J5035" s="43"/>
      <c r="K5035" s="43"/>
      <c r="L5035" s="47"/>
      <c r="M5035" s="231"/>
      <c r="N5035" s="232"/>
      <c r="O5035" s="87"/>
      <c r="P5035" s="87"/>
      <c r="Q5035" s="87"/>
      <c r="R5035" s="87"/>
      <c r="S5035" s="87"/>
      <c r="T5035" s="88"/>
      <c r="U5035" s="41"/>
      <c r="V5035" s="41"/>
      <c r="W5035" s="41"/>
      <c r="X5035" s="41"/>
      <c r="Y5035" s="41"/>
      <c r="Z5035" s="41"/>
      <c r="AA5035" s="41"/>
      <c r="AB5035" s="41"/>
      <c r="AC5035" s="41"/>
      <c r="AD5035" s="41"/>
      <c r="AE5035" s="41"/>
      <c r="AT5035" s="20" t="s">
        <v>178</v>
      </c>
      <c r="AU5035" s="20" t="s">
        <v>78</v>
      </c>
    </row>
    <row r="5036" s="13" customFormat="1">
      <c r="A5036" s="13"/>
      <c r="B5036" s="233"/>
      <c r="C5036" s="234"/>
      <c r="D5036" s="235" t="s">
        <v>180</v>
      </c>
      <c r="E5036" s="236" t="s">
        <v>19</v>
      </c>
      <c r="F5036" s="237" t="s">
        <v>1577</v>
      </c>
      <c r="G5036" s="234"/>
      <c r="H5036" s="236" t="s">
        <v>19</v>
      </c>
      <c r="I5036" s="238"/>
      <c r="J5036" s="234"/>
      <c r="K5036" s="234"/>
      <c r="L5036" s="239"/>
      <c r="M5036" s="240"/>
      <c r="N5036" s="241"/>
      <c r="O5036" s="241"/>
      <c r="P5036" s="241"/>
      <c r="Q5036" s="241"/>
      <c r="R5036" s="241"/>
      <c r="S5036" s="241"/>
      <c r="T5036" s="242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43" t="s">
        <v>180</v>
      </c>
      <c r="AU5036" s="243" t="s">
        <v>78</v>
      </c>
      <c r="AV5036" s="13" t="s">
        <v>76</v>
      </c>
      <c r="AW5036" s="13" t="s">
        <v>31</v>
      </c>
      <c r="AX5036" s="13" t="s">
        <v>69</v>
      </c>
      <c r="AY5036" s="243" t="s">
        <v>169</v>
      </c>
    </row>
    <row r="5037" s="14" customFormat="1">
      <c r="A5037" s="14"/>
      <c r="B5037" s="244"/>
      <c r="C5037" s="245"/>
      <c r="D5037" s="235" t="s">
        <v>180</v>
      </c>
      <c r="E5037" s="246" t="s">
        <v>19</v>
      </c>
      <c r="F5037" s="247" t="s">
        <v>3880</v>
      </c>
      <c r="G5037" s="245"/>
      <c r="H5037" s="248">
        <v>60.450000000000003</v>
      </c>
      <c r="I5037" s="249"/>
      <c r="J5037" s="245"/>
      <c r="K5037" s="245"/>
      <c r="L5037" s="250"/>
      <c r="M5037" s="251"/>
      <c r="N5037" s="252"/>
      <c r="O5037" s="252"/>
      <c r="P5037" s="252"/>
      <c r="Q5037" s="252"/>
      <c r="R5037" s="252"/>
      <c r="S5037" s="252"/>
      <c r="T5037" s="253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4" t="s">
        <v>180</v>
      </c>
      <c r="AU5037" s="254" t="s">
        <v>78</v>
      </c>
      <c r="AV5037" s="14" t="s">
        <v>78</v>
      </c>
      <c r="AW5037" s="14" t="s">
        <v>31</v>
      </c>
      <c r="AX5037" s="14" t="s">
        <v>69</v>
      </c>
      <c r="AY5037" s="254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1579</v>
      </c>
      <c r="G5038" s="245"/>
      <c r="H5038" s="248">
        <v>-1.575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3" customFormat="1">
      <c r="A5039" s="13"/>
      <c r="B5039" s="233"/>
      <c r="C5039" s="234"/>
      <c r="D5039" s="235" t="s">
        <v>180</v>
      </c>
      <c r="E5039" s="236" t="s">
        <v>19</v>
      </c>
      <c r="F5039" s="237" t="s">
        <v>1580</v>
      </c>
      <c r="G5039" s="234"/>
      <c r="H5039" s="236" t="s">
        <v>19</v>
      </c>
      <c r="I5039" s="238"/>
      <c r="J5039" s="234"/>
      <c r="K5039" s="234"/>
      <c r="L5039" s="239"/>
      <c r="M5039" s="240"/>
      <c r="N5039" s="241"/>
      <c r="O5039" s="241"/>
      <c r="P5039" s="241"/>
      <c r="Q5039" s="241"/>
      <c r="R5039" s="241"/>
      <c r="S5039" s="241"/>
      <c r="T5039" s="242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3" t="s">
        <v>180</v>
      </c>
      <c r="AU5039" s="243" t="s">
        <v>78</v>
      </c>
      <c r="AV5039" s="13" t="s">
        <v>76</v>
      </c>
      <c r="AW5039" s="13" t="s">
        <v>31</v>
      </c>
      <c r="AX5039" s="13" t="s">
        <v>69</v>
      </c>
      <c r="AY5039" s="243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3881</v>
      </c>
      <c r="G5040" s="245"/>
      <c r="H5040" s="248">
        <v>104.348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4" customFormat="1">
      <c r="A5041" s="14"/>
      <c r="B5041" s="244"/>
      <c r="C5041" s="245"/>
      <c r="D5041" s="235" t="s">
        <v>180</v>
      </c>
      <c r="E5041" s="246" t="s">
        <v>19</v>
      </c>
      <c r="F5041" s="247" t="s">
        <v>3882</v>
      </c>
      <c r="G5041" s="245"/>
      <c r="H5041" s="248">
        <v>-11.699999999999999</v>
      </c>
      <c r="I5041" s="249"/>
      <c r="J5041" s="245"/>
      <c r="K5041" s="245"/>
      <c r="L5041" s="250"/>
      <c r="M5041" s="251"/>
      <c r="N5041" s="252"/>
      <c r="O5041" s="252"/>
      <c r="P5041" s="252"/>
      <c r="Q5041" s="252"/>
      <c r="R5041" s="252"/>
      <c r="S5041" s="252"/>
      <c r="T5041" s="253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4" t="s">
        <v>180</v>
      </c>
      <c r="AU5041" s="254" t="s">
        <v>78</v>
      </c>
      <c r="AV5041" s="14" t="s">
        <v>78</v>
      </c>
      <c r="AW5041" s="14" t="s">
        <v>31</v>
      </c>
      <c r="AX5041" s="14" t="s">
        <v>69</v>
      </c>
      <c r="AY5041" s="254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3883</v>
      </c>
      <c r="G5042" s="245"/>
      <c r="H5042" s="248">
        <v>1.5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3" customFormat="1">
      <c r="A5043" s="13"/>
      <c r="B5043" s="233"/>
      <c r="C5043" s="234"/>
      <c r="D5043" s="235" t="s">
        <v>180</v>
      </c>
      <c r="E5043" s="236" t="s">
        <v>19</v>
      </c>
      <c r="F5043" s="237" t="s">
        <v>1584</v>
      </c>
      <c r="G5043" s="234"/>
      <c r="H5043" s="236" t="s">
        <v>19</v>
      </c>
      <c r="I5043" s="238"/>
      <c r="J5043" s="234"/>
      <c r="K5043" s="234"/>
      <c r="L5043" s="239"/>
      <c r="M5043" s="240"/>
      <c r="N5043" s="241"/>
      <c r="O5043" s="241"/>
      <c r="P5043" s="241"/>
      <c r="Q5043" s="241"/>
      <c r="R5043" s="241"/>
      <c r="S5043" s="241"/>
      <c r="T5043" s="242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43" t="s">
        <v>180</v>
      </c>
      <c r="AU5043" s="243" t="s">
        <v>78</v>
      </c>
      <c r="AV5043" s="13" t="s">
        <v>76</v>
      </c>
      <c r="AW5043" s="13" t="s">
        <v>31</v>
      </c>
      <c r="AX5043" s="13" t="s">
        <v>69</v>
      </c>
      <c r="AY5043" s="243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3884</v>
      </c>
      <c r="G5044" s="245"/>
      <c r="H5044" s="248">
        <v>6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3" customFormat="1">
      <c r="A5045" s="13"/>
      <c r="B5045" s="233"/>
      <c r="C5045" s="234"/>
      <c r="D5045" s="235" t="s">
        <v>180</v>
      </c>
      <c r="E5045" s="236" t="s">
        <v>19</v>
      </c>
      <c r="F5045" s="237" t="s">
        <v>1586</v>
      </c>
      <c r="G5045" s="234"/>
      <c r="H5045" s="236" t="s">
        <v>19</v>
      </c>
      <c r="I5045" s="238"/>
      <c r="J5045" s="234"/>
      <c r="K5045" s="234"/>
      <c r="L5045" s="239"/>
      <c r="M5045" s="240"/>
      <c r="N5045" s="241"/>
      <c r="O5045" s="241"/>
      <c r="P5045" s="241"/>
      <c r="Q5045" s="241"/>
      <c r="R5045" s="241"/>
      <c r="S5045" s="241"/>
      <c r="T5045" s="242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3" t="s">
        <v>180</v>
      </c>
      <c r="AU5045" s="243" t="s">
        <v>78</v>
      </c>
      <c r="AV5045" s="13" t="s">
        <v>76</v>
      </c>
      <c r="AW5045" s="13" t="s">
        <v>31</v>
      </c>
      <c r="AX5045" s="13" t="s">
        <v>69</v>
      </c>
      <c r="AY5045" s="243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3884</v>
      </c>
      <c r="G5046" s="245"/>
      <c r="H5046" s="248">
        <v>6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3" customFormat="1">
      <c r="A5047" s="13"/>
      <c r="B5047" s="233"/>
      <c r="C5047" s="234"/>
      <c r="D5047" s="235" t="s">
        <v>180</v>
      </c>
      <c r="E5047" s="236" t="s">
        <v>19</v>
      </c>
      <c r="F5047" s="237" t="s">
        <v>1587</v>
      </c>
      <c r="G5047" s="234"/>
      <c r="H5047" s="236" t="s">
        <v>19</v>
      </c>
      <c r="I5047" s="238"/>
      <c r="J5047" s="234"/>
      <c r="K5047" s="234"/>
      <c r="L5047" s="239"/>
      <c r="M5047" s="240"/>
      <c r="N5047" s="241"/>
      <c r="O5047" s="241"/>
      <c r="P5047" s="241"/>
      <c r="Q5047" s="241"/>
      <c r="R5047" s="241"/>
      <c r="S5047" s="241"/>
      <c r="T5047" s="242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43" t="s">
        <v>180</v>
      </c>
      <c r="AU5047" s="243" t="s">
        <v>78</v>
      </c>
      <c r="AV5047" s="13" t="s">
        <v>76</v>
      </c>
      <c r="AW5047" s="13" t="s">
        <v>31</v>
      </c>
      <c r="AX5047" s="13" t="s">
        <v>69</v>
      </c>
      <c r="AY5047" s="243" t="s">
        <v>169</v>
      </c>
    </row>
    <row r="5048" s="14" customFormat="1">
      <c r="A5048" s="14"/>
      <c r="B5048" s="244"/>
      <c r="C5048" s="245"/>
      <c r="D5048" s="235" t="s">
        <v>180</v>
      </c>
      <c r="E5048" s="246" t="s">
        <v>19</v>
      </c>
      <c r="F5048" s="247" t="s">
        <v>3885</v>
      </c>
      <c r="G5048" s="245"/>
      <c r="H5048" s="248">
        <v>36.509999999999998</v>
      </c>
      <c r="I5048" s="249"/>
      <c r="J5048" s="245"/>
      <c r="K5048" s="245"/>
      <c r="L5048" s="250"/>
      <c r="M5048" s="251"/>
      <c r="N5048" s="252"/>
      <c r="O5048" s="252"/>
      <c r="P5048" s="252"/>
      <c r="Q5048" s="252"/>
      <c r="R5048" s="252"/>
      <c r="S5048" s="252"/>
      <c r="T5048" s="253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4" t="s">
        <v>180</v>
      </c>
      <c r="AU5048" s="254" t="s">
        <v>78</v>
      </c>
      <c r="AV5048" s="14" t="s">
        <v>78</v>
      </c>
      <c r="AW5048" s="14" t="s">
        <v>31</v>
      </c>
      <c r="AX5048" s="14" t="s">
        <v>69</v>
      </c>
      <c r="AY5048" s="254" t="s">
        <v>169</v>
      </c>
    </row>
    <row r="5049" s="13" customFormat="1">
      <c r="A5049" s="13"/>
      <c r="B5049" s="233"/>
      <c r="C5049" s="234"/>
      <c r="D5049" s="235" t="s">
        <v>180</v>
      </c>
      <c r="E5049" s="236" t="s">
        <v>19</v>
      </c>
      <c r="F5049" s="237" t="s">
        <v>1593</v>
      </c>
      <c r="G5049" s="234"/>
      <c r="H5049" s="236" t="s">
        <v>19</v>
      </c>
      <c r="I5049" s="238"/>
      <c r="J5049" s="234"/>
      <c r="K5049" s="234"/>
      <c r="L5049" s="239"/>
      <c r="M5049" s="240"/>
      <c r="N5049" s="241"/>
      <c r="O5049" s="241"/>
      <c r="P5049" s="241"/>
      <c r="Q5049" s="241"/>
      <c r="R5049" s="241"/>
      <c r="S5049" s="241"/>
      <c r="T5049" s="242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43" t="s">
        <v>180</v>
      </c>
      <c r="AU5049" s="243" t="s">
        <v>78</v>
      </c>
      <c r="AV5049" s="13" t="s">
        <v>76</v>
      </c>
      <c r="AW5049" s="13" t="s">
        <v>31</v>
      </c>
      <c r="AX5049" s="13" t="s">
        <v>69</v>
      </c>
      <c r="AY5049" s="243" t="s">
        <v>169</v>
      </c>
    </row>
    <row r="5050" s="14" customFormat="1">
      <c r="A5050" s="14"/>
      <c r="B5050" s="244"/>
      <c r="C5050" s="245"/>
      <c r="D5050" s="235" t="s">
        <v>180</v>
      </c>
      <c r="E5050" s="246" t="s">
        <v>19</v>
      </c>
      <c r="F5050" s="247" t="s">
        <v>3886</v>
      </c>
      <c r="G5050" s="245"/>
      <c r="H5050" s="248">
        <v>4.6500000000000004</v>
      </c>
      <c r="I5050" s="249"/>
      <c r="J5050" s="245"/>
      <c r="K5050" s="245"/>
      <c r="L5050" s="250"/>
      <c r="M5050" s="251"/>
      <c r="N5050" s="252"/>
      <c r="O5050" s="252"/>
      <c r="P5050" s="252"/>
      <c r="Q5050" s="252"/>
      <c r="R5050" s="252"/>
      <c r="S5050" s="252"/>
      <c r="T5050" s="25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4" t="s">
        <v>180</v>
      </c>
      <c r="AU5050" s="254" t="s">
        <v>78</v>
      </c>
      <c r="AV5050" s="14" t="s">
        <v>78</v>
      </c>
      <c r="AW5050" s="14" t="s">
        <v>31</v>
      </c>
      <c r="AX5050" s="14" t="s">
        <v>69</v>
      </c>
      <c r="AY5050" s="254" t="s">
        <v>169</v>
      </c>
    </row>
    <row r="5051" s="13" customFormat="1">
      <c r="A5051" s="13"/>
      <c r="B5051" s="233"/>
      <c r="C5051" s="234"/>
      <c r="D5051" s="235" t="s">
        <v>180</v>
      </c>
      <c r="E5051" s="236" t="s">
        <v>19</v>
      </c>
      <c r="F5051" s="237" t="s">
        <v>1601</v>
      </c>
      <c r="G5051" s="234"/>
      <c r="H5051" s="236" t="s">
        <v>19</v>
      </c>
      <c r="I5051" s="238"/>
      <c r="J5051" s="234"/>
      <c r="K5051" s="234"/>
      <c r="L5051" s="239"/>
      <c r="M5051" s="240"/>
      <c r="N5051" s="241"/>
      <c r="O5051" s="241"/>
      <c r="P5051" s="241"/>
      <c r="Q5051" s="241"/>
      <c r="R5051" s="241"/>
      <c r="S5051" s="241"/>
      <c r="T5051" s="242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43" t="s">
        <v>180</v>
      </c>
      <c r="AU5051" s="243" t="s">
        <v>78</v>
      </c>
      <c r="AV5051" s="13" t="s">
        <v>76</v>
      </c>
      <c r="AW5051" s="13" t="s">
        <v>31</v>
      </c>
      <c r="AX5051" s="13" t="s">
        <v>69</v>
      </c>
      <c r="AY5051" s="243" t="s">
        <v>169</v>
      </c>
    </row>
    <row r="5052" s="14" customFormat="1">
      <c r="A5052" s="14"/>
      <c r="B5052" s="244"/>
      <c r="C5052" s="245"/>
      <c r="D5052" s="235" t="s">
        <v>180</v>
      </c>
      <c r="E5052" s="246" t="s">
        <v>19</v>
      </c>
      <c r="F5052" s="247" t="s">
        <v>3887</v>
      </c>
      <c r="G5052" s="245"/>
      <c r="H5052" s="248">
        <v>15.69</v>
      </c>
      <c r="I5052" s="249"/>
      <c r="J5052" s="245"/>
      <c r="K5052" s="245"/>
      <c r="L5052" s="250"/>
      <c r="M5052" s="251"/>
      <c r="N5052" s="252"/>
      <c r="O5052" s="252"/>
      <c r="P5052" s="252"/>
      <c r="Q5052" s="252"/>
      <c r="R5052" s="252"/>
      <c r="S5052" s="252"/>
      <c r="T5052" s="253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4" t="s">
        <v>180</v>
      </c>
      <c r="AU5052" s="254" t="s">
        <v>78</v>
      </c>
      <c r="AV5052" s="14" t="s">
        <v>78</v>
      </c>
      <c r="AW5052" s="14" t="s">
        <v>31</v>
      </c>
      <c r="AX5052" s="14" t="s">
        <v>69</v>
      </c>
      <c r="AY5052" s="254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1603</v>
      </c>
      <c r="G5053" s="245"/>
      <c r="H5053" s="248">
        <v>-2.5129999999999999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3" customFormat="1">
      <c r="A5054" s="13"/>
      <c r="B5054" s="233"/>
      <c r="C5054" s="234"/>
      <c r="D5054" s="235" t="s">
        <v>180</v>
      </c>
      <c r="E5054" s="236" t="s">
        <v>19</v>
      </c>
      <c r="F5054" s="237" t="s">
        <v>1610</v>
      </c>
      <c r="G5054" s="234"/>
      <c r="H5054" s="236" t="s">
        <v>19</v>
      </c>
      <c r="I5054" s="238"/>
      <c r="J5054" s="234"/>
      <c r="K5054" s="234"/>
      <c r="L5054" s="239"/>
      <c r="M5054" s="240"/>
      <c r="N5054" s="241"/>
      <c r="O5054" s="241"/>
      <c r="P5054" s="241"/>
      <c r="Q5054" s="241"/>
      <c r="R5054" s="241"/>
      <c r="S5054" s="241"/>
      <c r="T5054" s="242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3" t="s">
        <v>180</v>
      </c>
      <c r="AU5054" s="243" t="s">
        <v>78</v>
      </c>
      <c r="AV5054" s="13" t="s">
        <v>76</v>
      </c>
      <c r="AW5054" s="13" t="s">
        <v>31</v>
      </c>
      <c r="AX5054" s="13" t="s">
        <v>69</v>
      </c>
      <c r="AY5054" s="243" t="s">
        <v>169</v>
      </c>
    </row>
    <row r="5055" s="14" customFormat="1">
      <c r="A5055" s="14"/>
      <c r="B5055" s="244"/>
      <c r="C5055" s="245"/>
      <c r="D5055" s="235" t="s">
        <v>180</v>
      </c>
      <c r="E5055" s="246" t="s">
        <v>19</v>
      </c>
      <c r="F5055" s="247" t="s">
        <v>3888</v>
      </c>
      <c r="G5055" s="245"/>
      <c r="H5055" s="248">
        <v>22.469999999999999</v>
      </c>
      <c r="I5055" s="249"/>
      <c r="J5055" s="245"/>
      <c r="K5055" s="245"/>
      <c r="L5055" s="250"/>
      <c r="M5055" s="251"/>
      <c r="N5055" s="252"/>
      <c r="O5055" s="252"/>
      <c r="P5055" s="252"/>
      <c r="Q5055" s="252"/>
      <c r="R5055" s="252"/>
      <c r="S5055" s="252"/>
      <c r="T5055" s="253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4" t="s">
        <v>180</v>
      </c>
      <c r="AU5055" s="254" t="s">
        <v>78</v>
      </c>
      <c r="AV5055" s="14" t="s">
        <v>78</v>
      </c>
      <c r="AW5055" s="14" t="s">
        <v>31</v>
      </c>
      <c r="AX5055" s="14" t="s">
        <v>69</v>
      </c>
      <c r="AY5055" s="254" t="s">
        <v>169</v>
      </c>
    </row>
    <row r="5056" s="13" customFormat="1">
      <c r="A5056" s="13"/>
      <c r="B5056" s="233"/>
      <c r="C5056" s="234"/>
      <c r="D5056" s="235" t="s">
        <v>180</v>
      </c>
      <c r="E5056" s="236" t="s">
        <v>19</v>
      </c>
      <c r="F5056" s="237" t="s">
        <v>1612</v>
      </c>
      <c r="G5056" s="234"/>
      <c r="H5056" s="236" t="s">
        <v>19</v>
      </c>
      <c r="I5056" s="238"/>
      <c r="J5056" s="234"/>
      <c r="K5056" s="234"/>
      <c r="L5056" s="239"/>
      <c r="M5056" s="240"/>
      <c r="N5056" s="241"/>
      <c r="O5056" s="241"/>
      <c r="P5056" s="241"/>
      <c r="Q5056" s="241"/>
      <c r="R5056" s="241"/>
      <c r="S5056" s="241"/>
      <c r="T5056" s="242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43" t="s">
        <v>180</v>
      </c>
      <c r="AU5056" s="243" t="s">
        <v>78</v>
      </c>
      <c r="AV5056" s="13" t="s">
        <v>76</v>
      </c>
      <c r="AW5056" s="13" t="s">
        <v>31</v>
      </c>
      <c r="AX5056" s="13" t="s">
        <v>69</v>
      </c>
      <c r="AY5056" s="243" t="s">
        <v>169</v>
      </c>
    </row>
    <row r="5057" s="14" customFormat="1">
      <c r="A5057" s="14"/>
      <c r="B5057" s="244"/>
      <c r="C5057" s="245"/>
      <c r="D5057" s="235" t="s">
        <v>180</v>
      </c>
      <c r="E5057" s="246" t="s">
        <v>19</v>
      </c>
      <c r="F5057" s="247" t="s">
        <v>3889</v>
      </c>
      <c r="G5057" s="245"/>
      <c r="H5057" s="248">
        <v>34.109999999999999</v>
      </c>
      <c r="I5057" s="249"/>
      <c r="J5057" s="245"/>
      <c r="K5057" s="245"/>
      <c r="L5057" s="250"/>
      <c r="M5057" s="251"/>
      <c r="N5057" s="252"/>
      <c r="O5057" s="252"/>
      <c r="P5057" s="252"/>
      <c r="Q5057" s="252"/>
      <c r="R5057" s="252"/>
      <c r="S5057" s="252"/>
      <c r="T5057" s="253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4" t="s">
        <v>180</v>
      </c>
      <c r="AU5057" s="254" t="s">
        <v>78</v>
      </c>
      <c r="AV5057" s="14" t="s">
        <v>78</v>
      </c>
      <c r="AW5057" s="14" t="s">
        <v>31</v>
      </c>
      <c r="AX5057" s="14" t="s">
        <v>69</v>
      </c>
      <c r="AY5057" s="254" t="s">
        <v>169</v>
      </c>
    </row>
    <row r="5058" s="13" customFormat="1">
      <c r="A5058" s="13"/>
      <c r="B5058" s="233"/>
      <c r="C5058" s="234"/>
      <c r="D5058" s="235" t="s">
        <v>180</v>
      </c>
      <c r="E5058" s="236" t="s">
        <v>19</v>
      </c>
      <c r="F5058" s="237" t="s">
        <v>1616</v>
      </c>
      <c r="G5058" s="234"/>
      <c r="H5058" s="236" t="s">
        <v>19</v>
      </c>
      <c r="I5058" s="238"/>
      <c r="J5058" s="234"/>
      <c r="K5058" s="234"/>
      <c r="L5058" s="239"/>
      <c r="M5058" s="240"/>
      <c r="N5058" s="241"/>
      <c r="O5058" s="241"/>
      <c r="P5058" s="241"/>
      <c r="Q5058" s="241"/>
      <c r="R5058" s="241"/>
      <c r="S5058" s="241"/>
      <c r="T5058" s="242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3" t="s">
        <v>180</v>
      </c>
      <c r="AU5058" s="243" t="s">
        <v>78</v>
      </c>
      <c r="AV5058" s="13" t="s">
        <v>76</v>
      </c>
      <c r="AW5058" s="13" t="s">
        <v>31</v>
      </c>
      <c r="AX5058" s="13" t="s">
        <v>69</v>
      </c>
      <c r="AY5058" s="243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1617</v>
      </c>
      <c r="G5059" s="245"/>
      <c r="H5059" s="248">
        <v>48.911000000000001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3" customFormat="1">
      <c r="A5060" s="13"/>
      <c r="B5060" s="233"/>
      <c r="C5060" s="234"/>
      <c r="D5060" s="235" t="s">
        <v>180</v>
      </c>
      <c r="E5060" s="236" t="s">
        <v>19</v>
      </c>
      <c r="F5060" s="237" t="s">
        <v>1622</v>
      </c>
      <c r="G5060" s="234"/>
      <c r="H5060" s="236" t="s">
        <v>19</v>
      </c>
      <c r="I5060" s="238"/>
      <c r="J5060" s="234"/>
      <c r="K5060" s="234"/>
      <c r="L5060" s="239"/>
      <c r="M5060" s="240"/>
      <c r="N5060" s="241"/>
      <c r="O5060" s="241"/>
      <c r="P5060" s="241"/>
      <c r="Q5060" s="241"/>
      <c r="R5060" s="241"/>
      <c r="S5060" s="241"/>
      <c r="T5060" s="242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43" t="s">
        <v>180</v>
      </c>
      <c r="AU5060" s="243" t="s">
        <v>78</v>
      </c>
      <c r="AV5060" s="13" t="s">
        <v>76</v>
      </c>
      <c r="AW5060" s="13" t="s">
        <v>31</v>
      </c>
      <c r="AX5060" s="13" t="s">
        <v>69</v>
      </c>
      <c r="AY5060" s="243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3890</v>
      </c>
      <c r="G5061" s="245"/>
      <c r="H5061" s="248">
        <v>29.399999999999999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3" customFormat="1">
      <c r="A5062" s="13"/>
      <c r="B5062" s="233"/>
      <c r="C5062" s="234"/>
      <c r="D5062" s="235" t="s">
        <v>180</v>
      </c>
      <c r="E5062" s="236" t="s">
        <v>19</v>
      </c>
      <c r="F5062" s="237" t="s">
        <v>1626</v>
      </c>
      <c r="G5062" s="234"/>
      <c r="H5062" s="236" t="s">
        <v>19</v>
      </c>
      <c r="I5062" s="238"/>
      <c r="J5062" s="234"/>
      <c r="K5062" s="234"/>
      <c r="L5062" s="239"/>
      <c r="M5062" s="240"/>
      <c r="N5062" s="241"/>
      <c r="O5062" s="241"/>
      <c r="P5062" s="241"/>
      <c r="Q5062" s="241"/>
      <c r="R5062" s="241"/>
      <c r="S5062" s="241"/>
      <c r="T5062" s="242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43" t="s">
        <v>180</v>
      </c>
      <c r="AU5062" s="243" t="s">
        <v>78</v>
      </c>
      <c r="AV5062" s="13" t="s">
        <v>76</v>
      </c>
      <c r="AW5062" s="13" t="s">
        <v>31</v>
      </c>
      <c r="AX5062" s="13" t="s">
        <v>69</v>
      </c>
      <c r="AY5062" s="243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3891</v>
      </c>
      <c r="G5063" s="245"/>
      <c r="H5063" s="248">
        <v>26.5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3" customFormat="1">
      <c r="A5064" s="13"/>
      <c r="B5064" s="233"/>
      <c r="C5064" s="234"/>
      <c r="D5064" s="235" t="s">
        <v>180</v>
      </c>
      <c r="E5064" s="236" t="s">
        <v>19</v>
      </c>
      <c r="F5064" s="237" t="s">
        <v>1630</v>
      </c>
      <c r="G5064" s="234"/>
      <c r="H5064" s="236" t="s">
        <v>19</v>
      </c>
      <c r="I5064" s="238"/>
      <c r="J5064" s="234"/>
      <c r="K5064" s="234"/>
      <c r="L5064" s="239"/>
      <c r="M5064" s="240"/>
      <c r="N5064" s="241"/>
      <c r="O5064" s="241"/>
      <c r="P5064" s="241"/>
      <c r="Q5064" s="241"/>
      <c r="R5064" s="241"/>
      <c r="S5064" s="241"/>
      <c r="T5064" s="242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3" t="s">
        <v>180</v>
      </c>
      <c r="AU5064" s="243" t="s">
        <v>78</v>
      </c>
      <c r="AV5064" s="13" t="s">
        <v>76</v>
      </c>
      <c r="AW5064" s="13" t="s">
        <v>31</v>
      </c>
      <c r="AX5064" s="13" t="s">
        <v>69</v>
      </c>
      <c r="AY5064" s="243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1631</v>
      </c>
      <c r="G5065" s="245"/>
      <c r="H5065" s="248">
        <v>6.6529999999999996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4" customFormat="1">
      <c r="A5066" s="14"/>
      <c r="B5066" s="244"/>
      <c r="C5066" s="245"/>
      <c r="D5066" s="235" t="s">
        <v>180</v>
      </c>
      <c r="E5066" s="246" t="s">
        <v>19</v>
      </c>
      <c r="F5066" s="247" t="s">
        <v>3892</v>
      </c>
      <c r="G5066" s="245"/>
      <c r="H5066" s="248">
        <v>15.007999999999999</v>
      </c>
      <c r="I5066" s="249"/>
      <c r="J5066" s="245"/>
      <c r="K5066" s="245"/>
      <c r="L5066" s="250"/>
      <c r="M5066" s="251"/>
      <c r="N5066" s="252"/>
      <c r="O5066" s="252"/>
      <c r="P5066" s="252"/>
      <c r="Q5066" s="252"/>
      <c r="R5066" s="252"/>
      <c r="S5066" s="252"/>
      <c r="T5066" s="253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4" t="s">
        <v>180</v>
      </c>
      <c r="AU5066" s="254" t="s">
        <v>78</v>
      </c>
      <c r="AV5066" s="14" t="s">
        <v>78</v>
      </c>
      <c r="AW5066" s="14" t="s">
        <v>31</v>
      </c>
      <c r="AX5066" s="14" t="s">
        <v>69</v>
      </c>
      <c r="AY5066" s="254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3893</v>
      </c>
      <c r="G5067" s="245"/>
      <c r="H5067" s="248">
        <v>29.579999999999998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3" customFormat="1">
      <c r="A5068" s="13"/>
      <c r="B5068" s="233"/>
      <c r="C5068" s="234"/>
      <c r="D5068" s="235" t="s">
        <v>180</v>
      </c>
      <c r="E5068" s="236" t="s">
        <v>19</v>
      </c>
      <c r="F5068" s="237" t="s">
        <v>1634</v>
      </c>
      <c r="G5068" s="234"/>
      <c r="H5068" s="236" t="s">
        <v>19</v>
      </c>
      <c r="I5068" s="238"/>
      <c r="J5068" s="234"/>
      <c r="K5068" s="234"/>
      <c r="L5068" s="239"/>
      <c r="M5068" s="240"/>
      <c r="N5068" s="241"/>
      <c r="O5068" s="241"/>
      <c r="P5068" s="241"/>
      <c r="Q5068" s="241"/>
      <c r="R5068" s="241"/>
      <c r="S5068" s="241"/>
      <c r="T5068" s="242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43" t="s">
        <v>180</v>
      </c>
      <c r="AU5068" s="243" t="s">
        <v>78</v>
      </c>
      <c r="AV5068" s="13" t="s">
        <v>76</v>
      </c>
      <c r="AW5068" s="13" t="s">
        <v>31</v>
      </c>
      <c r="AX5068" s="13" t="s">
        <v>69</v>
      </c>
      <c r="AY5068" s="243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1635</v>
      </c>
      <c r="G5069" s="245"/>
      <c r="H5069" s="248">
        <v>8.9489999999999998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3893</v>
      </c>
      <c r="G5070" s="245"/>
      <c r="H5070" s="248">
        <v>29.579999999999998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4" customFormat="1">
      <c r="A5071" s="14"/>
      <c r="B5071" s="244"/>
      <c r="C5071" s="245"/>
      <c r="D5071" s="235" t="s">
        <v>180</v>
      </c>
      <c r="E5071" s="246" t="s">
        <v>19</v>
      </c>
      <c r="F5071" s="247" t="s">
        <v>3894</v>
      </c>
      <c r="G5071" s="245"/>
      <c r="H5071" s="248">
        <v>21.375</v>
      </c>
      <c r="I5071" s="249"/>
      <c r="J5071" s="245"/>
      <c r="K5071" s="245"/>
      <c r="L5071" s="250"/>
      <c r="M5071" s="251"/>
      <c r="N5071" s="252"/>
      <c r="O5071" s="252"/>
      <c r="P5071" s="252"/>
      <c r="Q5071" s="252"/>
      <c r="R5071" s="252"/>
      <c r="S5071" s="252"/>
      <c r="T5071" s="25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4" t="s">
        <v>180</v>
      </c>
      <c r="AU5071" s="254" t="s">
        <v>78</v>
      </c>
      <c r="AV5071" s="14" t="s">
        <v>78</v>
      </c>
      <c r="AW5071" s="14" t="s">
        <v>31</v>
      </c>
      <c r="AX5071" s="14" t="s">
        <v>69</v>
      </c>
      <c r="AY5071" s="254" t="s">
        <v>169</v>
      </c>
    </row>
    <row r="5072" s="13" customFormat="1">
      <c r="A5072" s="13"/>
      <c r="B5072" s="233"/>
      <c r="C5072" s="234"/>
      <c r="D5072" s="235" t="s">
        <v>180</v>
      </c>
      <c r="E5072" s="236" t="s">
        <v>19</v>
      </c>
      <c r="F5072" s="237" t="s">
        <v>1638</v>
      </c>
      <c r="G5072" s="234"/>
      <c r="H5072" s="236" t="s">
        <v>19</v>
      </c>
      <c r="I5072" s="238"/>
      <c r="J5072" s="234"/>
      <c r="K5072" s="234"/>
      <c r="L5072" s="239"/>
      <c r="M5072" s="240"/>
      <c r="N5072" s="241"/>
      <c r="O5072" s="241"/>
      <c r="P5072" s="241"/>
      <c r="Q5072" s="241"/>
      <c r="R5072" s="241"/>
      <c r="S5072" s="241"/>
      <c r="T5072" s="242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43" t="s">
        <v>180</v>
      </c>
      <c r="AU5072" s="243" t="s">
        <v>78</v>
      </c>
      <c r="AV5072" s="13" t="s">
        <v>76</v>
      </c>
      <c r="AW5072" s="13" t="s">
        <v>31</v>
      </c>
      <c r="AX5072" s="13" t="s">
        <v>69</v>
      </c>
      <c r="AY5072" s="243" t="s">
        <v>169</v>
      </c>
    </row>
    <row r="5073" s="14" customFormat="1">
      <c r="A5073" s="14"/>
      <c r="B5073" s="244"/>
      <c r="C5073" s="245"/>
      <c r="D5073" s="235" t="s">
        <v>180</v>
      </c>
      <c r="E5073" s="246" t="s">
        <v>19</v>
      </c>
      <c r="F5073" s="247" t="s">
        <v>1639</v>
      </c>
      <c r="G5073" s="245"/>
      <c r="H5073" s="248">
        <v>16.43</v>
      </c>
      <c r="I5073" s="249"/>
      <c r="J5073" s="245"/>
      <c r="K5073" s="245"/>
      <c r="L5073" s="250"/>
      <c r="M5073" s="251"/>
      <c r="N5073" s="252"/>
      <c r="O5073" s="252"/>
      <c r="P5073" s="252"/>
      <c r="Q5073" s="252"/>
      <c r="R5073" s="252"/>
      <c r="S5073" s="252"/>
      <c r="T5073" s="25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4" t="s">
        <v>180</v>
      </c>
      <c r="AU5073" s="254" t="s">
        <v>78</v>
      </c>
      <c r="AV5073" s="14" t="s">
        <v>78</v>
      </c>
      <c r="AW5073" s="14" t="s">
        <v>31</v>
      </c>
      <c r="AX5073" s="14" t="s">
        <v>69</v>
      </c>
      <c r="AY5073" s="254" t="s">
        <v>169</v>
      </c>
    </row>
    <row r="5074" s="14" customFormat="1">
      <c r="A5074" s="14"/>
      <c r="B5074" s="244"/>
      <c r="C5074" s="245"/>
      <c r="D5074" s="235" t="s">
        <v>180</v>
      </c>
      <c r="E5074" s="246" t="s">
        <v>19</v>
      </c>
      <c r="F5074" s="247" t="s">
        <v>3895</v>
      </c>
      <c r="G5074" s="245"/>
      <c r="H5074" s="248">
        <v>30.48</v>
      </c>
      <c r="I5074" s="249"/>
      <c r="J5074" s="245"/>
      <c r="K5074" s="245"/>
      <c r="L5074" s="250"/>
      <c r="M5074" s="251"/>
      <c r="N5074" s="252"/>
      <c r="O5074" s="252"/>
      <c r="P5074" s="252"/>
      <c r="Q5074" s="252"/>
      <c r="R5074" s="252"/>
      <c r="S5074" s="252"/>
      <c r="T5074" s="253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4" t="s">
        <v>180</v>
      </c>
      <c r="AU5074" s="254" t="s">
        <v>78</v>
      </c>
      <c r="AV5074" s="14" t="s">
        <v>78</v>
      </c>
      <c r="AW5074" s="14" t="s">
        <v>31</v>
      </c>
      <c r="AX5074" s="14" t="s">
        <v>69</v>
      </c>
      <c r="AY5074" s="254" t="s">
        <v>169</v>
      </c>
    </row>
    <row r="5075" s="14" customFormat="1">
      <c r="A5075" s="14"/>
      <c r="B5075" s="244"/>
      <c r="C5075" s="245"/>
      <c r="D5075" s="235" t="s">
        <v>180</v>
      </c>
      <c r="E5075" s="246" t="s">
        <v>19</v>
      </c>
      <c r="F5075" s="247" t="s">
        <v>3896</v>
      </c>
      <c r="G5075" s="245"/>
      <c r="H5075" s="248">
        <v>7.4930000000000003</v>
      </c>
      <c r="I5075" s="249"/>
      <c r="J5075" s="245"/>
      <c r="K5075" s="245"/>
      <c r="L5075" s="250"/>
      <c r="M5075" s="251"/>
      <c r="N5075" s="252"/>
      <c r="O5075" s="252"/>
      <c r="P5075" s="252"/>
      <c r="Q5075" s="252"/>
      <c r="R5075" s="252"/>
      <c r="S5075" s="252"/>
      <c r="T5075" s="25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4" t="s">
        <v>180</v>
      </c>
      <c r="AU5075" s="254" t="s">
        <v>78</v>
      </c>
      <c r="AV5075" s="14" t="s">
        <v>78</v>
      </c>
      <c r="AW5075" s="14" t="s">
        <v>31</v>
      </c>
      <c r="AX5075" s="14" t="s">
        <v>69</v>
      </c>
      <c r="AY5075" s="254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1642</v>
      </c>
      <c r="G5076" s="245"/>
      <c r="H5076" s="248">
        <v>9.9830000000000005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5" customFormat="1">
      <c r="A5077" s="15"/>
      <c r="B5077" s="255"/>
      <c r="C5077" s="256"/>
      <c r="D5077" s="235" t="s">
        <v>180</v>
      </c>
      <c r="E5077" s="257" t="s">
        <v>19</v>
      </c>
      <c r="F5077" s="258" t="s">
        <v>371</v>
      </c>
      <c r="G5077" s="256"/>
      <c r="H5077" s="259">
        <v>556.28200000000004</v>
      </c>
      <c r="I5077" s="260"/>
      <c r="J5077" s="256"/>
      <c r="K5077" s="256"/>
      <c r="L5077" s="261"/>
      <c r="M5077" s="262"/>
      <c r="N5077" s="263"/>
      <c r="O5077" s="263"/>
      <c r="P5077" s="263"/>
      <c r="Q5077" s="263"/>
      <c r="R5077" s="263"/>
      <c r="S5077" s="263"/>
      <c r="T5077" s="264"/>
      <c r="U5077" s="15"/>
      <c r="V5077" s="15"/>
      <c r="W5077" s="15"/>
      <c r="X5077" s="15"/>
      <c r="Y5077" s="15"/>
      <c r="Z5077" s="15"/>
      <c r="AA5077" s="15"/>
      <c r="AB5077" s="15"/>
      <c r="AC5077" s="15"/>
      <c r="AD5077" s="15"/>
      <c r="AE5077" s="15"/>
      <c r="AT5077" s="265" t="s">
        <v>180</v>
      </c>
      <c r="AU5077" s="265" t="s">
        <v>78</v>
      </c>
      <c r="AV5077" s="15" t="s">
        <v>176</v>
      </c>
      <c r="AW5077" s="15" t="s">
        <v>31</v>
      </c>
      <c r="AX5077" s="15" t="s">
        <v>76</v>
      </c>
      <c r="AY5077" s="265" t="s">
        <v>169</v>
      </c>
    </row>
    <row r="5078" s="12" customFormat="1" ht="22.8" customHeight="1">
      <c r="A5078" s="12"/>
      <c r="B5078" s="199"/>
      <c r="C5078" s="200"/>
      <c r="D5078" s="201" t="s">
        <v>68</v>
      </c>
      <c r="E5078" s="213" t="s">
        <v>3902</v>
      </c>
      <c r="F5078" s="213" t="s">
        <v>3903</v>
      </c>
      <c r="G5078" s="200"/>
      <c r="H5078" s="200"/>
      <c r="I5078" s="203"/>
      <c r="J5078" s="214">
        <f>BK5078</f>
        <v>0</v>
      </c>
      <c r="K5078" s="200"/>
      <c r="L5078" s="205"/>
      <c r="M5078" s="206"/>
      <c r="N5078" s="207"/>
      <c r="O5078" s="207"/>
      <c r="P5078" s="208">
        <f>SUM(P5079:P5228)</f>
        <v>0</v>
      </c>
      <c r="Q5078" s="207"/>
      <c r="R5078" s="208">
        <f>SUM(R5079:R5228)</f>
        <v>1.1149332799999998</v>
      </c>
      <c r="S5078" s="207"/>
      <c r="T5078" s="209">
        <f>SUM(T5079:T5228)</f>
        <v>0</v>
      </c>
      <c r="U5078" s="12"/>
      <c r="V5078" s="12"/>
      <c r="W5078" s="12"/>
      <c r="X5078" s="12"/>
      <c r="Y5078" s="12"/>
      <c r="Z5078" s="12"/>
      <c r="AA5078" s="12"/>
      <c r="AB5078" s="12"/>
      <c r="AC5078" s="12"/>
      <c r="AD5078" s="12"/>
      <c r="AE5078" s="12"/>
      <c r="AR5078" s="210" t="s">
        <v>78</v>
      </c>
      <c r="AT5078" s="211" t="s">
        <v>68</v>
      </c>
      <c r="AU5078" s="211" t="s">
        <v>76</v>
      </c>
      <c r="AY5078" s="210" t="s">
        <v>169</v>
      </c>
      <c r="BK5078" s="212">
        <f>SUM(BK5079:BK5228)</f>
        <v>0</v>
      </c>
    </row>
    <row r="5079" s="2" customFormat="1" ht="33" customHeight="1">
      <c r="A5079" s="41"/>
      <c r="B5079" s="42"/>
      <c r="C5079" s="215" t="s">
        <v>3904</v>
      </c>
      <c r="D5079" s="215" t="s">
        <v>171</v>
      </c>
      <c r="E5079" s="216" t="s">
        <v>3905</v>
      </c>
      <c r="F5079" s="217" t="s">
        <v>3906</v>
      </c>
      <c r="G5079" s="218" t="s">
        <v>412</v>
      </c>
      <c r="H5079" s="219">
        <v>2423.768</v>
      </c>
      <c r="I5079" s="220"/>
      <c r="J5079" s="221">
        <f>ROUND(I5079*H5079,2)</f>
        <v>0</v>
      </c>
      <c r="K5079" s="217" t="s">
        <v>175</v>
      </c>
      <c r="L5079" s="47"/>
      <c r="M5079" s="222" t="s">
        <v>19</v>
      </c>
      <c r="N5079" s="223" t="s">
        <v>40</v>
      </c>
      <c r="O5079" s="87"/>
      <c r="P5079" s="224">
        <f>O5079*H5079</f>
        <v>0</v>
      </c>
      <c r="Q5079" s="224">
        <v>0.00020000000000000001</v>
      </c>
      <c r="R5079" s="224">
        <f>Q5079*H5079</f>
        <v>0.48475360000000001</v>
      </c>
      <c r="S5079" s="224">
        <v>0</v>
      </c>
      <c r="T5079" s="225">
        <f>S5079*H5079</f>
        <v>0</v>
      </c>
      <c r="U5079" s="41"/>
      <c r="V5079" s="41"/>
      <c r="W5079" s="41"/>
      <c r="X5079" s="41"/>
      <c r="Y5079" s="41"/>
      <c r="Z5079" s="41"/>
      <c r="AA5079" s="41"/>
      <c r="AB5079" s="41"/>
      <c r="AC5079" s="41"/>
      <c r="AD5079" s="41"/>
      <c r="AE5079" s="41"/>
      <c r="AR5079" s="226" t="s">
        <v>508</v>
      </c>
      <c r="AT5079" s="226" t="s">
        <v>171</v>
      </c>
      <c r="AU5079" s="226" t="s">
        <v>78</v>
      </c>
      <c r="AY5079" s="20" t="s">
        <v>169</v>
      </c>
      <c r="BE5079" s="227">
        <f>IF(N5079="základní",J5079,0)</f>
        <v>0</v>
      </c>
      <c r="BF5079" s="227">
        <f>IF(N5079="snížená",J5079,0)</f>
        <v>0</v>
      </c>
      <c r="BG5079" s="227">
        <f>IF(N5079="zákl. přenesená",J5079,0)</f>
        <v>0</v>
      </c>
      <c r="BH5079" s="227">
        <f>IF(N5079="sníž. přenesená",J5079,0)</f>
        <v>0</v>
      </c>
      <c r="BI5079" s="227">
        <f>IF(N5079="nulová",J5079,0)</f>
        <v>0</v>
      </c>
      <c r="BJ5079" s="20" t="s">
        <v>76</v>
      </c>
      <c r="BK5079" s="227">
        <f>ROUND(I5079*H5079,2)</f>
        <v>0</v>
      </c>
      <c r="BL5079" s="20" t="s">
        <v>508</v>
      </c>
      <c r="BM5079" s="226" t="s">
        <v>3907</v>
      </c>
    </row>
    <row r="5080" s="2" customFormat="1">
      <c r="A5080" s="41"/>
      <c r="B5080" s="42"/>
      <c r="C5080" s="43"/>
      <c r="D5080" s="228" t="s">
        <v>178</v>
      </c>
      <c r="E5080" s="43"/>
      <c r="F5080" s="229" t="s">
        <v>3908</v>
      </c>
      <c r="G5080" s="43"/>
      <c r="H5080" s="43"/>
      <c r="I5080" s="230"/>
      <c r="J5080" s="43"/>
      <c r="K5080" s="43"/>
      <c r="L5080" s="47"/>
      <c r="M5080" s="231"/>
      <c r="N5080" s="232"/>
      <c r="O5080" s="87"/>
      <c r="P5080" s="87"/>
      <c r="Q5080" s="87"/>
      <c r="R5080" s="87"/>
      <c r="S5080" s="87"/>
      <c r="T5080" s="88"/>
      <c r="U5080" s="41"/>
      <c r="V5080" s="41"/>
      <c r="W5080" s="41"/>
      <c r="X5080" s="41"/>
      <c r="Y5080" s="41"/>
      <c r="Z5080" s="41"/>
      <c r="AA5080" s="41"/>
      <c r="AB5080" s="41"/>
      <c r="AC5080" s="41"/>
      <c r="AD5080" s="41"/>
      <c r="AE5080" s="41"/>
      <c r="AT5080" s="20" t="s">
        <v>178</v>
      </c>
      <c r="AU5080" s="20" t="s">
        <v>78</v>
      </c>
    </row>
    <row r="5081" s="13" customFormat="1">
      <c r="A5081" s="13"/>
      <c r="B5081" s="233"/>
      <c r="C5081" s="234"/>
      <c r="D5081" s="235" t="s">
        <v>180</v>
      </c>
      <c r="E5081" s="236" t="s">
        <v>19</v>
      </c>
      <c r="F5081" s="237" t="s">
        <v>2511</v>
      </c>
      <c r="G5081" s="234"/>
      <c r="H5081" s="236" t="s">
        <v>19</v>
      </c>
      <c r="I5081" s="238"/>
      <c r="J5081" s="234"/>
      <c r="K5081" s="234"/>
      <c r="L5081" s="239"/>
      <c r="M5081" s="240"/>
      <c r="N5081" s="241"/>
      <c r="O5081" s="241"/>
      <c r="P5081" s="241"/>
      <c r="Q5081" s="241"/>
      <c r="R5081" s="241"/>
      <c r="S5081" s="241"/>
      <c r="T5081" s="242"/>
      <c r="U5081" s="13"/>
      <c r="V5081" s="13"/>
      <c r="W5081" s="13"/>
      <c r="X5081" s="13"/>
      <c r="Y5081" s="13"/>
      <c r="Z5081" s="13"/>
      <c r="AA5081" s="13"/>
      <c r="AB5081" s="13"/>
      <c r="AC5081" s="13"/>
      <c r="AD5081" s="13"/>
      <c r="AE5081" s="13"/>
      <c r="AT5081" s="243" t="s">
        <v>180</v>
      </c>
      <c r="AU5081" s="243" t="s">
        <v>78</v>
      </c>
      <c r="AV5081" s="13" t="s">
        <v>76</v>
      </c>
      <c r="AW5081" s="13" t="s">
        <v>31</v>
      </c>
      <c r="AX5081" s="13" t="s">
        <v>69</v>
      </c>
      <c r="AY5081" s="243" t="s">
        <v>169</v>
      </c>
    </row>
    <row r="5082" s="14" customFormat="1">
      <c r="A5082" s="14"/>
      <c r="B5082" s="244"/>
      <c r="C5082" s="245"/>
      <c r="D5082" s="235" t="s">
        <v>180</v>
      </c>
      <c r="E5082" s="246" t="s">
        <v>19</v>
      </c>
      <c r="F5082" s="247" t="s">
        <v>2512</v>
      </c>
      <c r="G5082" s="245"/>
      <c r="H5082" s="248">
        <v>452.11500000000001</v>
      </c>
      <c r="I5082" s="249"/>
      <c r="J5082" s="245"/>
      <c r="K5082" s="245"/>
      <c r="L5082" s="250"/>
      <c r="M5082" s="251"/>
      <c r="N5082" s="252"/>
      <c r="O5082" s="252"/>
      <c r="P5082" s="252"/>
      <c r="Q5082" s="252"/>
      <c r="R5082" s="252"/>
      <c r="S5082" s="252"/>
      <c r="T5082" s="253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4" t="s">
        <v>180</v>
      </c>
      <c r="AU5082" s="254" t="s">
        <v>78</v>
      </c>
      <c r="AV5082" s="14" t="s">
        <v>78</v>
      </c>
      <c r="AW5082" s="14" t="s">
        <v>31</v>
      </c>
      <c r="AX5082" s="14" t="s">
        <v>69</v>
      </c>
      <c r="AY5082" s="254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2513</v>
      </c>
      <c r="G5083" s="245"/>
      <c r="H5083" s="248">
        <v>149.85499999999999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3" customFormat="1">
      <c r="A5084" s="13"/>
      <c r="B5084" s="233"/>
      <c r="C5084" s="234"/>
      <c r="D5084" s="235" t="s">
        <v>180</v>
      </c>
      <c r="E5084" s="236" t="s">
        <v>19</v>
      </c>
      <c r="F5084" s="237" t="s">
        <v>2367</v>
      </c>
      <c r="G5084" s="234"/>
      <c r="H5084" s="236" t="s">
        <v>19</v>
      </c>
      <c r="I5084" s="238"/>
      <c r="J5084" s="234"/>
      <c r="K5084" s="234"/>
      <c r="L5084" s="239"/>
      <c r="M5084" s="240"/>
      <c r="N5084" s="241"/>
      <c r="O5084" s="241"/>
      <c r="P5084" s="241"/>
      <c r="Q5084" s="241"/>
      <c r="R5084" s="241"/>
      <c r="S5084" s="241"/>
      <c r="T5084" s="242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43" t="s">
        <v>180</v>
      </c>
      <c r="AU5084" s="243" t="s">
        <v>78</v>
      </c>
      <c r="AV5084" s="13" t="s">
        <v>76</v>
      </c>
      <c r="AW5084" s="13" t="s">
        <v>31</v>
      </c>
      <c r="AX5084" s="13" t="s">
        <v>69</v>
      </c>
      <c r="AY5084" s="243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2368</v>
      </c>
      <c r="G5085" s="245"/>
      <c r="H5085" s="248">
        <v>96.543999999999997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4" customFormat="1">
      <c r="A5086" s="14"/>
      <c r="B5086" s="244"/>
      <c r="C5086" s="245"/>
      <c r="D5086" s="235" t="s">
        <v>180</v>
      </c>
      <c r="E5086" s="246" t="s">
        <v>19</v>
      </c>
      <c r="F5086" s="247" t="s">
        <v>2369</v>
      </c>
      <c r="G5086" s="245"/>
      <c r="H5086" s="248">
        <v>145.702</v>
      </c>
      <c r="I5086" s="249"/>
      <c r="J5086" s="245"/>
      <c r="K5086" s="245"/>
      <c r="L5086" s="250"/>
      <c r="M5086" s="251"/>
      <c r="N5086" s="252"/>
      <c r="O5086" s="252"/>
      <c r="P5086" s="252"/>
      <c r="Q5086" s="252"/>
      <c r="R5086" s="252"/>
      <c r="S5086" s="252"/>
      <c r="T5086" s="25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4" t="s">
        <v>180</v>
      </c>
      <c r="AU5086" s="254" t="s">
        <v>78</v>
      </c>
      <c r="AV5086" s="14" t="s">
        <v>78</v>
      </c>
      <c r="AW5086" s="14" t="s">
        <v>31</v>
      </c>
      <c r="AX5086" s="14" t="s">
        <v>69</v>
      </c>
      <c r="AY5086" s="254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2370</v>
      </c>
      <c r="G5087" s="245"/>
      <c r="H5087" s="248">
        <v>206.578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3" customFormat="1">
      <c r="A5088" s="13"/>
      <c r="B5088" s="233"/>
      <c r="C5088" s="234"/>
      <c r="D5088" s="235" t="s">
        <v>180</v>
      </c>
      <c r="E5088" s="236" t="s">
        <v>19</v>
      </c>
      <c r="F5088" s="237" t="s">
        <v>1671</v>
      </c>
      <c r="G5088" s="234"/>
      <c r="H5088" s="236" t="s">
        <v>19</v>
      </c>
      <c r="I5088" s="238"/>
      <c r="J5088" s="234"/>
      <c r="K5088" s="234"/>
      <c r="L5088" s="239"/>
      <c r="M5088" s="240"/>
      <c r="N5088" s="241"/>
      <c r="O5088" s="241"/>
      <c r="P5088" s="241"/>
      <c r="Q5088" s="241"/>
      <c r="R5088" s="241"/>
      <c r="S5088" s="241"/>
      <c r="T5088" s="242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43" t="s">
        <v>180</v>
      </c>
      <c r="AU5088" s="243" t="s">
        <v>78</v>
      </c>
      <c r="AV5088" s="13" t="s">
        <v>76</v>
      </c>
      <c r="AW5088" s="13" t="s">
        <v>31</v>
      </c>
      <c r="AX5088" s="13" t="s">
        <v>69</v>
      </c>
      <c r="AY5088" s="243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1672</v>
      </c>
      <c r="G5089" s="245"/>
      <c r="H5089" s="248">
        <v>45.143999999999998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3" customFormat="1">
      <c r="A5090" s="13"/>
      <c r="B5090" s="233"/>
      <c r="C5090" s="234"/>
      <c r="D5090" s="235" t="s">
        <v>180</v>
      </c>
      <c r="E5090" s="236" t="s">
        <v>19</v>
      </c>
      <c r="F5090" s="237" t="s">
        <v>1577</v>
      </c>
      <c r="G5090" s="234"/>
      <c r="H5090" s="236" t="s">
        <v>19</v>
      </c>
      <c r="I5090" s="238"/>
      <c r="J5090" s="234"/>
      <c r="K5090" s="234"/>
      <c r="L5090" s="239"/>
      <c r="M5090" s="240"/>
      <c r="N5090" s="241"/>
      <c r="O5090" s="241"/>
      <c r="P5090" s="241"/>
      <c r="Q5090" s="241"/>
      <c r="R5090" s="241"/>
      <c r="S5090" s="241"/>
      <c r="T5090" s="242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43" t="s">
        <v>180</v>
      </c>
      <c r="AU5090" s="243" t="s">
        <v>78</v>
      </c>
      <c r="AV5090" s="13" t="s">
        <v>76</v>
      </c>
      <c r="AW5090" s="13" t="s">
        <v>31</v>
      </c>
      <c r="AX5090" s="13" t="s">
        <v>69</v>
      </c>
      <c r="AY5090" s="243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3909</v>
      </c>
      <c r="G5091" s="245"/>
      <c r="H5091" s="248">
        <v>87.870000000000005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3" customFormat="1">
      <c r="A5092" s="13"/>
      <c r="B5092" s="233"/>
      <c r="C5092" s="234"/>
      <c r="D5092" s="235" t="s">
        <v>180</v>
      </c>
      <c r="E5092" s="236" t="s">
        <v>19</v>
      </c>
      <c r="F5092" s="237" t="s">
        <v>1580</v>
      </c>
      <c r="G5092" s="234"/>
      <c r="H5092" s="236" t="s">
        <v>19</v>
      </c>
      <c r="I5092" s="238"/>
      <c r="J5092" s="234"/>
      <c r="K5092" s="234"/>
      <c r="L5092" s="239"/>
      <c r="M5092" s="240"/>
      <c r="N5092" s="241"/>
      <c r="O5092" s="241"/>
      <c r="P5092" s="241"/>
      <c r="Q5092" s="241"/>
      <c r="R5092" s="241"/>
      <c r="S5092" s="241"/>
      <c r="T5092" s="242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43" t="s">
        <v>180</v>
      </c>
      <c r="AU5092" s="243" t="s">
        <v>78</v>
      </c>
      <c r="AV5092" s="13" t="s">
        <v>76</v>
      </c>
      <c r="AW5092" s="13" t="s">
        <v>31</v>
      </c>
      <c r="AX5092" s="13" t="s">
        <v>69</v>
      </c>
      <c r="AY5092" s="243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3910</v>
      </c>
      <c r="G5093" s="245"/>
      <c r="H5093" s="248">
        <v>156.52099999999999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4" customFormat="1">
      <c r="A5094" s="14"/>
      <c r="B5094" s="244"/>
      <c r="C5094" s="245"/>
      <c r="D5094" s="235" t="s">
        <v>180</v>
      </c>
      <c r="E5094" s="246" t="s">
        <v>19</v>
      </c>
      <c r="F5094" s="247" t="s">
        <v>3911</v>
      </c>
      <c r="G5094" s="245"/>
      <c r="H5094" s="248">
        <v>-0.105</v>
      </c>
      <c r="I5094" s="249"/>
      <c r="J5094" s="245"/>
      <c r="K5094" s="245"/>
      <c r="L5094" s="250"/>
      <c r="M5094" s="251"/>
      <c r="N5094" s="252"/>
      <c r="O5094" s="252"/>
      <c r="P5094" s="252"/>
      <c r="Q5094" s="252"/>
      <c r="R5094" s="252"/>
      <c r="S5094" s="252"/>
      <c r="T5094" s="25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4" t="s">
        <v>180</v>
      </c>
      <c r="AU5094" s="254" t="s">
        <v>78</v>
      </c>
      <c r="AV5094" s="14" t="s">
        <v>78</v>
      </c>
      <c r="AW5094" s="14" t="s">
        <v>31</v>
      </c>
      <c r="AX5094" s="14" t="s">
        <v>69</v>
      </c>
      <c r="AY5094" s="254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3912</v>
      </c>
      <c r="G5095" s="245"/>
      <c r="H5095" s="248">
        <v>2.4900000000000002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3" customFormat="1">
      <c r="A5096" s="13"/>
      <c r="B5096" s="233"/>
      <c r="C5096" s="234"/>
      <c r="D5096" s="235" t="s">
        <v>180</v>
      </c>
      <c r="E5096" s="236" t="s">
        <v>19</v>
      </c>
      <c r="F5096" s="237" t="s">
        <v>1584</v>
      </c>
      <c r="G5096" s="234"/>
      <c r="H5096" s="236" t="s">
        <v>19</v>
      </c>
      <c r="I5096" s="238"/>
      <c r="J5096" s="234"/>
      <c r="K5096" s="234"/>
      <c r="L5096" s="239"/>
      <c r="M5096" s="240"/>
      <c r="N5096" s="241"/>
      <c r="O5096" s="241"/>
      <c r="P5096" s="241"/>
      <c r="Q5096" s="241"/>
      <c r="R5096" s="241"/>
      <c r="S5096" s="241"/>
      <c r="T5096" s="242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3" t="s">
        <v>180</v>
      </c>
      <c r="AU5096" s="243" t="s">
        <v>78</v>
      </c>
      <c r="AV5096" s="13" t="s">
        <v>76</v>
      </c>
      <c r="AW5096" s="13" t="s">
        <v>31</v>
      </c>
      <c r="AX5096" s="13" t="s">
        <v>69</v>
      </c>
      <c r="AY5096" s="243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3913</v>
      </c>
      <c r="G5097" s="245"/>
      <c r="H5097" s="248">
        <v>9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3" customFormat="1">
      <c r="A5098" s="13"/>
      <c r="B5098" s="233"/>
      <c r="C5098" s="234"/>
      <c r="D5098" s="235" t="s">
        <v>180</v>
      </c>
      <c r="E5098" s="236" t="s">
        <v>19</v>
      </c>
      <c r="F5098" s="237" t="s">
        <v>1586</v>
      </c>
      <c r="G5098" s="234"/>
      <c r="H5098" s="236" t="s">
        <v>19</v>
      </c>
      <c r="I5098" s="238"/>
      <c r="J5098" s="234"/>
      <c r="K5098" s="234"/>
      <c r="L5098" s="239"/>
      <c r="M5098" s="240"/>
      <c r="N5098" s="241"/>
      <c r="O5098" s="241"/>
      <c r="P5098" s="241"/>
      <c r="Q5098" s="241"/>
      <c r="R5098" s="241"/>
      <c r="S5098" s="241"/>
      <c r="T5098" s="242"/>
      <c r="U5098" s="13"/>
      <c r="V5098" s="13"/>
      <c r="W5098" s="13"/>
      <c r="X5098" s="13"/>
      <c r="Y5098" s="13"/>
      <c r="Z5098" s="13"/>
      <c r="AA5098" s="13"/>
      <c r="AB5098" s="13"/>
      <c r="AC5098" s="13"/>
      <c r="AD5098" s="13"/>
      <c r="AE5098" s="13"/>
      <c r="AT5098" s="243" t="s">
        <v>180</v>
      </c>
      <c r="AU5098" s="243" t="s">
        <v>78</v>
      </c>
      <c r="AV5098" s="13" t="s">
        <v>76</v>
      </c>
      <c r="AW5098" s="13" t="s">
        <v>31</v>
      </c>
      <c r="AX5098" s="13" t="s">
        <v>69</v>
      </c>
      <c r="AY5098" s="243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3913</v>
      </c>
      <c r="G5099" s="245"/>
      <c r="H5099" s="248">
        <v>9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3" customFormat="1">
      <c r="A5100" s="13"/>
      <c r="B5100" s="233"/>
      <c r="C5100" s="234"/>
      <c r="D5100" s="235" t="s">
        <v>180</v>
      </c>
      <c r="E5100" s="236" t="s">
        <v>19</v>
      </c>
      <c r="F5100" s="237" t="s">
        <v>1587</v>
      </c>
      <c r="G5100" s="234"/>
      <c r="H5100" s="236" t="s">
        <v>19</v>
      </c>
      <c r="I5100" s="238"/>
      <c r="J5100" s="234"/>
      <c r="K5100" s="234"/>
      <c r="L5100" s="239"/>
      <c r="M5100" s="240"/>
      <c r="N5100" s="241"/>
      <c r="O5100" s="241"/>
      <c r="P5100" s="241"/>
      <c r="Q5100" s="241"/>
      <c r="R5100" s="241"/>
      <c r="S5100" s="241"/>
      <c r="T5100" s="242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3" t="s">
        <v>180</v>
      </c>
      <c r="AU5100" s="243" t="s">
        <v>78</v>
      </c>
      <c r="AV5100" s="13" t="s">
        <v>76</v>
      </c>
      <c r="AW5100" s="13" t="s">
        <v>31</v>
      </c>
      <c r="AX5100" s="13" t="s">
        <v>69</v>
      </c>
      <c r="AY5100" s="243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3914</v>
      </c>
      <c r="G5101" s="245"/>
      <c r="H5101" s="248">
        <v>54.545000000000002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3" customFormat="1">
      <c r="A5102" s="13"/>
      <c r="B5102" s="233"/>
      <c r="C5102" s="234"/>
      <c r="D5102" s="235" t="s">
        <v>180</v>
      </c>
      <c r="E5102" s="236" t="s">
        <v>19</v>
      </c>
      <c r="F5102" s="237" t="s">
        <v>1589</v>
      </c>
      <c r="G5102" s="234"/>
      <c r="H5102" s="236" t="s">
        <v>19</v>
      </c>
      <c r="I5102" s="238"/>
      <c r="J5102" s="234"/>
      <c r="K5102" s="234"/>
      <c r="L5102" s="239"/>
      <c r="M5102" s="240"/>
      <c r="N5102" s="241"/>
      <c r="O5102" s="241"/>
      <c r="P5102" s="241"/>
      <c r="Q5102" s="241"/>
      <c r="R5102" s="241"/>
      <c r="S5102" s="241"/>
      <c r="T5102" s="242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43" t="s">
        <v>180</v>
      </c>
      <c r="AU5102" s="243" t="s">
        <v>78</v>
      </c>
      <c r="AV5102" s="13" t="s">
        <v>76</v>
      </c>
      <c r="AW5102" s="13" t="s">
        <v>31</v>
      </c>
      <c r="AX5102" s="13" t="s">
        <v>69</v>
      </c>
      <c r="AY5102" s="243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1590</v>
      </c>
      <c r="G5103" s="245"/>
      <c r="H5103" s="248">
        <v>17.34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4" customFormat="1">
      <c r="A5104" s="14"/>
      <c r="B5104" s="244"/>
      <c r="C5104" s="245"/>
      <c r="D5104" s="235" t="s">
        <v>180</v>
      </c>
      <c r="E5104" s="246" t="s">
        <v>19</v>
      </c>
      <c r="F5104" s="247" t="s">
        <v>1591</v>
      </c>
      <c r="G5104" s="245"/>
      <c r="H5104" s="248">
        <v>19.286999999999999</v>
      </c>
      <c r="I5104" s="249"/>
      <c r="J5104" s="245"/>
      <c r="K5104" s="245"/>
      <c r="L5104" s="250"/>
      <c r="M5104" s="251"/>
      <c r="N5104" s="252"/>
      <c r="O5104" s="252"/>
      <c r="P5104" s="252"/>
      <c r="Q5104" s="252"/>
      <c r="R5104" s="252"/>
      <c r="S5104" s="252"/>
      <c r="T5104" s="25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4" t="s">
        <v>180</v>
      </c>
      <c r="AU5104" s="254" t="s">
        <v>78</v>
      </c>
      <c r="AV5104" s="14" t="s">
        <v>78</v>
      </c>
      <c r="AW5104" s="14" t="s">
        <v>31</v>
      </c>
      <c r="AX5104" s="14" t="s">
        <v>69</v>
      </c>
      <c r="AY5104" s="254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1592</v>
      </c>
      <c r="G5105" s="245"/>
      <c r="H5105" s="248">
        <v>13.893000000000001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3" customFormat="1">
      <c r="A5106" s="13"/>
      <c r="B5106" s="233"/>
      <c r="C5106" s="234"/>
      <c r="D5106" s="235" t="s">
        <v>180</v>
      </c>
      <c r="E5106" s="236" t="s">
        <v>19</v>
      </c>
      <c r="F5106" s="237" t="s">
        <v>1593</v>
      </c>
      <c r="G5106" s="234"/>
      <c r="H5106" s="236" t="s">
        <v>19</v>
      </c>
      <c r="I5106" s="238"/>
      <c r="J5106" s="234"/>
      <c r="K5106" s="234"/>
      <c r="L5106" s="239"/>
      <c r="M5106" s="240"/>
      <c r="N5106" s="241"/>
      <c r="O5106" s="241"/>
      <c r="P5106" s="241"/>
      <c r="Q5106" s="241"/>
      <c r="R5106" s="241"/>
      <c r="S5106" s="241"/>
      <c r="T5106" s="242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43" t="s">
        <v>180</v>
      </c>
      <c r="AU5106" s="243" t="s">
        <v>78</v>
      </c>
      <c r="AV5106" s="13" t="s">
        <v>76</v>
      </c>
      <c r="AW5106" s="13" t="s">
        <v>31</v>
      </c>
      <c r="AX5106" s="13" t="s">
        <v>69</v>
      </c>
      <c r="AY5106" s="243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3915</v>
      </c>
      <c r="G5107" s="245"/>
      <c r="H5107" s="248">
        <v>8.532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3" customFormat="1">
      <c r="A5108" s="13"/>
      <c r="B5108" s="233"/>
      <c r="C5108" s="234"/>
      <c r="D5108" s="235" t="s">
        <v>180</v>
      </c>
      <c r="E5108" s="236" t="s">
        <v>19</v>
      </c>
      <c r="F5108" s="237" t="s">
        <v>1595</v>
      </c>
      <c r="G5108" s="234"/>
      <c r="H5108" s="236" t="s">
        <v>19</v>
      </c>
      <c r="I5108" s="238"/>
      <c r="J5108" s="234"/>
      <c r="K5108" s="234"/>
      <c r="L5108" s="239"/>
      <c r="M5108" s="240"/>
      <c r="N5108" s="241"/>
      <c r="O5108" s="241"/>
      <c r="P5108" s="241"/>
      <c r="Q5108" s="241"/>
      <c r="R5108" s="241"/>
      <c r="S5108" s="241"/>
      <c r="T5108" s="242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T5108" s="243" t="s">
        <v>180</v>
      </c>
      <c r="AU5108" s="243" t="s">
        <v>78</v>
      </c>
      <c r="AV5108" s="13" t="s">
        <v>76</v>
      </c>
      <c r="AW5108" s="13" t="s">
        <v>31</v>
      </c>
      <c r="AX5108" s="13" t="s">
        <v>69</v>
      </c>
      <c r="AY5108" s="243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1596</v>
      </c>
      <c r="G5109" s="245"/>
      <c r="H5109" s="248">
        <v>17.738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3" customFormat="1">
      <c r="A5110" s="13"/>
      <c r="B5110" s="233"/>
      <c r="C5110" s="234"/>
      <c r="D5110" s="235" t="s">
        <v>180</v>
      </c>
      <c r="E5110" s="236" t="s">
        <v>19</v>
      </c>
      <c r="F5110" s="237" t="s">
        <v>1597</v>
      </c>
      <c r="G5110" s="234"/>
      <c r="H5110" s="236" t="s">
        <v>19</v>
      </c>
      <c r="I5110" s="238"/>
      <c r="J5110" s="234"/>
      <c r="K5110" s="234"/>
      <c r="L5110" s="239"/>
      <c r="M5110" s="240"/>
      <c r="N5110" s="241"/>
      <c r="O5110" s="241"/>
      <c r="P5110" s="241"/>
      <c r="Q5110" s="241"/>
      <c r="R5110" s="241"/>
      <c r="S5110" s="241"/>
      <c r="T5110" s="242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3" t="s">
        <v>180</v>
      </c>
      <c r="AU5110" s="243" t="s">
        <v>78</v>
      </c>
      <c r="AV5110" s="13" t="s">
        <v>76</v>
      </c>
      <c r="AW5110" s="13" t="s">
        <v>31</v>
      </c>
      <c r="AX5110" s="13" t="s">
        <v>69</v>
      </c>
      <c r="AY5110" s="243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1598</v>
      </c>
      <c r="G5111" s="245"/>
      <c r="H5111" s="248">
        <v>13.712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3" customFormat="1">
      <c r="A5112" s="13"/>
      <c r="B5112" s="233"/>
      <c r="C5112" s="234"/>
      <c r="D5112" s="235" t="s">
        <v>180</v>
      </c>
      <c r="E5112" s="236" t="s">
        <v>19</v>
      </c>
      <c r="F5112" s="237" t="s">
        <v>1599</v>
      </c>
      <c r="G5112" s="234"/>
      <c r="H5112" s="236" t="s">
        <v>19</v>
      </c>
      <c r="I5112" s="238"/>
      <c r="J5112" s="234"/>
      <c r="K5112" s="234"/>
      <c r="L5112" s="239"/>
      <c r="M5112" s="240"/>
      <c r="N5112" s="241"/>
      <c r="O5112" s="241"/>
      <c r="P5112" s="241"/>
      <c r="Q5112" s="241"/>
      <c r="R5112" s="241"/>
      <c r="S5112" s="241"/>
      <c r="T5112" s="242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T5112" s="243" t="s">
        <v>180</v>
      </c>
      <c r="AU5112" s="243" t="s">
        <v>78</v>
      </c>
      <c r="AV5112" s="13" t="s">
        <v>76</v>
      </c>
      <c r="AW5112" s="13" t="s">
        <v>31</v>
      </c>
      <c r="AX5112" s="13" t="s">
        <v>69</v>
      </c>
      <c r="AY5112" s="243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1600</v>
      </c>
      <c r="G5113" s="245"/>
      <c r="H5113" s="248">
        <v>7.4249999999999998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3" customFormat="1">
      <c r="A5114" s="13"/>
      <c r="B5114" s="233"/>
      <c r="C5114" s="234"/>
      <c r="D5114" s="235" t="s">
        <v>180</v>
      </c>
      <c r="E5114" s="236" t="s">
        <v>19</v>
      </c>
      <c r="F5114" s="237" t="s">
        <v>1601</v>
      </c>
      <c r="G5114" s="234"/>
      <c r="H5114" s="236" t="s">
        <v>19</v>
      </c>
      <c r="I5114" s="238"/>
      <c r="J5114" s="234"/>
      <c r="K5114" s="234"/>
      <c r="L5114" s="239"/>
      <c r="M5114" s="240"/>
      <c r="N5114" s="241"/>
      <c r="O5114" s="241"/>
      <c r="P5114" s="241"/>
      <c r="Q5114" s="241"/>
      <c r="R5114" s="241"/>
      <c r="S5114" s="241"/>
      <c r="T5114" s="242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43" t="s">
        <v>180</v>
      </c>
      <c r="AU5114" s="243" t="s">
        <v>78</v>
      </c>
      <c r="AV5114" s="13" t="s">
        <v>76</v>
      </c>
      <c r="AW5114" s="13" t="s">
        <v>31</v>
      </c>
      <c r="AX5114" s="13" t="s">
        <v>69</v>
      </c>
      <c r="AY5114" s="243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3916</v>
      </c>
      <c r="G5115" s="245"/>
      <c r="H5115" s="248">
        <v>23.920000000000002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3" customFormat="1">
      <c r="A5116" s="13"/>
      <c r="B5116" s="233"/>
      <c r="C5116" s="234"/>
      <c r="D5116" s="235" t="s">
        <v>180</v>
      </c>
      <c r="E5116" s="236" t="s">
        <v>19</v>
      </c>
      <c r="F5116" s="237" t="s">
        <v>1604</v>
      </c>
      <c r="G5116" s="234"/>
      <c r="H5116" s="236" t="s">
        <v>19</v>
      </c>
      <c r="I5116" s="238"/>
      <c r="J5116" s="234"/>
      <c r="K5116" s="234"/>
      <c r="L5116" s="239"/>
      <c r="M5116" s="240"/>
      <c r="N5116" s="241"/>
      <c r="O5116" s="241"/>
      <c r="P5116" s="241"/>
      <c r="Q5116" s="241"/>
      <c r="R5116" s="241"/>
      <c r="S5116" s="241"/>
      <c r="T5116" s="242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T5116" s="243" t="s">
        <v>180</v>
      </c>
      <c r="AU5116" s="243" t="s">
        <v>78</v>
      </c>
      <c r="AV5116" s="13" t="s">
        <v>76</v>
      </c>
      <c r="AW5116" s="13" t="s">
        <v>31</v>
      </c>
      <c r="AX5116" s="13" t="s">
        <v>69</v>
      </c>
      <c r="AY5116" s="243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1605</v>
      </c>
      <c r="G5117" s="245"/>
      <c r="H5117" s="248">
        <v>31.952999999999999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3" customFormat="1">
      <c r="A5118" s="13"/>
      <c r="B5118" s="233"/>
      <c r="C5118" s="234"/>
      <c r="D5118" s="235" t="s">
        <v>180</v>
      </c>
      <c r="E5118" s="236" t="s">
        <v>19</v>
      </c>
      <c r="F5118" s="237" t="s">
        <v>1606</v>
      </c>
      <c r="G5118" s="234"/>
      <c r="H5118" s="236" t="s">
        <v>19</v>
      </c>
      <c r="I5118" s="238"/>
      <c r="J5118" s="234"/>
      <c r="K5118" s="234"/>
      <c r="L5118" s="239"/>
      <c r="M5118" s="240"/>
      <c r="N5118" s="241"/>
      <c r="O5118" s="241"/>
      <c r="P5118" s="241"/>
      <c r="Q5118" s="241"/>
      <c r="R5118" s="241"/>
      <c r="S5118" s="241"/>
      <c r="T5118" s="242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3" t="s">
        <v>180</v>
      </c>
      <c r="AU5118" s="243" t="s">
        <v>78</v>
      </c>
      <c r="AV5118" s="13" t="s">
        <v>76</v>
      </c>
      <c r="AW5118" s="13" t="s">
        <v>31</v>
      </c>
      <c r="AX5118" s="13" t="s">
        <v>69</v>
      </c>
      <c r="AY5118" s="243" t="s">
        <v>169</v>
      </c>
    </row>
    <row r="5119" s="14" customFormat="1">
      <c r="A5119" s="14"/>
      <c r="B5119" s="244"/>
      <c r="C5119" s="245"/>
      <c r="D5119" s="235" t="s">
        <v>180</v>
      </c>
      <c r="E5119" s="246" t="s">
        <v>19</v>
      </c>
      <c r="F5119" s="247" t="s">
        <v>1607</v>
      </c>
      <c r="G5119" s="245"/>
      <c r="H5119" s="248">
        <v>21.466999999999999</v>
      </c>
      <c r="I5119" s="249"/>
      <c r="J5119" s="245"/>
      <c r="K5119" s="245"/>
      <c r="L5119" s="250"/>
      <c r="M5119" s="251"/>
      <c r="N5119" s="252"/>
      <c r="O5119" s="252"/>
      <c r="P5119" s="252"/>
      <c r="Q5119" s="252"/>
      <c r="R5119" s="252"/>
      <c r="S5119" s="252"/>
      <c r="T5119" s="253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4" t="s">
        <v>180</v>
      </c>
      <c r="AU5119" s="254" t="s">
        <v>78</v>
      </c>
      <c r="AV5119" s="14" t="s">
        <v>78</v>
      </c>
      <c r="AW5119" s="14" t="s">
        <v>31</v>
      </c>
      <c r="AX5119" s="14" t="s">
        <v>69</v>
      </c>
      <c r="AY5119" s="254" t="s">
        <v>169</v>
      </c>
    </row>
    <row r="5120" s="13" customFormat="1">
      <c r="A5120" s="13"/>
      <c r="B5120" s="233"/>
      <c r="C5120" s="234"/>
      <c r="D5120" s="235" t="s">
        <v>180</v>
      </c>
      <c r="E5120" s="236" t="s">
        <v>19</v>
      </c>
      <c r="F5120" s="237" t="s">
        <v>1608</v>
      </c>
      <c r="G5120" s="234"/>
      <c r="H5120" s="236" t="s">
        <v>19</v>
      </c>
      <c r="I5120" s="238"/>
      <c r="J5120" s="234"/>
      <c r="K5120" s="234"/>
      <c r="L5120" s="239"/>
      <c r="M5120" s="240"/>
      <c r="N5120" s="241"/>
      <c r="O5120" s="241"/>
      <c r="P5120" s="241"/>
      <c r="Q5120" s="241"/>
      <c r="R5120" s="241"/>
      <c r="S5120" s="241"/>
      <c r="T5120" s="242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3" t="s">
        <v>180</v>
      </c>
      <c r="AU5120" s="243" t="s">
        <v>78</v>
      </c>
      <c r="AV5120" s="13" t="s">
        <v>76</v>
      </c>
      <c r="AW5120" s="13" t="s">
        <v>31</v>
      </c>
      <c r="AX5120" s="13" t="s">
        <v>69</v>
      </c>
      <c r="AY5120" s="243" t="s">
        <v>169</v>
      </c>
    </row>
    <row r="5121" s="14" customFormat="1">
      <c r="A5121" s="14"/>
      <c r="B5121" s="244"/>
      <c r="C5121" s="245"/>
      <c r="D5121" s="235" t="s">
        <v>180</v>
      </c>
      <c r="E5121" s="246" t="s">
        <v>19</v>
      </c>
      <c r="F5121" s="247" t="s">
        <v>1609</v>
      </c>
      <c r="G5121" s="245"/>
      <c r="H5121" s="248">
        <v>12.276</v>
      </c>
      <c r="I5121" s="249"/>
      <c r="J5121" s="245"/>
      <c r="K5121" s="245"/>
      <c r="L5121" s="250"/>
      <c r="M5121" s="251"/>
      <c r="N5121" s="252"/>
      <c r="O5121" s="252"/>
      <c r="P5121" s="252"/>
      <c r="Q5121" s="252"/>
      <c r="R5121" s="252"/>
      <c r="S5121" s="252"/>
      <c r="T5121" s="253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4" t="s">
        <v>180</v>
      </c>
      <c r="AU5121" s="254" t="s">
        <v>78</v>
      </c>
      <c r="AV5121" s="14" t="s">
        <v>78</v>
      </c>
      <c r="AW5121" s="14" t="s">
        <v>31</v>
      </c>
      <c r="AX5121" s="14" t="s">
        <v>69</v>
      </c>
      <c r="AY5121" s="254" t="s">
        <v>169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1610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3917</v>
      </c>
      <c r="G5123" s="245"/>
      <c r="H5123" s="248">
        <v>36.307000000000002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3" customFormat="1">
      <c r="A5124" s="13"/>
      <c r="B5124" s="233"/>
      <c r="C5124" s="234"/>
      <c r="D5124" s="235" t="s">
        <v>180</v>
      </c>
      <c r="E5124" s="236" t="s">
        <v>19</v>
      </c>
      <c r="F5124" s="237" t="s">
        <v>1612</v>
      </c>
      <c r="G5124" s="234"/>
      <c r="H5124" s="236" t="s">
        <v>19</v>
      </c>
      <c r="I5124" s="238"/>
      <c r="J5124" s="234"/>
      <c r="K5124" s="234"/>
      <c r="L5124" s="239"/>
      <c r="M5124" s="240"/>
      <c r="N5124" s="241"/>
      <c r="O5124" s="241"/>
      <c r="P5124" s="241"/>
      <c r="Q5124" s="241"/>
      <c r="R5124" s="241"/>
      <c r="S5124" s="241"/>
      <c r="T5124" s="242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T5124" s="243" t="s">
        <v>180</v>
      </c>
      <c r="AU5124" s="243" t="s">
        <v>78</v>
      </c>
      <c r="AV5124" s="13" t="s">
        <v>76</v>
      </c>
      <c r="AW5124" s="13" t="s">
        <v>31</v>
      </c>
      <c r="AX5124" s="13" t="s">
        <v>69</v>
      </c>
      <c r="AY5124" s="243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3918</v>
      </c>
      <c r="G5125" s="245"/>
      <c r="H5125" s="248">
        <v>50.520000000000003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3" customFormat="1">
      <c r="A5126" s="13"/>
      <c r="B5126" s="233"/>
      <c r="C5126" s="234"/>
      <c r="D5126" s="235" t="s">
        <v>180</v>
      </c>
      <c r="E5126" s="236" t="s">
        <v>19</v>
      </c>
      <c r="F5126" s="237" t="s">
        <v>1614</v>
      </c>
      <c r="G5126" s="234"/>
      <c r="H5126" s="236" t="s">
        <v>19</v>
      </c>
      <c r="I5126" s="238"/>
      <c r="J5126" s="234"/>
      <c r="K5126" s="234"/>
      <c r="L5126" s="239"/>
      <c r="M5126" s="240"/>
      <c r="N5126" s="241"/>
      <c r="O5126" s="241"/>
      <c r="P5126" s="241"/>
      <c r="Q5126" s="241"/>
      <c r="R5126" s="241"/>
      <c r="S5126" s="241"/>
      <c r="T5126" s="242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43" t="s">
        <v>180</v>
      </c>
      <c r="AU5126" s="243" t="s">
        <v>78</v>
      </c>
      <c r="AV5126" s="13" t="s">
        <v>76</v>
      </c>
      <c r="AW5126" s="13" t="s">
        <v>31</v>
      </c>
      <c r="AX5126" s="13" t="s">
        <v>69</v>
      </c>
      <c r="AY5126" s="243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1615</v>
      </c>
      <c r="G5127" s="245"/>
      <c r="H5127" s="248">
        <v>49.482999999999997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3" customFormat="1">
      <c r="A5128" s="13"/>
      <c r="B5128" s="233"/>
      <c r="C5128" s="234"/>
      <c r="D5128" s="235" t="s">
        <v>180</v>
      </c>
      <c r="E5128" s="236" t="s">
        <v>19</v>
      </c>
      <c r="F5128" s="237" t="s">
        <v>1618</v>
      </c>
      <c r="G5128" s="234"/>
      <c r="H5128" s="236" t="s">
        <v>19</v>
      </c>
      <c r="I5128" s="238"/>
      <c r="J5128" s="234"/>
      <c r="K5128" s="234"/>
      <c r="L5128" s="239"/>
      <c r="M5128" s="240"/>
      <c r="N5128" s="241"/>
      <c r="O5128" s="241"/>
      <c r="P5128" s="241"/>
      <c r="Q5128" s="241"/>
      <c r="R5128" s="241"/>
      <c r="S5128" s="241"/>
      <c r="T5128" s="242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43" t="s">
        <v>180</v>
      </c>
      <c r="AU5128" s="243" t="s">
        <v>78</v>
      </c>
      <c r="AV5128" s="13" t="s">
        <v>76</v>
      </c>
      <c r="AW5128" s="13" t="s">
        <v>31</v>
      </c>
      <c r="AX5128" s="13" t="s">
        <v>69</v>
      </c>
      <c r="AY5128" s="243" t="s">
        <v>169</v>
      </c>
    </row>
    <row r="5129" s="14" customFormat="1">
      <c r="A5129" s="14"/>
      <c r="B5129" s="244"/>
      <c r="C5129" s="245"/>
      <c r="D5129" s="235" t="s">
        <v>180</v>
      </c>
      <c r="E5129" s="246" t="s">
        <v>19</v>
      </c>
      <c r="F5129" s="247" t="s">
        <v>1619</v>
      </c>
      <c r="G5129" s="245"/>
      <c r="H5129" s="248">
        <v>21.896000000000001</v>
      </c>
      <c r="I5129" s="249"/>
      <c r="J5129" s="245"/>
      <c r="K5129" s="245"/>
      <c r="L5129" s="250"/>
      <c r="M5129" s="251"/>
      <c r="N5129" s="252"/>
      <c r="O5129" s="252"/>
      <c r="P5129" s="252"/>
      <c r="Q5129" s="252"/>
      <c r="R5129" s="252"/>
      <c r="S5129" s="252"/>
      <c r="T5129" s="253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4" t="s">
        <v>180</v>
      </c>
      <c r="AU5129" s="254" t="s">
        <v>78</v>
      </c>
      <c r="AV5129" s="14" t="s">
        <v>78</v>
      </c>
      <c r="AW5129" s="14" t="s">
        <v>31</v>
      </c>
      <c r="AX5129" s="14" t="s">
        <v>69</v>
      </c>
      <c r="AY5129" s="254" t="s">
        <v>169</v>
      </c>
    </row>
    <row r="5130" s="13" customFormat="1">
      <c r="A5130" s="13"/>
      <c r="B5130" s="233"/>
      <c r="C5130" s="234"/>
      <c r="D5130" s="235" t="s">
        <v>180</v>
      </c>
      <c r="E5130" s="236" t="s">
        <v>19</v>
      </c>
      <c r="F5130" s="237" t="s">
        <v>1620</v>
      </c>
      <c r="G5130" s="234"/>
      <c r="H5130" s="236" t="s">
        <v>19</v>
      </c>
      <c r="I5130" s="238"/>
      <c r="J5130" s="234"/>
      <c r="K5130" s="234"/>
      <c r="L5130" s="239"/>
      <c r="M5130" s="240"/>
      <c r="N5130" s="241"/>
      <c r="O5130" s="241"/>
      <c r="P5130" s="241"/>
      <c r="Q5130" s="241"/>
      <c r="R5130" s="241"/>
      <c r="S5130" s="241"/>
      <c r="T5130" s="242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43" t="s">
        <v>180</v>
      </c>
      <c r="AU5130" s="243" t="s">
        <v>78</v>
      </c>
      <c r="AV5130" s="13" t="s">
        <v>76</v>
      </c>
      <c r="AW5130" s="13" t="s">
        <v>31</v>
      </c>
      <c r="AX5130" s="13" t="s">
        <v>69</v>
      </c>
      <c r="AY5130" s="243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1621</v>
      </c>
      <c r="G5131" s="245"/>
      <c r="H5131" s="248">
        <v>60.180999999999997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3" customFormat="1">
      <c r="A5132" s="13"/>
      <c r="B5132" s="233"/>
      <c r="C5132" s="234"/>
      <c r="D5132" s="235" t="s">
        <v>180</v>
      </c>
      <c r="E5132" s="236" t="s">
        <v>19</v>
      </c>
      <c r="F5132" s="237" t="s">
        <v>1622</v>
      </c>
      <c r="G5132" s="234"/>
      <c r="H5132" s="236" t="s">
        <v>19</v>
      </c>
      <c r="I5132" s="238"/>
      <c r="J5132" s="234"/>
      <c r="K5132" s="234"/>
      <c r="L5132" s="239"/>
      <c r="M5132" s="240"/>
      <c r="N5132" s="241"/>
      <c r="O5132" s="241"/>
      <c r="P5132" s="241"/>
      <c r="Q5132" s="241"/>
      <c r="R5132" s="241"/>
      <c r="S5132" s="241"/>
      <c r="T5132" s="242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43" t="s">
        <v>180</v>
      </c>
      <c r="AU5132" s="243" t="s">
        <v>78</v>
      </c>
      <c r="AV5132" s="13" t="s">
        <v>76</v>
      </c>
      <c r="AW5132" s="13" t="s">
        <v>31</v>
      </c>
      <c r="AX5132" s="13" t="s">
        <v>69</v>
      </c>
      <c r="AY5132" s="243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3919</v>
      </c>
      <c r="G5133" s="245"/>
      <c r="H5133" s="248">
        <v>38.597999999999999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3" customFormat="1">
      <c r="A5134" s="13"/>
      <c r="B5134" s="233"/>
      <c r="C5134" s="234"/>
      <c r="D5134" s="235" t="s">
        <v>180</v>
      </c>
      <c r="E5134" s="236" t="s">
        <v>19</v>
      </c>
      <c r="F5134" s="237" t="s">
        <v>1624</v>
      </c>
      <c r="G5134" s="234"/>
      <c r="H5134" s="236" t="s">
        <v>19</v>
      </c>
      <c r="I5134" s="238"/>
      <c r="J5134" s="234"/>
      <c r="K5134" s="234"/>
      <c r="L5134" s="239"/>
      <c r="M5134" s="240"/>
      <c r="N5134" s="241"/>
      <c r="O5134" s="241"/>
      <c r="P5134" s="241"/>
      <c r="Q5134" s="241"/>
      <c r="R5134" s="241"/>
      <c r="S5134" s="241"/>
      <c r="T5134" s="242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3" t="s">
        <v>180</v>
      </c>
      <c r="AU5134" s="243" t="s">
        <v>78</v>
      </c>
      <c r="AV5134" s="13" t="s">
        <v>76</v>
      </c>
      <c r="AW5134" s="13" t="s">
        <v>31</v>
      </c>
      <c r="AX5134" s="13" t="s">
        <v>69</v>
      </c>
      <c r="AY5134" s="243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1625</v>
      </c>
      <c r="G5135" s="245"/>
      <c r="H5135" s="248">
        <v>34.173999999999999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3" customFormat="1">
      <c r="A5136" s="13"/>
      <c r="B5136" s="233"/>
      <c r="C5136" s="234"/>
      <c r="D5136" s="235" t="s">
        <v>180</v>
      </c>
      <c r="E5136" s="236" t="s">
        <v>19</v>
      </c>
      <c r="F5136" s="237" t="s">
        <v>1626</v>
      </c>
      <c r="G5136" s="234"/>
      <c r="H5136" s="236" t="s">
        <v>19</v>
      </c>
      <c r="I5136" s="238"/>
      <c r="J5136" s="234"/>
      <c r="K5136" s="234"/>
      <c r="L5136" s="239"/>
      <c r="M5136" s="240"/>
      <c r="N5136" s="241"/>
      <c r="O5136" s="241"/>
      <c r="P5136" s="241"/>
      <c r="Q5136" s="241"/>
      <c r="R5136" s="241"/>
      <c r="S5136" s="241"/>
      <c r="T5136" s="242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43" t="s">
        <v>180</v>
      </c>
      <c r="AU5136" s="243" t="s">
        <v>78</v>
      </c>
      <c r="AV5136" s="13" t="s">
        <v>76</v>
      </c>
      <c r="AW5136" s="13" t="s">
        <v>31</v>
      </c>
      <c r="AX5136" s="13" t="s">
        <v>69</v>
      </c>
      <c r="AY5136" s="243" t="s">
        <v>169</v>
      </c>
    </row>
    <row r="5137" s="14" customFormat="1">
      <c r="A5137" s="14"/>
      <c r="B5137" s="244"/>
      <c r="C5137" s="245"/>
      <c r="D5137" s="235" t="s">
        <v>180</v>
      </c>
      <c r="E5137" s="246" t="s">
        <v>19</v>
      </c>
      <c r="F5137" s="247" t="s">
        <v>3920</v>
      </c>
      <c r="G5137" s="245"/>
      <c r="H5137" s="248">
        <v>46.988</v>
      </c>
      <c r="I5137" s="249"/>
      <c r="J5137" s="245"/>
      <c r="K5137" s="245"/>
      <c r="L5137" s="250"/>
      <c r="M5137" s="251"/>
      <c r="N5137" s="252"/>
      <c r="O5137" s="252"/>
      <c r="P5137" s="252"/>
      <c r="Q5137" s="252"/>
      <c r="R5137" s="252"/>
      <c r="S5137" s="252"/>
      <c r="T5137" s="25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4" t="s">
        <v>180</v>
      </c>
      <c r="AU5137" s="254" t="s">
        <v>78</v>
      </c>
      <c r="AV5137" s="14" t="s">
        <v>78</v>
      </c>
      <c r="AW5137" s="14" t="s">
        <v>31</v>
      </c>
      <c r="AX5137" s="14" t="s">
        <v>69</v>
      </c>
      <c r="AY5137" s="254" t="s">
        <v>169</v>
      </c>
    </row>
    <row r="5138" s="13" customFormat="1">
      <c r="A5138" s="13"/>
      <c r="B5138" s="233"/>
      <c r="C5138" s="234"/>
      <c r="D5138" s="235" t="s">
        <v>180</v>
      </c>
      <c r="E5138" s="236" t="s">
        <v>19</v>
      </c>
      <c r="F5138" s="237" t="s">
        <v>1628</v>
      </c>
      <c r="G5138" s="234"/>
      <c r="H5138" s="236" t="s">
        <v>19</v>
      </c>
      <c r="I5138" s="238"/>
      <c r="J5138" s="234"/>
      <c r="K5138" s="234"/>
      <c r="L5138" s="239"/>
      <c r="M5138" s="240"/>
      <c r="N5138" s="241"/>
      <c r="O5138" s="241"/>
      <c r="P5138" s="241"/>
      <c r="Q5138" s="241"/>
      <c r="R5138" s="241"/>
      <c r="S5138" s="241"/>
      <c r="T5138" s="242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T5138" s="243" t="s">
        <v>180</v>
      </c>
      <c r="AU5138" s="243" t="s">
        <v>78</v>
      </c>
      <c r="AV5138" s="13" t="s">
        <v>76</v>
      </c>
      <c r="AW5138" s="13" t="s">
        <v>31</v>
      </c>
      <c r="AX5138" s="13" t="s">
        <v>69</v>
      </c>
      <c r="AY5138" s="243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1629</v>
      </c>
      <c r="G5139" s="245"/>
      <c r="H5139" s="248">
        <v>45.789999999999999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3" customFormat="1">
      <c r="A5140" s="13"/>
      <c r="B5140" s="233"/>
      <c r="C5140" s="234"/>
      <c r="D5140" s="235" t="s">
        <v>180</v>
      </c>
      <c r="E5140" s="236" t="s">
        <v>19</v>
      </c>
      <c r="F5140" s="237" t="s">
        <v>1630</v>
      </c>
      <c r="G5140" s="234"/>
      <c r="H5140" s="236" t="s">
        <v>19</v>
      </c>
      <c r="I5140" s="238"/>
      <c r="J5140" s="234"/>
      <c r="K5140" s="234"/>
      <c r="L5140" s="239"/>
      <c r="M5140" s="240"/>
      <c r="N5140" s="241"/>
      <c r="O5140" s="241"/>
      <c r="P5140" s="241"/>
      <c r="Q5140" s="241"/>
      <c r="R5140" s="241"/>
      <c r="S5140" s="241"/>
      <c r="T5140" s="242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43" t="s">
        <v>180</v>
      </c>
      <c r="AU5140" s="243" t="s">
        <v>78</v>
      </c>
      <c r="AV5140" s="13" t="s">
        <v>76</v>
      </c>
      <c r="AW5140" s="13" t="s">
        <v>31</v>
      </c>
      <c r="AX5140" s="13" t="s">
        <v>69</v>
      </c>
      <c r="AY5140" s="243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3921</v>
      </c>
      <c r="G5141" s="245"/>
      <c r="H5141" s="248">
        <v>22.510999999999999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3922</v>
      </c>
      <c r="G5142" s="245"/>
      <c r="H5142" s="248">
        <v>104.84099999999999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3" customFormat="1">
      <c r="A5143" s="13"/>
      <c r="B5143" s="233"/>
      <c r="C5143" s="234"/>
      <c r="D5143" s="235" t="s">
        <v>180</v>
      </c>
      <c r="E5143" s="236" t="s">
        <v>19</v>
      </c>
      <c r="F5143" s="237" t="s">
        <v>1634</v>
      </c>
      <c r="G5143" s="234"/>
      <c r="H5143" s="236" t="s">
        <v>19</v>
      </c>
      <c r="I5143" s="238"/>
      <c r="J5143" s="234"/>
      <c r="K5143" s="234"/>
      <c r="L5143" s="239"/>
      <c r="M5143" s="240"/>
      <c r="N5143" s="241"/>
      <c r="O5143" s="241"/>
      <c r="P5143" s="241"/>
      <c r="Q5143" s="241"/>
      <c r="R5143" s="241"/>
      <c r="S5143" s="241"/>
      <c r="T5143" s="242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3" t="s">
        <v>180</v>
      </c>
      <c r="AU5143" s="243" t="s">
        <v>78</v>
      </c>
      <c r="AV5143" s="13" t="s">
        <v>76</v>
      </c>
      <c r="AW5143" s="13" t="s">
        <v>31</v>
      </c>
      <c r="AX5143" s="13" t="s">
        <v>69</v>
      </c>
      <c r="AY5143" s="243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3923</v>
      </c>
      <c r="G5144" s="245"/>
      <c r="H5144" s="248">
        <v>110.226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4" customFormat="1">
      <c r="A5145" s="14"/>
      <c r="B5145" s="244"/>
      <c r="C5145" s="245"/>
      <c r="D5145" s="235" t="s">
        <v>180</v>
      </c>
      <c r="E5145" s="246" t="s">
        <v>19</v>
      </c>
      <c r="F5145" s="247" t="s">
        <v>3924</v>
      </c>
      <c r="G5145" s="245"/>
      <c r="H5145" s="248">
        <v>33.107999999999997</v>
      </c>
      <c r="I5145" s="249"/>
      <c r="J5145" s="245"/>
      <c r="K5145" s="245"/>
      <c r="L5145" s="250"/>
      <c r="M5145" s="251"/>
      <c r="N5145" s="252"/>
      <c r="O5145" s="252"/>
      <c r="P5145" s="252"/>
      <c r="Q5145" s="252"/>
      <c r="R5145" s="252"/>
      <c r="S5145" s="252"/>
      <c r="T5145" s="25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4" t="s">
        <v>180</v>
      </c>
      <c r="AU5145" s="254" t="s">
        <v>78</v>
      </c>
      <c r="AV5145" s="14" t="s">
        <v>78</v>
      </c>
      <c r="AW5145" s="14" t="s">
        <v>31</v>
      </c>
      <c r="AX5145" s="14" t="s">
        <v>69</v>
      </c>
      <c r="AY5145" s="254" t="s">
        <v>169</v>
      </c>
    </row>
    <row r="5146" s="13" customFormat="1">
      <c r="A5146" s="13"/>
      <c r="B5146" s="233"/>
      <c r="C5146" s="234"/>
      <c r="D5146" s="235" t="s">
        <v>180</v>
      </c>
      <c r="E5146" s="236" t="s">
        <v>19</v>
      </c>
      <c r="F5146" s="237" t="s">
        <v>1638</v>
      </c>
      <c r="G5146" s="234"/>
      <c r="H5146" s="236" t="s">
        <v>19</v>
      </c>
      <c r="I5146" s="238"/>
      <c r="J5146" s="234"/>
      <c r="K5146" s="234"/>
      <c r="L5146" s="239"/>
      <c r="M5146" s="240"/>
      <c r="N5146" s="241"/>
      <c r="O5146" s="241"/>
      <c r="P5146" s="241"/>
      <c r="Q5146" s="241"/>
      <c r="R5146" s="241"/>
      <c r="S5146" s="241"/>
      <c r="T5146" s="242"/>
      <c r="U5146" s="13"/>
      <c r="V5146" s="13"/>
      <c r="W5146" s="13"/>
      <c r="X5146" s="13"/>
      <c r="Y5146" s="13"/>
      <c r="Z5146" s="13"/>
      <c r="AA5146" s="13"/>
      <c r="AB5146" s="13"/>
      <c r="AC5146" s="13"/>
      <c r="AD5146" s="13"/>
      <c r="AE5146" s="13"/>
      <c r="AT5146" s="243" t="s">
        <v>180</v>
      </c>
      <c r="AU5146" s="243" t="s">
        <v>78</v>
      </c>
      <c r="AV5146" s="13" t="s">
        <v>76</v>
      </c>
      <c r="AW5146" s="13" t="s">
        <v>31</v>
      </c>
      <c r="AX5146" s="13" t="s">
        <v>69</v>
      </c>
      <c r="AY5146" s="243" t="s">
        <v>169</v>
      </c>
    </row>
    <row r="5147" s="14" customFormat="1">
      <c r="A5147" s="14"/>
      <c r="B5147" s="244"/>
      <c r="C5147" s="245"/>
      <c r="D5147" s="235" t="s">
        <v>180</v>
      </c>
      <c r="E5147" s="246" t="s">
        <v>19</v>
      </c>
      <c r="F5147" s="247" t="s">
        <v>3925</v>
      </c>
      <c r="G5147" s="245"/>
      <c r="H5147" s="248">
        <v>119.88800000000001</v>
      </c>
      <c r="I5147" s="249"/>
      <c r="J5147" s="245"/>
      <c r="K5147" s="245"/>
      <c r="L5147" s="250"/>
      <c r="M5147" s="251"/>
      <c r="N5147" s="252"/>
      <c r="O5147" s="252"/>
      <c r="P5147" s="252"/>
      <c r="Q5147" s="252"/>
      <c r="R5147" s="252"/>
      <c r="S5147" s="252"/>
      <c r="T5147" s="253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4" t="s">
        <v>180</v>
      </c>
      <c r="AU5147" s="254" t="s">
        <v>78</v>
      </c>
      <c r="AV5147" s="14" t="s">
        <v>78</v>
      </c>
      <c r="AW5147" s="14" t="s">
        <v>31</v>
      </c>
      <c r="AX5147" s="14" t="s">
        <v>69</v>
      </c>
      <c r="AY5147" s="254" t="s">
        <v>169</v>
      </c>
    </row>
    <row r="5148" s="14" customFormat="1">
      <c r="A5148" s="14"/>
      <c r="B5148" s="244"/>
      <c r="C5148" s="245"/>
      <c r="D5148" s="235" t="s">
        <v>180</v>
      </c>
      <c r="E5148" s="246" t="s">
        <v>19</v>
      </c>
      <c r="F5148" s="247" t="s">
        <v>3926</v>
      </c>
      <c r="G5148" s="245"/>
      <c r="H5148" s="248">
        <v>26.818000000000001</v>
      </c>
      <c r="I5148" s="249"/>
      <c r="J5148" s="245"/>
      <c r="K5148" s="245"/>
      <c r="L5148" s="250"/>
      <c r="M5148" s="251"/>
      <c r="N5148" s="252"/>
      <c r="O5148" s="252"/>
      <c r="P5148" s="252"/>
      <c r="Q5148" s="252"/>
      <c r="R5148" s="252"/>
      <c r="S5148" s="252"/>
      <c r="T5148" s="253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4" t="s">
        <v>180</v>
      </c>
      <c r="AU5148" s="254" t="s">
        <v>78</v>
      </c>
      <c r="AV5148" s="14" t="s">
        <v>78</v>
      </c>
      <c r="AW5148" s="14" t="s">
        <v>31</v>
      </c>
      <c r="AX5148" s="14" t="s">
        <v>69</v>
      </c>
      <c r="AY5148" s="254" t="s">
        <v>169</v>
      </c>
    </row>
    <row r="5149" s="13" customFormat="1">
      <c r="A5149" s="13"/>
      <c r="B5149" s="233"/>
      <c r="C5149" s="234"/>
      <c r="D5149" s="235" t="s">
        <v>180</v>
      </c>
      <c r="E5149" s="236" t="s">
        <v>19</v>
      </c>
      <c r="F5149" s="237" t="s">
        <v>1643</v>
      </c>
      <c r="G5149" s="234"/>
      <c r="H5149" s="236" t="s">
        <v>19</v>
      </c>
      <c r="I5149" s="238"/>
      <c r="J5149" s="234"/>
      <c r="K5149" s="234"/>
      <c r="L5149" s="239"/>
      <c r="M5149" s="240"/>
      <c r="N5149" s="241"/>
      <c r="O5149" s="241"/>
      <c r="P5149" s="241"/>
      <c r="Q5149" s="241"/>
      <c r="R5149" s="241"/>
      <c r="S5149" s="241"/>
      <c r="T5149" s="242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43" t="s">
        <v>180</v>
      </c>
      <c r="AU5149" s="243" t="s">
        <v>78</v>
      </c>
      <c r="AV5149" s="13" t="s">
        <v>76</v>
      </c>
      <c r="AW5149" s="13" t="s">
        <v>31</v>
      </c>
      <c r="AX5149" s="13" t="s">
        <v>69</v>
      </c>
      <c r="AY5149" s="243" t="s">
        <v>169</v>
      </c>
    </row>
    <row r="5150" s="14" customFormat="1">
      <c r="A5150" s="14"/>
      <c r="B5150" s="244"/>
      <c r="C5150" s="245"/>
      <c r="D5150" s="235" t="s">
        <v>180</v>
      </c>
      <c r="E5150" s="246" t="s">
        <v>19</v>
      </c>
      <c r="F5150" s="247" t="s">
        <v>1644</v>
      </c>
      <c r="G5150" s="245"/>
      <c r="H5150" s="248">
        <v>15.75</v>
      </c>
      <c r="I5150" s="249"/>
      <c r="J5150" s="245"/>
      <c r="K5150" s="245"/>
      <c r="L5150" s="250"/>
      <c r="M5150" s="251"/>
      <c r="N5150" s="252"/>
      <c r="O5150" s="252"/>
      <c r="P5150" s="252"/>
      <c r="Q5150" s="252"/>
      <c r="R5150" s="252"/>
      <c r="S5150" s="252"/>
      <c r="T5150" s="25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4" t="s">
        <v>180</v>
      </c>
      <c r="AU5150" s="254" t="s">
        <v>78</v>
      </c>
      <c r="AV5150" s="14" t="s">
        <v>78</v>
      </c>
      <c r="AW5150" s="14" t="s">
        <v>31</v>
      </c>
      <c r="AX5150" s="14" t="s">
        <v>69</v>
      </c>
      <c r="AY5150" s="254" t="s">
        <v>169</v>
      </c>
    </row>
    <row r="5151" s="13" customFormat="1">
      <c r="A5151" s="13"/>
      <c r="B5151" s="233"/>
      <c r="C5151" s="234"/>
      <c r="D5151" s="235" t="s">
        <v>180</v>
      </c>
      <c r="E5151" s="236" t="s">
        <v>19</v>
      </c>
      <c r="F5151" s="237" t="s">
        <v>1645</v>
      </c>
      <c r="G5151" s="234"/>
      <c r="H5151" s="236" t="s">
        <v>19</v>
      </c>
      <c r="I5151" s="238"/>
      <c r="J5151" s="234"/>
      <c r="K5151" s="234"/>
      <c r="L5151" s="239"/>
      <c r="M5151" s="240"/>
      <c r="N5151" s="241"/>
      <c r="O5151" s="241"/>
      <c r="P5151" s="241"/>
      <c r="Q5151" s="241"/>
      <c r="R5151" s="241"/>
      <c r="S5151" s="241"/>
      <c r="T5151" s="242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43" t="s">
        <v>180</v>
      </c>
      <c r="AU5151" s="243" t="s">
        <v>78</v>
      </c>
      <c r="AV5151" s="13" t="s">
        <v>76</v>
      </c>
      <c r="AW5151" s="13" t="s">
        <v>31</v>
      </c>
      <c r="AX5151" s="13" t="s">
        <v>69</v>
      </c>
      <c r="AY5151" s="243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1646</v>
      </c>
      <c r="G5152" s="245"/>
      <c r="H5152" s="248">
        <v>3.887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5" customFormat="1">
      <c r="A5153" s="15"/>
      <c r="B5153" s="255"/>
      <c r="C5153" s="256"/>
      <c r="D5153" s="235" t="s">
        <v>180</v>
      </c>
      <c r="E5153" s="257" t="s">
        <v>19</v>
      </c>
      <c r="F5153" s="258" t="s">
        <v>371</v>
      </c>
      <c r="G5153" s="256"/>
      <c r="H5153" s="259">
        <v>2423.768</v>
      </c>
      <c r="I5153" s="260"/>
      <c r="J5153" s="256"/>
      <c r="K5153" s="256"/>
      <c r="L5153" s="261"/>
      <c r="M5153" s="262"/>
      <c r="N5153" s="263"/>
      <c r="O5153" s="263"/>
      <c r="P5153" s="263"/>
      <c r="Q5153" s="263"/>
      <c r="R5153" s="263"/>
      <c r="S5153" s="263"/>
      <c r="T5153" s="264"/>
      <c r="U5153" s="15"/>
      <c r="V5153" s="15"/>
      <c r="W5153" s="15"/>
      <c r="X5153" s="15"/>
      <c r="Y5153" s="15"/>
      <c r="Z5153" s="15"/>
      <c r="AA5153" s="15"/>
      <c r="AB5153" s="15"/>
      <c r="AC5153" s="15"/>
      <c r="AD5153" s="15"/>
      <c r="AE5153" s="15"/>
      <c r="AT5153" s="265" t="s">
        <v>180</v>
      </c>
      <c r="AU5153" s="265" t="s">
        <v>78</v>
      </c>
      <c r="AV5153" s="15" t="s">
        <v>176</v>
      </c>
      <c r="AW5153" s="15" t="s">
        <v>31</v>
      </c>
      <c r="AX5153" s="15" t="s">
        <v>76</v>
      </c>
      <c r="AY5153" s="265" t="s">
        <v>169</v>
      </c>
    </row>
    <row r="5154" s="2" customFormat="1" ht="44.25" customHeight="1">
      <c r="A5154" s="41"/>
      <c r="B5154" s="42"/>
      <c r="C5154" s="215" t="s">
        <v>3927</v>
      </c>
      <c r="D5154" s="215" t="s">
        <v>171</v>
      </c>
      <c r="E5154" s="216" t="s">
        <v>3928</v>
      </c>
      <c r="F5154" s="217" t="s">
        <v>3929</v>
      </c>
      <c r="G5154" s="218" t="s">
        <v>412</v>
      </c>
      <c r="H5154" s="219">
        <v>2423.768</v>
      </c>
      <c r="I5154" s="220"/>
      <c r="J5154" s="221">
        <f>ROUND(I5154*H5154,2)</f>
        <v>0</v>
      </c>
      <c r="K5154" s="217" t="s">
        <v>175</v>
      </c>
      <c r="L5154" s="47"/>
      <c r="M5154" s="222" t="s">
        <v>19</v>
      </c>
      <c r="N5154" s="223" t="s">
        <v>40</v>
      </c>
      <c r="O5154" s="87"/>
      <c r="P5154" s="224">
        <f>O5154*H5154</f>
        <v>0</v>
      </c>
      <c r="Q5154" s="224">
        <v>0.00025999999999999998</v>
      </c>
      <c r="R5154" s="224">
        <f>Q5154*H5154</f>
        <v>0.63017967999999991</v>
      </c>
      <c r="S5154" s="224">
        <v>0</v>
      </c>
      <c r="T5154" s="225">
        <f>S5154*H5154</f>
        <v>0</v>
      </c>
      <c r="U5154" s="41"/>
      <c r="V5154" s="41"/>
      <c r="W5154" s="41"/>
      <c r="X5154" s="41"/>
      <c r="Y5154" s="41"/>
      <c r="Z5154" s="41"/>
      <c r="AA5154" s="41"/>
      <c r="AB5154" s="41"/>
      <c r="AC5154" s="41"/>
      <c r="AD5154" s="41"/>
      <c r="AE5154" s="41"/>
      <c r="AR5154" s="226" t="s">
        <v>508</v>
      </c>
      <c r="AT5154" s="226" t="s">
        <v>171</v>
      </c>
      <c r="AU5154" s="226" t="s">
        <v>78</v>
      </c>
      <c r="AY5154" s="20" t="s">
        <v>169</v>
      </c>
      <c r="BE5154" s="227">
        <f>IF(N5154="základní",J5154,0)</f>
        <v>0</v>
      </c>
      <c r="BF5154" s="227">
        <f>IF(N5154="snížená",J5154,0)</f>
        <v>0</v>
      </c>
      <c r="BG5154" s="227">
        <f>IF(N5154="zákl. přenesená",J5154,0)</f>
        <v>0</v>
      </c>
      <c r="BH5154" s="227">
        <f>IF(N5154="sníž. přenesená",J5154,0)</f>
        <v>0</v>
      </c>
      <c r="BI5154" s="227">
        <f>IF(N5154="nulová",J5154,0)</f>
        <v>0</v>
      </c>
      <c r="BJ5154" s="20" t="s">
        <v>76</v>
      </c>
      <c r="BK5154" s="227">
        <f>ROUND(I5154*H5154,2)</f>
        <v>0</v>
      </c>
      <c r="BL5154" s="20" t="s">
        <v>508</v>
      </c>
      <c r="BM5154" s="226" t="s">
        <v>3930</v>
      </c>
    </row>
    <row r="5155" s="2" customFormat="1">
      <c r="A5155" s="41"/>
      <c r="B5155" s="42"/>
      <c r="C5155" s="43"/>
      <c r="D5155" s="228" t="s">
        <v>178</v>
      </c>
      <c r="E5155" s="43"/>
      <c r="F5155" s="229" t="s">
        <v>3931</v>
      </c>
      <c r="G5155" s="43"/>
      <c r="H5155" s="43"/>
      <c r="I5155" s="230"/>
      <c r="J5155" s="43"/>
      <c r="K5155" s="43"/>
      <c r="L5155" s="47"/>
      <c r="M5155" s="231"/>
      <c r="N5155" s="232"/>
      <c r="O5155" s="87"/>
      <c r="P5155" s="87"/>
      <c r="Q5155" s="87"/>
      <c r="R5155" s="87"/>
      <c r="S5155" s="87"/>
      <c r="T5155" s="88"/>
      <c r="U5155" s="41"/>
      <c r="V5155" s="41"/>
      <c r="W5155" s="41"/>
      <c r="X5155" s="41"/>
      <c r="Y5155" s="41"/>
      <c r="Z5155" s="41"/>
      <c r="AA5155" s="41"/>
      <c r="AB5155" s="41"/>
      <c r="AC5155" s="41"/>
      <c r="AD5155" s="41"/>
      <c r="AE5155" s="41"/>
      <c r="AT5155" s="20" t="s">
        <v>178</v>
      </c>
      <c r="AU5155" s="20" t="s">
        <v>78</v>
      </c>
    </row>
    <row r="5156" s="13" customFormat="1">
      <c r="A5156" s="13"/>
      <c r="B5156" s="233"/>
      <c r="C5156" s="234"/>
      <c r="D5156" s="235" t="s">
        <v>180</v>
      </c>
      <c r="E5156" s="236" t="s">
        <v>19</v>
      </c>
      <c r="F5156" s="237" t="s">
        <v>2511</v>
      </c>
      <c r="G5156" s="234"/>
      <c r="H5156" s="236" t="s">
        <v>19</v>
      </c>
      <c r="I5156" s="238"/>
      <c r="J5156" s="234"/>
      <c r="K5156" s="234"/>
      <c r="L5156" s="239"/>
      <c r="M5156" s="240"/>
      <c r="N5156" s="241"/>
      <c r="O5156" s="241"/>
      <c r="P5156" s="241"/>
      <c r="Q5156" s="241"/>
      <c r="R5156" s="241"/>
      <c r="S5156" s="241"/>
      <c r="T5156" s="242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3" t="s">
        <v>180</v>
      </c>
      <c r="AU5156" s="243" t="s">
        <v>78</v>
      </c>
      <c r="AV5156" s="13" t="s">
        <v>76</v>
      </c>
      <c r="AW5156" s="13" t="s">
        <v>31</v>
      </c>
      <c r="AX5156" s="13" t="s">
        <v>69</v>
      </c>
      <c r="AY5156" s="243" t="s">
        <v>169</v>
      </c>
    </row>
    <row r="5157" s="14" customFormat="1">
      <c r="A5157" s="14"/>
      <c r="B5157" s="244"/>
      <c r="C5157" s="245"/>
      <c r="D5157" s="235" t="s">
        <v>180</v>
      </c>
      <c r="E5157" s="246" t="s">
        <v>19</v>
      </c>
      <c r="F5157" s="247" t="s">
        <v>2512</v>
      </c>
      <c r="G5157" s="245"/>
      <c r="H5157" s="248">
        <v>452.11500000000001</v>
      </c>
      <c r="I5157" s="249"/>
      <c r="J5157" s="245"/>
      <c r="K5157" s="245"/>
      <c r="L5157" s="250"/>
      <c r="M5157" s="251"/>
      <c r="N5157" s="252"/>
      <c r="O5157" s="252"/>
      <c r="P5157" s="252"/>
      <c r="Q5157" s="252"/>
      <c r="R5157" s="252"/>
      <c r="S5157" s="252"/>
      <c r="T5157" s="25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4" t="s">
        <v>180</v>
      </c>
      <c r="AU5157" s="254" t="s">
        <v>78</v>
      </c>
      <c r="AV5157" s="14" t="s">
        <v>78</v>
      </c>
      <c r="AW5157" s="14" t="s">
        <v>31</v>
      </c>
      <c r="AX5157" s="14" t="s">
        <v>69</v>
      </c>
      <c r="AY5157" s="254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2513</v>
      </c>
      <c r="G5158" s="245"/>
      <c r="H5158" s="248">
        <v>149.85499999999999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3" customFormat="1">
      <c r="A5159" s="13"/>
      <c r="B5159" s="233"/>
      <c r="C5159" s="234"/>
      <c r="D5159" s="235" t="s">
        <v>180</v>
      </c>
      <c r="E5159" s="236" t="s">
        <v>19</v>
      </c>
      <c r="F5159" s="237" t="s">
        <v>2367</v>
      </c>
      <c r="G5159" s="234"/>
      <c r="H5159" s="236" t="s">
        <v>19</v>
      </c>
      <c r="I5159" s="238"/>
      <c r="J5159" s="234"/>
      <c r="K5159" s="234"/>
      <c r="L5159" s="239"/>
      <c r="M5159" s="240"/>
      <c r="N5159" s="241"/>
      <c r="O5159" s="241"/>
      <c r="P5159" s="241"/>
      <c r="Q5159" s="241"/>
      <c r="R5159" s="241"/>
      <c r="S5159" s="241"/>
      <c r="T5159" s="242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43" t="s">
        <v>180</v>
      </c>
      <c r="AU5159" s="243" t="s">
        <v>78</v>
      </c>
      <c r="AV5159" s="13" t="s">
        <v>76</v>
      </c>
      <c r="AW5159" s="13" t="s">
        <v>31</v>
      </c>
      <c r="AX5159" s="13" t="s">
        <v>69</v>
      </c>
      <c r="AY5159" s="243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2368</v>
      </c>
      <c r="G5160" s="245"/>
      <c r="H5160" s="248">
        <v>96.543999999999997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4" customFormat="1">
      <c r="A5161" s="14"/>
      <c r="B5161" s="244"/>
      <c r="C5161" s="245"/>
      <c r="D5161" s="235" t="s">
        <v>180</v>
      </c>
      <c r="E5161" s="246" t="s">
        <v>19</v>
      </c>
      <c r="F5161" s="247" t="s">
        <v>2369</v>
      </c>
      <c r="G5161" s="245"/>
      <c r="H5161" s="248">
        <v>145.702</v>
      </c>
      <c r="I5161" s="249"/>
      <c r="J5161" s="245"/>
      <c r="K5161" s="245"/>
      <c r="L5161" s="250"/>
      <c r="M5161" s="251"/>
      <c r="N5161" s="252"/>
      <c r="O5161" s="252"/>
      <c r="P5161" s="252"/>
      <c r="Q5161" s="252"/>
      <c r="R5161" s="252"/>
      <c r="S5161" s="252"/>
      <c r="T5161" s="25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4" t="s">
        <v>180</v>
      </c>
      <c r="AU5161" s="254" t="s">
        <v>78</v>
      </c>
      <c r="AV5161" s="14" t="s">
        <v>78</v>
      </c>
      <c r="AW5161" s="14" t="s">
        <v>31</v>
      </c>
      <c r="AX5161" s="14" t="s">
        <v>69</v>
      </c>
      <c r="AY5161" s="254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2370</v>
      </c>
      <c r="G5162" s="245"/>
      <c r="H5162" s="248">
        <v>206.578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3" customFormat="1">
      <c r="A5163" s="13"/>
      <c r="B5163" s="233"/>
      <c r="C5163" s="234"/>
      <c r="D5163" s="235" t="s">
        <v>180</v>
      </c>
      <c r="E5163" s="236" t="s">
        <v>19</v>
      </c>
      <c r="F5163" s="237" t="s">
        <v>1671</v>
      </c>
      <c r="G5163" s="234"/>
      <c r="H5163" s="236" t="s">
        <v>19</v>
      </c>
      <c r="I5163" s="238"/>
      <c r="J5163" s="234"/>
      <c r="K5163" s="234"/>
      <c r="L5163" s="239"/>
      <c r="M5163" s="240"/>
      <c r="N5163" s="241"/>
      <c r="O5163" s="241"/>
      <c r="P5163" s="241"/>
      <c r="Q5163" s="241"/>
      <c r="R5163" s="241"/>
      <c r="S5163" s="241"/>
      <c r="T5163" s="242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43" t="s">
        <v>180</v>
      </c>
      <c r="AU5163" s="243" t="s">
        <v>78</v>
      </c>
      <c r="AV5163" s="13" t="s">
        <v>76</v>
      </c>
      <c r="AW5163" s="13" t="s">
        <v>31</v>
      </c>
      <c r="AX5163" s="13" t="s">
        <v>69</v>
      </c>
      <c r="AY5163" s="243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1672</v>
      </c>
      <c r="G5164" s="245"/>
      <c r="H5164" s="248">
        <v>45.143999999999998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3" customFormat="1">
      <c r="A5165" s="13"/>
      <c r="B5165" s="233"/>
      <c r="C5165" s="234"/>
      <c r="D5165" s="235" t="s">
        <v>180</v>
      </c>
      <c r="E5165" s="236" t="s">
        <v>19</v>
      </c>
      <c r="F5165" s="237" t="s">
        <v>1577</v>
      </c>
      <c r="G5165" s="234"/>
      <c r="H5165" s="236" t="s">
        <v>19</v>
      </c>
      <c r="I5165" s="238"/>
      <c r="J5165" s="234"/>
      <c r="K5165" s="234"/>
      <c r="L5165" s="239"/>
      <c r="M5165" s="240"/>
      <c r="N5165" s="241"/>
      <c r="O5165" s="241"/>
      <c r="P5165" s="241"/>
      <c r="Q5165" s="241"/>
      <c r="R5165" s="241"/>
      <c r="S5165" s="241"/>
      <c r="T5165" s="242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43" t="s">
        <v>180</v>
      </c>
      <c r="AU5165" s="243" t="s">
        <v>78</v>
      </c>
      <c r="AV5165" s="13" t="s">
        <v>76</v>
      </c>
      <c r="AW5165" s="13" t="s">
        <v>31</v>
      </c>
      <c r="AX5165" s="13" t="s">
        <v>69</v>
      </c>
      <c r="AY5165" s="243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3909</v>
      </c>
      <c r="G5166" s="245"/>
      <c r="H5166" s="248">
        <v>87.870000000000005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3" customFormat="1">
      <c r="A5167" s="13"/>
      <c r="B5167" s="233"/>
      <c r="C5167" s="234"/>
      <c r="D5167" s="235" t="s">
        <v>180</v>
      </c>
      <c r="E5167" s="236" t="s">
        <v>19</v>
      </c>
      <c r="F5167" s="237" t="s">
        <v>1580</v>
      </c>
      <c r="G5167" s="234"/>
      <c r="H5167" s="236" t="s">
        <v>19</v>
      </c>
      <c r="I5167" s="238"/>
      <c r="J5167" s="234"/>
      <c r="K5167" s="234"/>
      <c r="L5167" s="239"/>
      <c r="M5167" s="240"/>
      <c r="N5167" s="241"/>
      <c r="O5167" s="241"/>
      <c r="P5167" s="241"/>
      <c r="Q5167" s="241"/>
      <c r="R5167" s="241"/>
      <c r="S5167" s="241"/>
      <c r="T5167" s="242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3" t="s">
        <v>180</v>
      </c>
      <c r="AU5167" s="243" t="s">
        <v>78</v>
      </c>
      <c r="AV5167" s="13" t="s">
        <v>76</v>
      </c>
      <c r="AW5167" s="13" t="s">
        <v>31</v>
      </c>
      <c r="AX5167" s="13" t="s">
        <v>69</v>
      </c>
      <c r="AY5167" s="243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3910</v>
      </c>
      <c r="G5168" s="245"/>
      <c r="H5168" s="248">
        <v>156.52099999999999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4" customFormat="1">
      <c r="A5169" s="14"/>
      <c r="B5169" s="244"/>
      <c r="C5169" s="245"/>
      <c r="D5169" s="235" t="s">
        <v>180</v>
      </c>
      <c r="E5169" s="246" t="s">
        <v>19</v>
      </c>
      <c r="F5169" s="247" t="s">
        <v>3911</v>
      </c>
      <c r="G5169" s="245"/>
      <c r="H5169" s="248">
        <v>-0.105</v>
      </c>
      <c r="I5169" s="249"/>
      <c r="J5169" s="245"/>
      <c r="K5169" s="245"/>
      <c r="L5169" s="250"/>
      <c r="M5169" s="251"/>
      <c r="N5169" s="252"/>
      <c r="O5169" s="252"/>
      <c r="P5169" s="252"/>
      <c r="Q5169" s="252"/>
      <c r="R5169" s="252"/>
      <c r="S5169" s="252"/>
      <c r="T5169" s="25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4" t="s">
        <v>180</v>
      </c>
      <c r="AU5169" s="254" t="s">
        <v>78</v>
      </c>
      <c r="AV5169" s="14" t="s">
        <v>78</v>
      </c>
      <c r="AW5169" s="14" t="s">
        <v>31</v>
      </c>
      <c r="AX5169" s="14" t="s">
        <v>69</v>
      </c>
      <c r="AY5169" s="254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3912</v>
      </c>
      <c r="G5170" s="245"/>
      <c r="H5170" s="248">
        <v>2.4900000000000002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3" customFormat="1">
      <c r="A5171" s="13"/>
      <c r="B5171" s="233"/>
      <c r="C5171" s="234"/>
      <c r="D5171" s="235" t="s">
        <v>180</v>
      </c>
      <c r="E5171" s="236" t="s">
        <v>19</v>
      </c>
      <c r="F5171" s="237" t="s">
        <v>1584</v>
      </c>
      <c r="G5171" s="234"/>
      <c r="H5171" s="236" t="s">
        <v>19</v>
      </c>
      <c r="I5171" s="238"/>
      <c r="J5171" s="234"/>
      <c r="K5171" s="234"/>
      <c r="L5171" s="239"/>
      <c r="M5171" s="240"/>
      <c r="N5171" s="241"/>
      <c r="O5171" s="241"/>
      <c r="P5171" s="241"/>
      <c r="Q5171" s="241"/>
      <c r="R5171" s="241"/>
      <c r="S5171" s="241"/>
      <c r="T5171" s="242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3" t="s">
        <v>180</v>
      </c>
      <c r="AU5171" s="243" t="s">
        <v>78</v>
      </c>
      <c r="AV5171" s="13" t="s">
        <v>76</v>
      </c>
      <c r="AW5171" s="13" t="s">
        <v>31</v>
      </c>
      <c r="AX5171" s="13" t="s">
        <v>69</v>
      </c>
      <c r="AY5171" s="243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3913</v>
      </c>
      <c r="G5172" s="245"/>
      <c r="H5172" s="248">
        <v>9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3" customFormat="1">
      <c r="A5173" s="13"/>
      <c r="B5173" s="233"/>
      <c r="C5173" s="234"/>
      <c r="D5173" s="235" t="s">
        <v>180</v>
      </c>
      <c r="E5173" s="236" t="s">
        <v>19</v>
      </c>
      <c r="F5173" s="237" t="s">
        <v>1586</v>
      </c>
      <c r="G5173" s="234"/>
      <c r="H5173" s="236" t="s">
        <v>19</v>
      </c>
      <c r="I5173" s="238"/>
      <c r="J5173" s="234"/>
      <c r="K5173" s="234"/>
      <c r="L5173" s="239"/>
      <c r="M5173" s="240"/>
      <c r="N5173" s="241"/>
      <c r="O5173" s="241"/>
      <c r="P5173" s="241"/>
      <c r="Q5173" s="241"/>
      <c r="R5173" s="241"/>
      <c r="S5173" s="241"/>
      <c r="T5173" s="242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43" t="s">
        <v>180</v>
      </c>
      <c r="AU5173" s="243" t="s">
        <v>78</v>
      </c>
      <c r="AV5173" s="13" t="s">
        <v>76</v>
      </c>
      <c r="AW5173" s="13" t="s">
        <v>31</v>
      </c>
      <c r="AX5173" s="13" t="s">
        <v>69</v>
      </c>
      <c r="AY5173" s="243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3913</v>
      </c>
      <c r="G5174" s="245"/>
      <c r="H5174" s="248">
        <v>9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3" customFormat="1">
      <c r="A5175" s="13"/>
      <c r="B5175" s="233"/>
      <c r="C5175" s="234"/>
      <c r="D5175" s="235" t="s">
        <v>180</v>
      </c>
      <c r="E5175" s="236" t="s">
        <v>19</v>
      </c>
      <c r="F5175" s="237" t="s">
        <v>1587</v>
      </c>
      <c r="G5175" s="234"/>
      <c r="H5175" s="236" t="s">
        <v>19</v>
      </c>
      <c r="I5175" s="238"/>
      <c r="J5175" s="234"/>
      <c r="K5175" s="234"/>
      <c r="L5175" s="239"/>
      <c r="M5175" s="240"/>
      <c r="N5175" s="241"/>
      <c r="O5175" s="241"/>
      <c r="P5175" s="241"/>
      <c r="Q5175" s="241"/>
      <c r="R5175" s="241"/>
      <c r="S5175" s="241"/>
      <c r="T5175" s="242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3" t="s">
        <v>180</v>
      </c>
      <c r="AU5175" s="243" t="s">
        <v>78</v>
      </c>
      <c r="AV5175" s="13" t="s">
        <v>76</v>
      </c>
      <c r="AW5175" s="13" t="s">
        <v>31</v>
      </c>
      <c r="AX5175" s="13" t="s">
        <v>69</v>
      </c>
      <c r="AY5175" s="243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3914</v>
      </c>
      <c r="G5176" s="245"/>
      <c r="H5176" s="248">
        <v>54.545000000000002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3" customFormat="1">
      <c r="A5177" s="13"/>
      <c r="B5177" s="233"/>
      <c r="C5177" s="234"/>
      <c r="D5177" s="235" t="s">
        <v>180</v>
      </c>
      <c r="E5177" s="236" t="s">
        <v>19</v>
      </c>
      <c r="F5177" s="237" t="s">
        <v>1589</v>
      </c>
      <c r="G5177" s="234"/>
      <c r="H5177" s="236" t="s">
        <v>19</v>
      </c>
      <c r="I5177" s="238"/>
      <c r="J5177" s="234"/>
      <c r="K5177" s="234"/>
      <c r="L5177" s="239"/>
      <c r="M5177" s="240"/>
      <c r="N5177" s="241"/>
      <c r="O5177" s="241"/>
      <c r="P5177" s="241"/>
      <c r="Q5177" s="241"/>
      <c r="R5177" s="241"/>
      <c r="S5177" s="241"/>
      <c r="T5177" s="242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43" t="s">
        <v>180</v>
      </c>
      <c r="AU5177" s="243" t="s">
        <v>78</v>
      </c>
      <c r="AV5177" s="13" t="s">
        <v>76</v>
      </c>
      <c r="AW5177" s="13" t="s">
        <v>31</v>
      </c>
      <c r="AX5177" s="13" t="s">
        <v>69</v>
      </c>
      <c r="AY5177" s="243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1590</v>
      </c>
      <c r="G5178" s="245"/>
      <c r="H5178" s="248">
        <v>17.34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4" customFormat="1">
      <c r="A5179" s="14"/>
      <c r="B5179" s="244"/>
      <c r="C5179" s="245"/>
      <c r="D5179" s="235" t="s">
        <v>180</v>
      </c>
      <c r="E5179" s="246" t="s">
        <v>19</v>
      </c>
      <c r="F5179" s="247" t="s">
        <v>1591</v>
      </c>
      <c r="G5179" s="245"/>
      <c r="H5179" s="248">
        <v>19.286999999999999</v>
      </c>
      <c r="I5179" s="249"/>
      <c r="J5179" s="245"/>
      <c r="K5179" s="245"/>
      <c r="L5179" s="250"/>
      <c r="M5179" s="251"/>
      <c r="N5179" s="252"/>
      <c r="O5179" s="252"/>
      <c r="P5179" s="252"/>
      <c r="Q5179" s="252"/>
      <c r="R5179" s="252"/>
      <c r="S5179" s="252"/>
      <c r="T5179" s="25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4" t="s">
        <v>180</v>
      </c>
      <c r="AU5179" s="254" t="s">
        <v>78</v>
      </c>
      <c r="AV5179" s="14" t="s">
        <v>78</v>
      </c>
      <c r="AW5179" s="14" t="s">
        <v>31</v>
      </c>
      <c r="AX5179" s="14" t="s">
        <v>69</v>
      </c>
      <c r="AY5179" s="254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1592</v>
      </c>
      <c r="G5180" s="245"/>
      <c r="H5180" s="248">
        <v>13.893000000000001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3" customFormat="1">
      <c r="A5181" s="13"/>
      <c r="B5181" s="233"/>
      <c r="C5181" s="234"/>
      <c r="D5181" s="235" t="s">
        <v>180</v>
      </c>
      <c r="E5181" s="236" t="s">
        <v>19</v>
      </c>
      <c r="F5181" s="237" t="s">
        <v>1593</v>
      </c>
      <c r="G5181" s="234"/>
      <c r="H5181" s="236" t="s">
        <v>19</v>
      </c>
      <c r="I5181" s="238"/>
      <c r="J5181" s="234"/>
      <c r="K5181" s="234"/>
      <c r="L5181" s="239"/>
      <c r="M5181" s="240"/>
      <c r="N5181" s="241"/>
      <c r="O5181" s="241"/>
      <c r="P5181" s="241"/>
      <c r="Q5181" s="241"/>
      <c r="R5181" s="241"/>
      <c r="S5181" s="241"/>
      <c r="T5181" s="242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43" t="s">
        <v>180</v>
      </c>
      <c r="AU5181" s="243" t="s">
        <v>78</v>
      </c>
      <c r="AV5181" s="13" t="s">
        <v>76</v>
      </c>
      <c r="AW5181" s="13" t="s">
        <v>31</v>
      </c>
      <c r="AX5181" s="13" t="s">
        <v>69</v>
      </c>
      <c r="AY5181" s="243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3915</v>
      </c>
      <c r="G5182" s="245"/>
      <c r="H5182" s="248">
        <v>8.532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3" customFormat="1">
      <c r="A5183" s="13"/>
      <c r="B5183" s="233"/>
      <c r="C5183" s="234"/>
      <c r="D5183" s="235" t="s">
        <v>180</v>
      </c>
      <c r="E5183" s="236" t="s">
        <v>19</v>
      </c>
      <c r="F5183" s="237" t="s">
        <v>1595</v>
      </c>
      <c r="G5183" s="234"/>
      <c r="H5183" s="236" t="s">
        <v>19</v>
      </c>
      <c r="I5183" s="238"/>
      <c r="J5183" s="234"/>
      <c r="K5183" s="234"/>
      <c r="L5183" s="239"/>
      <c r="M5183" s="240"/>
      <c r="N5183" s="241"/>
      <c r="O5183" s="241"/>
      <c r="P5183" s="241"/>
      <c r="Q5183" s="241"/>
      <c r="R5183" s="241"/>
      <c r="S5183" s="241"/>
      <c r="T5183" s="242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43" t="s">
        <v>180</v>
      </c>
      <c r="AU5183" s="243" t="s">
        <v>78</v>
      </c>
      <c r="AV5183" s="13" t="s">
        <v>76</v>
      </c>
      <c r="AW5183" s="13" t="s">
        <v>31</v>
      </c>
      <c r="AX5183" s="13" t="s">
        <v>69</v>
      </c>
      <c r="AY5183" s="243" t="s">
        <v>169</v>
      </c>
    </row>
    <row r="5184" s="14" customFormat="1">
      <c r="A5184" s="14"/>
      <c r="B5184" s="244"/>
      <c r="C5184" s="245"/>
      <c r="D5184" s="235" t="s">
        <v>180</v>
      </c>
      <c r="E5184" s="246" t="s">
        <v>19</v>
      </c>
      <c r="F5184" s="247" t="s">
        <v>1596</v>
      </c>
      <c r="G5184" s="245"/>
      <c r="H5184" s="248">
        <v>17.738</v>
      </c>
      <c r="I5184" s="249"/>
      <c r="J5184" s="245"/>
      <c r="K5184" s="245"/>
      <c r="L5184" s="250"/>
      <c r="M5184" s="251"/>
      <c r="N5184" s="252"/>
      <c r="O5184" s="252"/>
      <c r="P5184" s="252"/>
      <c r="Q5184" s="252"/>
      <c r="R5184" s="252"/>
      <c r="S5184" s="252"/>
      <c r="T5184" s="253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54" t="s">
        <v>180</v>
      </c>
      <c r="AU5184" s="254" t="s">
        <v>78</v>
      </c>
      <c r="AV5184" s="14" t="s">
        <v>78</v>
      </c>
      <c r="AW5184" s="14" t="s">
        <v>31</v>
      </c>
      <c r="AX5184" s="14" t="s">
        <v>69</v>
      </c>
      <c r="AY5184" s="254" t="s">
        <v>169</v>
      </c>
    </row>
    <row r="5185" s="13" customFormat="1">
      <c r="A5185" s="13"/>
      <c r="B5185" s="233"/>
      <c r="C5185" s="234"/>
      <c r="D5185" s="235" t="s">
        <v>180</v>
      </c>
      <c r="E5185" s="236" t="s">
        <v>19</v>
      </c>
      <c r="F5185" s="237" t="s">
        <v>1597</v>
      </c>
      <c r="G5185" s="234"/>
      <c r="H5185" s="236" t="s">
        <v>19</v>
      </c>
      <c r="I5185" s="238"/>
      <c r="J5185" s="234"/>
      <c r="K5185" s="234"/>
      <c r="L5185" s="239"/>
      <c r="M5185" s="240"/>
      <c r="N5185" s="241"/>
      <c r="O5185" s="241"/>
      <c r="P5185" s="241"/>
      <c r="Q5185" s="241"/>
      <c r="R5185" s="241"/>
      <c r="S5185" s="241"/>
      <c r="T5185" s="242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43" t="s">
        <v>180</v>
      </c>
      <c r="AU5185" s="243" t="s">
        <v>78</v>
      </c>
      <c r="AV5185" s="13" t="s">
        <v>76</v>
      </c>
      <c r="AW5185" s="13" t="s">
        <v>31</v>
      </c>
      <c r="AX5185" s="13" t="s">
        <v>69</v>
      </c>
      <c r="AY5185" s="243" t="s">
        <v>169</v>
      </c>
    </row>
    <row r="5186" s="14" customFormat="1">
      <c r="A5186" s="14"/>
      <c r="B5186" s="244"/>
      <c r="C5186" s="245"/>
      <c r="D5186" s="235" t="s">
        <v>180</v>
      </c>
      <c r="E5186" s="246" t="s">
        <v>19</v>
      </c>
      <c r="F5186" s="247" t="s">
        <v>1598</v>
      </c>
      <c r="G5186" s="245"/>
      <c r="H5186" s="248">
        <v>13.712</v>
      </c>
      <c r="I5186" s="249"/>
      <c r="J5186" s="245"/>
      <c r="K5186" s="245"/>
      <c r="L5186" s="250"/>
      <c r="M5186" s="251"/>
      <c r="N5186" s="252"/>
      <c r="O5186" s="252"/>
      <c r="P5186" s="252"/>
      <c r="Q5186" s="252"/>
      <c r="R5186" s="252"/>
      <c r="S5186" s="252"/>
      <c r="T5186" s="253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4" t="s">
        <v>180</v>
      </c>
      <c r="AU5186" s="254" t="s">
        <v>78</v>
      </c>
      <c r="AV5186" s="14" t="s">
        <v>78</v>
      </c>
      <c r="AW5186" s="14" t="s">
        <v>31</v>
      </c>
      <c r="AX5186" s="14" t="s">
        <v>69</v>
      </c>
      <c r="AY5186" s="254" t="s">
        <v>169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1599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1600</v>
      </c>
      <c r="G5188" s="245"/>
      <c r="H5188" s="248">
        <v>7.4249999999999998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3" customFormat="1">
      <c r="A5189" s="13"/>
      <c r="B5189" s="233"/>
      <c r="C5189" s="234"/>
      <c r="D5189" s="235" t="s">
        <v>180</v>
      </c>
      <c r="E5189" s="236" t="s">
        <v>19</v>
      </c>
      <c r="F5189" s="237" t="s">
        <v>1601</v>
      </c>
      <c r="G5189" s="234"/>
      <c r="H5189" s="236" t="s">
        <v>19</v>
      </c>
      <c r="I5189" s="238"/>
      <c r="J5189" s="234"/>
      <c r="K5189" s="234"/>
      <c r="L5189" s="239"/>
      <c r="M5189" s="240"/>
      <c r="N5189" s="241"/>
      <c r="O5189" s="241"/>
      <c r="P5189" s="241"/>
      <c r="Q5189" s="241"/>
      <c r="R5189" s="241"/>
      <c r="S5189" s="241"/>
      <c r="T5189" s="242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3" t="s">
        <v>180</v>
      </c>
      <c r="AU5189" s="243" t="s">
        <v>78</v>
      </c>
      <c r="AV5189" s="13" t="s">
        <v>76</v>
      </c>
      <c r="AW5189" s="13" t="s">
        <v>31</v>
      </c>
      <c r="AX5189" s="13" t="s">
        <v>69</v>
      </c>
      <c r="AY5189" s="243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3916</v>
      </c>
      <c r="G5190" s="245"/>
      <c r="H5190" s="248">
        <v>23.920000000000002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3" customFormat="1">
      <c r="A5191" s="13"/>
      <c r="B5191" s="233"/>
      <c r="C5191" s="234"/>
      <c r="D5191" s="235" t="s">
        <v>180</v>
      </c>
      <c r="E5191" s="236" t="s">
        <v>19</v>
      </c>
      <c r="F5191" s="237" t="s">
        <v>1604</v>
      </c>
      <c r="G5191" s="234"/>
      <c r="H5191" s="236" t="s">
        <v>19</v>
      </c>
      <c r="I5191" s="238"/>
      <c r="J5191" s="234"/>
      <c r="K5191" s="234"/>
      <c r="L5191" s="239"/>
      <c r="M5191" s="240"/>
      <c r="N5191" s="241"/>
      <c r="O5191" s="241"/>
      <c r="P5191" s="241"/>
      <c r="Q5191" s="241"/>
      <c r="R5191" s="241"/>
      <c r="S5191" s="241"/>
      <c r="T5191" s="242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43" t="s">
        <v>180</v>
      </c>
      <c r="AU5191" s="243" t="s">
        <v>78</v>
      </c>
      <c r="AV5191" s="13" t="s">
        <v>76</v>
      </c>
      <c r="AW5191" s="13" t="s">
        <v>31</v>
      </c>
      <c r="AX5191" s="13" t="s">
        <v>69</v>
      </c>
      <c r="AY5191" s="243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1605</v>
      </c>
      <c r="G5192" s="245"/>
      <c r="H5192" s="248">
        <v>31.952999999999999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3" customFormat="1">
      <c r="A5193" s="13"/>
      <c r="B5193" s="233"/>
      <c r="C5193" s="234"/>
      <c r="D5193" s="235" t="s">
        <v>180</v>
      </c>
      <c r="E5193" s="236" t="s">
        <v>19</v>
      </c>
      <c r="F5193" s="237" t="s">
        <v>1606</v>
      </c>
      <c r="G5193" s="234"/>
      <c r="H5193" s="236" t="s">
        <v>19</v>
      </c>
      <c r="I5193" s="238"/>
      <c r="J5193" s="234"/>
      <c r="K5193" s="234"/>
      <c r="L5193" s="239"/>
      <c r="M5193" s="240"/>
      <c r="N5193" s="241"/>
      <c r="O5193" s="241"/>
      <c r="P5193" s="241"/>
      <c r="Q5193" s="241"/>
      <c r="R5193" s="241"/>
      <c r="S5193" s="241"/>
      <c r="T5193" s="242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3" t="s">
        <v>180</v>
      </c>
      <c r="AU5193" s="243" t="s">
        <v>78</v>
      </c>
      <c r="AV5193" s="13" t="s">
        <v>76</v>
      </c>
      <c r="AW5193" s="13" t="s">
        <v>31</v>
      </c>
      <c r="AX5193" s="13" t="s">
        <v>69</v>
      </c>
      <c r="AY5193" s="243" t="s">
        <v>169</v>
      </c>
    </row>
    <row r="5194" s="14" customFormat="1">
      <c r="A5194" s="14"/>
      <c r="B5194" s="244"/>
      <c r="C5194" s="245"/>
      <c r="D5194" s="235" t="s">
        <v>180</v>
      </c>
      <c r="E5194" s="246" t="s">
        <v>19</v>
      </c>
      <c r="F5194" s="247" t="s">
        <v>1607</v>
      </c>
      <c r="G5194" s="245"/>
      <c r="H5194" s="248">
        <v>21.466999999999999</v>
      </c>
      <c r="I5194" s="249"/>
      <c r="J5194" s="245"/>
      <c r="K5194" s="245"/>
      <c r="L5194" s="250"/>
      <c r="M5194" s="251"/>
      <c r="N5194" s="252"/>
      <c r="O5194" s="252"/>
      <c r="P5194" s="252"/>
      <c r="Q5194" s="252"/>
      <c r="R5194" s="252"/>
      <c r="S5194" s="252"/>
      <c r="T5194" s="253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4" t="s">
        <v>180</v>
      </c>
      <c r="AU5194" s="254" t="s">
        <v>78</v>
      </c>
      <c r="AV5194" s="14" t="s">
        <v>78</v>
      </c>
      <c r="AW5194" s="14" t="s">
        <v>31</v>
      </c>
      <c r="AX5194" s="14" t="s">
        <v>69</v>
      </c>
      <c r="AY5194" s="254" t="s">
        <v>169</v>
      </c>
    </row>
    <row r="5195" s="13" customFormat="1">
      <c r="A5195" s="13"/>
      <c r="B5195" s="233"/>
      <c r="C5195" s="234"/>
      <c r="D5195" s="235" t="s">
        <v>180</v>
      </c>
      <c r="E5195" s="236" t="s">
        <v>19</v>
      </c>
      <c r="F5195" s="237" t="s">
        <v>1608</v>
      </c>
      <c r="G5195" s="234"/>
      <c r="H5195" s="236" t="s">
        <v>19</v>
      </c>
      <c r="I5195" s="238"/>
      <c r="J5195" s="234"/>
      <c r="K5195" s="234"/>
      <c r="L5195" s="239"/>
      <c r="M5195" s="240"/>
      <c r="N5195" s="241"/>
      <c r="O5195" s="241"/>
      <c r="P5195" s="241"/>
      <c r="Q5195" s="241"/>
      <c r="R5195" s="241"/>
      <c r="S5195" s="241"/>
      <c r="T5195" s="242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43" t="s">
        <v>180</v>
      </c>
      <c r="AU5195" s="243" t="s">
        <v>78</v>
      </c>
      <c r="AV5195" s="13" t="s">
        <v>76</v>
      </c>
      <c r="AW5195" s="13" t="s">
        <v>31</v>
      </c>
      <c r="AX5195" s="13" t="s">
        <v>69</v>
      </c>
      <c r="AY5195" s="243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1609</v>
      </c>
      <c r="G5196" s="245"/>
      <c r="H5196" s="248">
        <v>12.276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3" customFormat="1">
      <c r="A5197" s="13"/>
      <c r="B5197" s="233"/>
      <c r="C5197" s="234"/>
      <c r="D5197" s="235" t="s">
        <v>180</v>
      </c>
      <c r="E5197" s="236" t="s">
        <v>19</v>
      </c>
      <c r="F5197" s="237" t="s">
        <v>1610</v>
      </c>
      <c r="G5197" s="234"/>
      <c r="H5197" s="236" t="s">
        <v>19</v>
      </c>
      <c r="I5197" s="238"/>
      <c r="J5197" s="234"/>
      <c r="K5197" s="234"/>
      <c r="L5197" s="239"/>
      <c r="M5197" s="240"/>
      <c r="N5197" s="241"/>
      <c r="O5197" s="241"/>
      <c r="P5197" s="241"/>
      <c r="Q5197" s="241"/>
      <c r="R5197" s="241"/>
      <c r="S5197" s="241"/>
      <c r="T5197" s="242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43" t="s">
        <v>180</v>
      </c>
      <c r="AU5197" s="243" t="s">
        <v>78</v>
      </c>
      <c r="AV5197" s="13" t="s">
        <v>76</v>
      </c>
      <c r="AW5197" s="13" t="s">
        <v>31</v>
      </c>
      <c r="AX5197" s="13" t="s">
        <v>69</v>
      </c>
      <c r="AY5197" s="243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3917</v>
      </c>
      <c r="G5198" s="245"/>
      <c r="H5198" s="248">
        <v>36.307000000000002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3" customFormat="1">
      <c r="A5199" s="13"/>
      <c r="B5199" s="233"/>
      <c r="C5199" s="234"/>
      <c r="D5199" s="235" t="s">
        <v>180</v>
      </c>
      <c r="E5199" s="236" t="s">
        <v>19</v>
      </c>
      <c r="F5199" s="237" t="s">
        <v>1612</v>
      </c>
      <c r="G5199" s="234"/>
      <c r="H5199" s="236" t="s">
        <v>19</v>
      </c>
      <c r="I5199" s="238"/>
      <c r="J5199" s="234"/>
      <c r="K5199" s="234"/>
      <c r="L5199" s="239"/>
      <c r="M5199" s="240"/>
      <c r="N5199" s="241"/>
      <c r="O5199" s="241"/>
      <c r="P5199" s="241"/>
      <c r="Q5199" s="241"/>
      <c r="R5199" s="241"/>
      <c r="S5199" s="241"/>
      <c r="T5199" s="242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3" t="s">
        <v>180</v>
      </c>
      <c r="AU5199" s="243" t="s">
        <v>78</v>
      </c>
      <c r="AV5199" s="13" t="s">
        <v>76</v>
      </c>
      <c r="AW5199" s="13" t="s">
        <v>31</v>
      </c>
      <c r="AX5199" s="13" t="s">
        <v>69</v>
      </c>
      <c r="AY5199" s="243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3918</v>
      </c>
      <c r="G5200" s="245"/>
      <c r="H5200" s="248">
        <v>50.520000000000003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3" customFormat="1">
      <c r="A5201" s="13"/>
      <c r="B5201" s="233"/>
      <c r="C5201" s="234"/>
      <c r="D5201" s="235" t="s">
        <v>180</v>
      </c>
      <c r="E5201" s="236" t="s">
        <v>19</v>
      </c>
      <c r="F5201" s="237" t="s">
        <v>1614</v>
      </c>
      <c r="G5201" s="234"/>
      <c r="H5201" s="236" t="s">
        <v>19</v>
      </c>
      <c r="I5201" s="238"/>
      <c r="J5201" s="234"/>
      <c r="K5201" s="234"/>
      <c r="L5201" s="239"/>
      <c r="M5201" s="240"/>
      <c r="N5201" s="241"/>
      <c r="O5201" s="241"/>
      <c r="P5201" s="241"/>
      <c r="Q5201" s="241"/>
      <c r="R5201" s="241"/>
      <c r="S5201" s="241"/>
      <c r="T5201" s="242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43" t="s">
        <v>180</v>
      </c>
      <c r="AU5201" s="243" t="s">
        <v>78</v>
      </c>
      <c r="AV5201" s="13" t="s">
        <v>76</v>
      </c>
      <c r="AW5201" s="13" t="s">
        <v>31</v>
      </c>
      <c r="AX5201" s="13" t="s">
        <v>69</v>
      </c>
      <c r="AY5201" s="243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1615</v>
      </c>
      <c r="G5202" s="245"/>
      <c r="H5202" s="248">
        <v>49.482999999999997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3" customFormat="1">
      <c r="A5203" s="13"/>
      <c r="B5203" s="233"/>
      <c r="C5203" s="234"/>
      <c r="D5203" s="235" t="s">
        <v>180</v>
      </c>
      <c r="E5203" s="236" t="s">
        <v>19</v>
      </c>
      <c r="F5203" s="237" t="s">
        <v>1618</v>
      </c>
      <c r="G5203" s="234"/>
      <c r="H5203" s="236" t="s">
        <v>19</v>
      </c>
      <c r="I5203" s="238"/>
      <c r="J5203" s="234"/>
      <c r="K5203" s="234"/>
      <c r="L5203" s="239"/>
      <c r="M5203" s="240"/>
      <c r="N5203" s="241"/>
      <c r="O5203" s="241"/>
      <c r="P5203" s="241"/>
      <c r="Q5203" s="241"/>
      <c r="R5203" s="241"/>
      <c r="S5203" s="241"/>
      <c r="T5203" s="242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3" t="s">
        <v>180</v>
      </c>
      <c r="AU5203" s="243" t="s">
        <v>78</v>
      </c>
      <c r="AV5203" s="13" t="s">
        <v>76</v>
      </c>
      <c r="AW5203" s="13" t="s">
        <v>31</v>
      </c>
      <c r="AX5203" s="13" t="s">
        <v>69</v>
      </c>
      <c r="AY5203" s="243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1619</v>
      </c>
      <c r="G5204" s="245"/>
      <c r="H5204" s="248">
        <v>21.896000000000001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3" customFormat="1">
      <c r="A5205" s="13"/>
      <c r="B5205" s="233"/>
      <c r="C5205" s="234"/>
      <c r="D5205" s="235" t="s">
        <v>180</v>
      </c>
      <c r="E5205" s="236" t="s">
        <v>19</v>
      </c>
      <c r="F5205" s="237" t="s">
        <v>1620</v>
      </c>
      <c r="G5205" s="234"/>
      <c r="H5205" s="236" t="s">
        <v>19</v>
      </c>
      <c r="I5205" s="238"/>
      <c r="J5205" s="234"/>
      <c r="K5205" s="234"/>
      <c r="L5205" s="239"/>
      <c r="M5205" s="240"/>
      <c r="N5205" s="241"/>
      <c r="O5205" s="241"/>
      <c r="P5205" s="241"/>
      <c r="Q5205" s="241"/>
      <c r="R5205" s="241"/>
      <c r="S5205" s="241"/>
      <c r="T5205" s="242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3" t="s">
        <v>180</v>
      </c>
      <c r="AU5205" s="243" t="s">
        <v>78</v>
      </c>
      <c r="AV5205" s="13" t="s">
        <v>76</v>
      </c>
      <c r="AW5205" s="13" t="s">
        <v>31</v>
      </c>
      <c r="AX5205" s="13" t="s">
        <v>69</v>
      </c>
      <c r="AY5205" s="243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1621</v>
      </c>
      <c r="G5206" s="245"/>
      <c r="H5206" s="248">
        <v>60.180999999999997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3" customFormat="1">
      <c r="A5207" s="13"/>
      <c r="B5207" s="233"/>
      <c r="C5207" s="234"/>
      <c r="D5207" s="235" t="s">
        <v>180</v>
      </c>
      <c r="E5207" s="236" t="s">
        <v>19</v>
      </c>
      <c r="F5207" s="237" t="s">
        <v>1622</v>
      </c>
      <c r="G5207" s="234"/>
      <c r="H5207" s="236" t="s">
        <v>19</v>
      </c>
      <c r="I5207" s="238"/>
      <c r="J5207" s="234"/>
      <c r="K5207" s="234"/>
      <c r="L5207" s="239"/>
      <c r="M5207" s="240"/>
      <c r="N5207" s="241"/>
      <c r="O5207" s="241"/>
      <c r="P5207" s="241"/>
      <c r="Q5207" s="241"/>
      <c r="R5207" s="241"/>
      <c r="S5207" s="241"/>
      <c r="T5207" s="242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43" t="s">
        <v>180</v>
      </c>
      <c r="AU5207" s="243" t="s">
        <v>78</v>
      </c>
      <c r="AV5207" s="13" t="s">
        <v>76</v>
      </c>
      <c r="AW5207" s="13" t="s">
        <v>31</v>
      </c>
      <c r="AX5207" s="13" t="s">
        <v>69</v>
      </c>
      <c r="AY5207" s="243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3919</v>
      </c>
      <c r="G5208" s="245"/>
      <c r="H5208" s="248">
        <v>38.597999999999999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3" customFormat="1">
      <c r="A5209" s="13"/>
      <c r="B5209" s="233"/>
      <c r="C5209" s="234"/>
      <c r="D5209" s="235" t="s">
        <v>180</v>
      </c>
      <c r="E5209" s="236" t="s">
        <v>19</v>
      </c>
      <c r="F5209" s="237" t="s">
        <v>1624</v>
      </c>
      <c r="G5209" s="234"/>
      <c r="H5209" s="236" t="s">
        <v>19</v>
      </c>
      <c r="I5209" s="238"/>
      <c r="J5209" s="234"/>
      <c r="K5209" s="234"/>
      <c r="L5209" s="239"/>
      <c r="M5209" s="240"/>
      <c r="N5209" s="241"/>
      <c r="O5209" s="241"/>
      <c r="P5209" s="241"/>
      <c r="Q5209" s="241"/>
      <c r="R5209" s="241"/>
      <c r="S5209" s="241"/>
      <c r="T5209" s="242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3" t="s">
        <v>180</v>
      </c>
      <c r="AU5209" s="243" t="s">
        <v>78</v>
      </c>
      <c r="AV5209" s="13" t="s">
        <v>76</v>
      </c>
      <c r="AW5209" s="13" t="s">
        <v>31</v>
      </c>
      <c r="AX5209" s="13" t="s">
        <v>69</v>
      </c>
      <c r="AY5209" s="243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1625</v>
      </c>
      <c r="G5210" s="245"/>
      <c r="H5210" s="248">
        <v>34.173999999999999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3" customFormat="1">
      <c r="A5211" s="13"/>
      <c r="B5211" s="233"/>
      <c r="C5211" s="234"/>
      <c r="D5211" s="235" t="s">
        <v>180</v>
      </c>
      <c r="E5211" s="236" t="s">
        <v>19</v>
      </c>
      <c r="F5211" s="237" t="s">
        <v>1626</v>
      </c>
      <c r="G5211" s="234"/>
      <c r="H5211" s="236" t="s">
        <v>19</v>
      </c>
      <c r="I5211" s="238"/>
      <c r="J5211" s="234"/>
      <c r="K5211" s="234"/>
      <c r="L5211" s="239"/>
      <c r="M5211" s="240"/>
      <c r="N5211" s="241"/>
      <c r="O5211" s="241"/>
      <c r="P5211" s="241"/>
      <c r="Q5211" s="241"/>
      <c r="R5211" s="241"/>
      <c r="S5211" s="241"/>
      <c r="T5211" s="242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43" t="s">
        <v>180</v>
      </c>
      <c r="AU5211" s="243" t="s">
        <v>78</v>
      </c>
      <c r="AV5211" s="13" t="s">
        <v>76</v>
      </c>
      <c r="AW5211" s="13" t="s">
        <v>31</v>
      </c>
      <c r="AX5211" s="13" t="s">
        <v>69</v>
      </c>
      <c r="AY5211" s="243" t="s">
        <v>169</v>
      </c>
    </row>
    <row r="5212" s="14" customFormat="1">
      <c r="A5212" s="14"/>
      <c r="B5212" s="244"/>
      <c r="C5212" s="245"/>
      <c r="D5212" s="235" t="s">
        <v>180</v>
      </c>
      <c r="E5212" s="246" t="s">
        <v>19</v>
      </c>
      <c r="F5212" s="247" t="s">
        <v>3920</v>
      </c>
      <c r="G5212" s="245"/>
      <c r="H5212" s="248">
        <v>46.988</v>
      </c>
      <c r="I5212" s="249"/>
      <c r="J5212" s="245"/>
      <c r="K5212" s="245"/>
      <c r="L5212" s="250"/>
      <c r="M5212" s="251"/>
      <c r="N5212" s="252"/>
      <c r="O5212" s="252"/>
      <c r="P5212" s="252"/>
      <c r="Q5212" s="252"/>
      <c r="R5212" s="252"/>
      <c r="S5212" s="252"/>
      <c r="T5212" s="253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4" t="s">
        <v>180</v>
      </c>
      <c r="AU5212" s="254" t="s">
        <v>78</v>
      </c>
      <c r="AV5212" s="14" t="s">
        <v>78</v>
      </c>
      <c r="AW5212" s="14" t="s">
        <v>31</v>
      </c>
      <c r="AX5212" s="14" t="s">
        <v>69</v>
      </c>
      <c r="AY5212" s="254" t="s">
        <v>169</v>
      </c>
    </row>
    <row r="5213" s="13" customFormat="1">
      <c r="A5213" s="13"/>
      <c r="B5213" s="233"/>
      <c r="C5213" s="234"/>
      <c r="D5213" s="235" t="s">
        <v>180</v>
      </c>
      <c r="E5213" s="236" t="s">
        <v>19</v>
      </c>
      <c r="F5213" s="237" t="s">
        <v>1628</v>
      </c>
      <c r="G5213" s="234"/>
      <c r="H5213" s="236" t="s">
        <v>19</v>
      </c>
      <c r="I5213" s="238"/>
      <c r="J5213" s="234"/>
      <c r="K5213" s="234"/>
      <c r="L5213" s="239"/>
      <c r="M5213" s="240"/>
      <c r="N5213" s="241"/>
      <c r="O5213" s="241"/>
      <c r="P5213" s="241"/>
      <c r="Q5213" s="241"/>
      <c r="R5213" s="241"/>
      <c r="S5213" s="241"/>
      <c r="T5213" s="242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3" t="s">
        <v>180</v>
      </c>
      <c r="AU5213" s="243" t="s">
        <v>78</v>
      </c>
      <c r="AV5213" s="13" t="s">
        <v>76</v>
      </c>
      <c r="AW5213" s="13" t="s">
        <v>31</v>
      </c>
      <c r="AX5213" s="13" t="s">
        <v>69</v>
      </c>
      <c r="AY5213" s="243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1629</v>
      </c>
      <c r="G5214" s="245"/>
      <c r="H5214" s="248">
        <v>45.789999999999999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3" customFormat="1">
      <c r="A5215" s="13"/>
      <c r="B5215" s="233"/>
      <c r="C5215" s="234"/>
      <c r="D5215" s="235" t="s">
        <v>180</v>
      </c>
      <c r="E5215" s="236" t="s">
        <v>19</v>
      </c>
      <c r="F5215" s="237" t="s">
        <v>1630</v>
      </c>
      <c r="G5215" s="234"/>
      <c r="H5215" s="236" t="s">
        <v>19</v>
      </c>
      <c r="I5215" s="238"/>
      <c r="J5215" s="234"/>
      <c r="K5215" s="234"/>
      <c r="L5215" s="239"/>
      <c r="M5215" s="240"/>
      <c r="N5215" s="241"/>
      <c r="O5215" s="241"/>
      <c r="P5215" s="241"/>
      <c r="Q5215" s="241"/>
      <c r="R5215" s="241"/>
      <c r="S5215" s="241"/>
      <c r="T5215" s="242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3" t="s">
        <v>180</v>
      </c>
      <c r="AU5215" s="243" t="s">
        <v>78</v>
      </c>
      <c r="AV5215" s="13" t="s">
        <v>76</v>
      </c>
      <c r="AW5215" s="13" t="s">
        <v>31</v>
      </c>
      <c r="AX5215" s="13" t="s">
        <v>69</v>
      </c>
      <c r="AY5215" s="243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3921</v>
      </c>
      <c r="G5216" s="245"/>
      <c r="H5216" s="248">
        <v>22.510999999999999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3922</v>
      </c>
      <c r="G5217" s="245"/>
      <c r="H5217" s="248">
        <v>104.84099999999999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3" customFormat="1">
      <c r="A5218" s="13"/>
      <c r="B5218" s="233"/>
      <c r="C5218" s="234"/>
      <c r="D5218" s="235" t="s">
        <v>180</v>
      </c>
      <c r="E5218" s="236" t="s">
        <v>19</v>
      </c>
      <c r="F5218" s="237" t="s">
        <v>1634</v>
      </c>
      <c r="G5218" s="234"/>
      <c r="H5218" s="236" t="s">
        <v>19</v>
      </c>
      <c r="I5218" s="238"/>
      <c r="J5218" s="234"/>
      <c r="K5218" s="234"/>
      <c r="L5218" s="239"/>
      <c r="M5218" s="240"/>
      <c r="N5218" s="241"/>
      <c r="O5218" s="241"/>
      <c r="P5218" s="241"/>
      <c r="Q5218" s="241"/>
      <c r="R5218" s="241"/>
      <c r="S5218" s="241"/>
      <c r="T5218" s="242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43" t="s">
        <v>180</v>
      </c>
      <c r="AU5218" s="243" t="s">
        <v>78</v>
      </c>
      <c r="AV5218" s="13" t="s">
        <v>76</v>
      </c>
      <c r="AW5218" s="13" t="s">
        <v>31</v>
      </c>
      <c r="AX5218" s="13" t="s">
        <v>69</v>
      </c>
      <c r="AY5218" s="243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3923</v>
      </c>
      <c r="G5219" s="245"/>
      <c r="H5219" s="248">
        <v>110.226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4" customFormat="1">
      <c r="A5220" s="14"/>
      <c r="B5220" s="244"/>
      <c r="C5220" s="245"/>
      <c r="D5220" s="235" t="s">
        <v>180</v>
      </c>
      <c r="E5220" s="246" t="s">
        <v>19</v>
      </c>
      <c r="F5220" s="247" t="s">
        <v>3924</v>
      </c>
      <c r="G5220" s="245"/>
      <c r="H5220" s="248">
        <v>33.107999999999997</v>
      </c>
      <c r="I5220" s="249"/>
      <c r="J5220" s="245"/>
      <c r="K5220" s="245"/>
      <c r="L5220" s="250"/>
      <c r="M5220" s="251"/>
      <c r="N5220" s="252"/>
      <c r="O5220" s="252"/>
      <c r="P5220" s="252"/>
      <c r="Q5220" s="252"/>
      <c r="R5220" s="252"/>
      <c r="S5220" s="252"/>
      <c r="T5220" s="25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4" t="s">
        <v>180</v>
      </c>
      <c r="AU5220" s="254" t="s">
        <v>78</v>
      </c>
      <c r="AV5220" s="14" t="s">
        <v>78</v>
      </c>
      <c r="AW5220" s="14" t="s">
        <v>31</v>
      </c>
      <c r="AX5220" s="14" t="s">
        <v>69</v>
      </c>
      <c r="AY5220" s="254" t="s">
        <v>169</v>
      </c>
    </row>
    <row r="5221" s="13" customFormat="1">
      <c r="A5221" s="13"/>
      <c r="B5221" s="233"/>
      <c r="C5221" s="234"/>
      <c r="D5221" s="235" t="s">
        <v>180</v>
      </c>
      <c r="E5221" s="236" t="s">
        <v>19</v>
      </c>
      <c r="F5221" s="237" t="s">
        <v>1638</v>
      </c>
      <c r="G5221" s="234"/>
      <c r="H5221" s="236" t="s">
        <v>19</v>
      </c>
      <c r="I5221" s="238"/>
      <c r="J5221" s="234"/>
      <c r="K5221" s="234"/>
      <c r="L5221" s="239"/>
      <c r="M5221" s="240"/>
      <c r="N5221" s="241"/>
      <c r="O5221" s="241"/>
      <c r="P5221" s="241"/>
      <c r="Q5221" s="241"/>
      <c r="R5221" s="241"/>
      <c r="S5221" s="241"/>
      <c r="T5221" s="242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43" t="s">
        <v>180</v>
      </c>
      <c r="AU5221" s="243" t="s">
        <v>78</v>
      </c>
      <c r="AV5221" s="13" t="s">
        <v>76</v>
      </c>
      <c r="AW5221" s="13" t="s">
        <v>31</v>
      </c>
      <c r="AX5221" s="13" t="s">
        <v>69</v>
      </c>
      <c r="AY5221" s="243" t="s">
        <v>169</v>
      </c>
    </row>
    <row r="5222" s="14" customFormat="1">
      <c r="A5222" s="14"/>
      <c r="B5222" s="244"/>
      <c r="C5222" s="245"/>
      <c r="D5222" s="235" t="s">
        <v>180</v>
      </c>
      <c r="E5222" s="246" t="s">
        <v>19</v>
      </c>
      <c r="F5222" s="247" t="s">
        <v>3925</v>
      </c>
      <c r="G5222" s="245"/>
      <c r="H5222" s="248">
        <v>119.88800000000001</v>
      </c>
      <c r="I5222" s="249"/>
      <c r="J5222" s="245"/>
      <c r="K5222" s="245"/>
      <c r="L5222" s="250"/>
      <c r="M5222" s="251"/>
      <c r="N5222" s="252"/>
      <c r="O5222" s="252"/>
      <c r="P5222" s="252"/>
      <c r="Q5222" s="252"/>
      <c r="R5222" s="252"/>
      <c r="S5222" s="252"/>
      <c r="T5222" s="253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4" t="s">
        <v>180</v>
      </c>
      <c r="AU5222" s="254" t="s">
        <v>78</v>
      </c>
      <c r="AV5222" s="14" t="s">
        <v>78</v>
      </c>
      <c r="AW5222" s="14" t="s">
        <v>31</v>
      </c>
      <c r="AX5222" s="14" t="s">
        <v>69</v>
      </c>
      <c r="AY5222" s="254" t="s">
        <v>169</v>
      </c>
    </row>
    <row r="5223" s="14" customFormat="1">
      <c r="A5223" s="14"/>
      <c r="B5223" s="244"/>
      <c r="C5223" s="245"/>
      <c r="D5223" s="235" t="s">
        <v>180</v>
      </c>
      <c r="E5223" s="246" t="s">
        <v>19</v>
      </c>
      <c r="F5223" s="247" t="s">
        <v>3926</v>
      </c>
      <c r="G5223" s="245"/>
      <c r="H5223" s="248">
        <v>26.818000000000001</v>
      </c>
      <c r="I5223" s="249"/>
      <c r="J5223" s="245"/>
      <c r="K5223" s="245"/>
      <c r="L5223" s="250"/>
      <c r="M5223" s="251"/>
      <c r="N5223" s="252"/>
      <c r="O5223" s="252"/>
      <c r="P5223" s="252"/>
      <c r="Q5223" s="252"/>
      <c r="R5223" s="252"/>
      <c r="S5223" s="252"/>
      <c r="T5223" s="25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4" t="s">
        <v>180</v>
      </c>
      <c r="AU5223" s="254" t="s">
        <v>78</v>
      </c>
      <c r="AV5223" s="14" t="s">
        <v>78</v>
      </c>
      <c r="AW5223" s="14" t="s">
        <v>31</v>
      </c>
      <c r="AX5223" s="14" t="s">
        <v>69</v>
      </c>
      <c r="AY5223" s="254" t="s">
        <v>169</v>
      </c>
    </row>
    <row r="5224" s="13" customFormat="1">
      <c r="A5224" s="13"/>
      <c r="B5224" s="233"/>
      <c r="C5224" s="234"/>
      <c r="D5224" s="235" t="s">
        <v>180</v>
      </c>
      <c r="E5224" s="236" t="s">
        <v>19</v>
      </c>
      <c r="F5224" s="237" t="s">
        <v>1643</v>
      </c>
      <c r="G5224" s="234"/>
      <c r="H5224" s="236" t="s">
        <v>19</v>
      </c>
      <c r="I5224" s="238"/>
      <c r="J5224" s="234"/>
      <c r="K5224" s="234"/>
      <c r="L5224" s="239"/>
      <c r="M5224" s="240"/>
      <c r="N5224" s="241"/>
      <c r="O5224" s="241"/>
      <c r="P5224" s="241"/>
      <c r="Q5224" s="241"/>
      <c r="R5224" s="241"/>
      <c r="S5224" s="241"/>
      <c r="T5224" s="242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43" t="s">
        <v>180</v>
      </c>
      <c r="AU5224" s="243" t="s">
        <v>78</v>
      </c>
      <c r="AV5224" s="13" t="s">
        <v>76</v>
      </c>
      <c r="AW5224" s="13" t="s">
        <v>31</v>
      </c>
      <c r="AX5224" s="13" t="s">
        <v>69</v>
      </c>
      <c r="AY5224" s="243" t="s">
        <v>169</v>
      </c>
    </row>
    <row r="5225" s="14" customFormat="1">
      <c r="A5225" s="14"/>
      <c r="B5225" s="244"/>
      <c r="C5225" s="245"/>
      <c r="D5225" s="235" t="s">
        <v>180</v>
      </c>
      <c r="E5225" s="246" t="s">
        <v>19</v>
      </c>
      <c r="F5225" s="247" t="s">
        <v>1644</v>
      </c>
      <c r="G5225" s="245"/>
      <c r="H5225" s="248">
        <v>15.75</v>
      </c>
      <c r="I5225" s="249"/>
      <c r="J5225" s="245"/>
      <c r="K5225" s="245"/>
      <c r="L5225" s="250"/>
      <c r="M5225" s="251"/>
      <c r="N5225" s="252"/>
      <c r="O5225" s="252"/>
      <c r="P5225" s="252"/>
      <c r="Q5225" s="252"/>
      <c r="R5225" s="252"/>
      <c r="S5225" s="252"/>
      <c r="T5225" s="253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4" t="s">
        <v>180</v>
      </c>
      <c r="AU5225" s="254" t="s">
        <v>78</v>
      </c>
      <c r="AV5225" s="14" t="s">
        <v>78</v>
      </c>
      <c r="AW5225" s="14" t="s">
        <v>31</v>
      </c>
      <c r="AX5225" s="14" t="s">
        <v>69</v>
      </c>
      <c r="AY5225" s="254" t="s">
        <v>169</v>
      </c>
    </row>
    <row r="5226" s="13" customFormat="1">
      <c r="A5226" s="13"/>
      <c r="B5226" s="233"/>
      <c r="C5226" s="234"/>
      <c r="D5226" s="235" t="s">
        <v>180</v>
      </c>
      <c r="E5226" s="236" t="s">
        <v>19</v>
      </c>
      <c r="F5226" s="237" t="s">
        <v>1645</v>
      </c>
      <c r="G5226" s="234"/>
      <c r="H5226" s="236" t="s">
        <v>19</v>
      </c>
      <c r="I5226" s="238"/>
      <c r="J5226" s="234"/>
      <c r="K5226" s="234"/>
      <c r="L5226" s="239"/>
      <c r="M5226" s="240"/>
      <c r="N5226" s="241"/>
      <c r="O5226" s="241"/>
      <c r="P5226" s="241"/>
      <c r="Q5226" s="241"/>
      <c r="R5226" s="241"/>
      <c r="S5226" s="241"/>
      <c r="T5226" s="242"/>
      <c r="U5226" s="13"/>
      <c r="V5226" s="13"/>
      <c r="W5226" s="13"/>
      <c r="X5226" s="13"/>
      <c r="Y5226" s="13"/>
      <c r="Z5226" s="13"/>
      <c r="AA5226" s="13"/>
      <c r="AB5226" s="13"/>
      <c r="AC5226" s="13"/>
      <c r="AD5226" s="13"/>
      <c r="AE5226" s="13"/>
      <c r="AT5226" s="243" t="s">
        <v>180</v>
      </c>
      <c r="AU5226" s="243" t="s">
        <v>78</v>
      </c>
      <c r="AV5226" s="13" t="s">
        <v>76</v>
      </c>
      <c r="AW5226" s="13" t="s">
        <v>31</v>
      </c>
      <c r="AX5226" s="13" t="s">
        <v>69</v>
      </c>
      <c r="AY5226" s="243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1646</v>
      </c>
      <c r="G5227" s="245"/>
      <c r="H5227" s="248">
        <v>3.887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5" customFormat="1">
      <c r="A5228" s="15"/>
      <c r="B5228" s="255"/>
      <c r="C5228" s="256"/>
      <c r="D5228" s="235" t="s">
        <v>180</v>
      </c>
      <c r="E5228" s="257" t="s">
        <v>19</v>
      </c>
      <c r="F5228" s="258" t="s">
        <v>371</v>
      </c>
      <c r="G5228" s="256"/>
      <c r="H5228" s="259">
        <v>2423.768</v>
      </c>
      <c r="I5228" s="260"/>
      <c r="J5228" s="256"/>
      <c r="K5228" s="256"/>
      <c r="L5228" s="261"/>
      <c r="M5228" s="262"/>
      <c r="N5228" s="263"/>
      <c r="O5228" s="263"/>
      <c r="P5228" s="263"/>
      <c r="Q5228" s="263"/>
      <c r="R5228" s="263"/>
      <c r="S5228" s="263"/>
      <c r="T5228" s="264"/>
      <c r="U5228" s="15"/>
      <c r="V5228" s="15"/>
      <c r="W5228" s="15"/>
      <c r="X5228" s="15"/>
      <c r="Y5228" s="15"/>
      <c r="Z5228" s="15"/>
      <c r="AA5228" s="15"/>
      <c r="AB5228" s="15"/>
      <c r="AC5228" s="15"/>
      <c r="AD5228" s="15"/>
      <c r="AE5228" s="15"/>
      <c r="AT5228" s="265" t="s">
        <v>180</v>
      </c>
      <c r="AU5228" s="265" t="s">
        <v>78</v>
      </c>
      <c r="AV5228" s="15" t="s">
        <v>176</v>
      </c>
      <c r="AW5228" s="15" t="s">
        <v>31</v>
      </c>
      <c r="AX5228" s="15" t="s">
        <v>76</v>
      </c>
      <c r="AY5228" s="265" t="s">
        <v>169</v>
      </c>
    </row>
    <row r="5229" s="12" customFormat="1" ht="22.8" customHeight="1">
      <c r="A5229" s="12"/>
      <c r="B5229" s="199"/>
      <c r="C5229" s="200"/>
      <c r="D5229" s="201" t="s">
        <v>68</v>
      </c>
      <c r="E5229" s="213" t="s">
        <v>3932</v>
      </c>
      <c r="F5229" s="213" t="s">
        <v>3933</v>
      </c>
      <c r="G5229" s="200"/>
      <c r="H5229" s="200"/>
      <c r="I5229" s="203"/>
      <c r="J5229" s="214">
        <f>BK5229</f>
        <v>0</v>
      </c>
      <c r="K5229" s="200"/>
      <c r="L5229" s="205"/>
      <c r="M5229" s="206"/>
      <c r="N5229" s="207"/>
      <c r="O5229" s="207"/>
      <c r="P5229" s="208">
        <f>SUM(P5230:P5248)</f>
        <v>0</v>
      </c>
      <c r="Q5229" s="207"/>
      <c r="R5229" s="208">
        <f>SUM(R5230:R5248)</f>
        <v>0</v>
      </c>
      <c r="S5229" s="207"/>
      <c r="T5229" s="209">
        <f>SUM(T5230:T5248)</f>
        <v>0</v>
      </c>
      <c r="U5229" s="12"/>
      <c r="V5229" s="12"/>
      <c r="W5229" s="12"/>
      <c r="X5229" s="12"/>
      <c r="Y5229" s="12"/>
      <c r="Z5229" s="12"/>
      <c r="AA5229" s="12"/>
      <c r="AB5229" s="12"/>
      <c r="AC5229" s="12"/>
      <c r="AD5229" s="12"/>
      <c r="AE5229" s="12"/>
      <c r="AR5229" s="210" t="s">
        <v>78</v>
      </c>
      <c r="AT5229" s="211" t="s">
        <v>68</v>
      </c>
      <c r="AU5229" s="211" t="s">
        <v>76</v>
      </c>
      <c r="AY5229" s="210" t="s">
        <v>169</v>
      </c>
      <c r="BK5229" s="212">
        <f>SUM(BK5230:BK5248)</f>
        <v>0</v>
      </c>
    </row>
    <row r="5230" s="2" customFormat="1" ht="21.75" customHeight="1">
      <c r="A5230" s="41"/>
      <c r="B5230" s="42"/>
      <c r="C5230" s="215" t="s">
        <v>3934</v>
      </c>
      <c r="D5230" s="215" t="s">
        <v>171</v>
      </c>
      <c r="E5230" s="216" t="s">
        <v>3935</v>
      </c>
      <c r="F5230" s="217" t="s">
        <v>3936</v>
      </c>
      <c r="G5230" s="218" t="s">
        <v>412</v>
      </c>
      <c r="H5230" s="219">
        <v>195.19999999999999</v>
      </c>
      <c r="I5230" s="220"/>
      <c r="J5230" s="221">
        <f>ROUND(I5230*H5230,2)</f>
        <v>0</v>
      </c>
      <c r="K5230" s="217" t="s">
        <v>19</v>
      </c>
      <c r="L5230" s="47"/>
      <c r="M5230" s="222" t="s">
        <v>19</v>
      </c>
      <c r="N5230" s="223" t="s">
        <v>40</v>
      </c>
      <c r="O5230" s="87"/>
      <c r="P5230" s="224">
        <f>O5230*H5230</f>
        <v>0</v>
      </c>
      <c r="Q5230" s="224">
        <v>0</v>
      </c>
      <c r="R5230" s="224">
        <f>Q5230*H5230</f>
        <v>0</v>
      </c>
      <c r="S5230" s="224">
        <v>0</v>
      </c>
      <c r="T5230" s="225">
        <f>S5230*H5230</f>
        <v>0</v>
      </c>
      <c r="U5230" s="41"/>
      <c r="V5230" s="41"/>
      <c r="W5230" s="41"/>
      <c r="X5230" s="41"/>
      <c r="Y5230" s="41"/>
      <c r="Z5230" s="41"/>
      <c r="AA5230" s="41"/>
      <c r="AB5230" s="41"/>
      <c r="AC5230" s="41"/>
      <c r="AD5230" s="41"/>
      <c r="AE5230" s="41"/>
      <c r="AR5230" s="226" t="s">
        <v>508</v>
      </c>
      <c r="AT5230" s="226" t="s">
        <v>171</v>
      </c>
      <c r="AU5230" s="226" t="s">
        <v>78</v>
      </c>
      <c r="AY5230" s="20" t="s">
        <v>169</v>
      </c>
      <c r="BE5230" s="227">
        <f>IF(N5230="základní",J5230,0)</f>
        <v>0</v>
      </c>
      <c r="BF5230" s="227">
        <f>IF(N5230="snížená",J5230,0)</f>
        <v>0</v>
      </c>
      <c r="BG5230" s="227">
        <f>IF(N5230="zákl. přenesená",J5230,0)</f>
        <v>0</v>
      </c>
      <c r="BH5230" s="227">
        <f>IF(N5230="sníž. přenesená",J5230,0)</f>
        <v>0</v>
      </c>
      <c r="BI5230" s="227">
        <f>IF(N5230="nulová",J5230,0)</f>
        <v>0</v>
      </c>
      <c r="BJ5230" s="20" t="s">
        <v>76</v>
      </c>
      <c r="BK5230" s="227">
        <f>ROUND(I5230*H5230,2)</f>
        <v>0</v>
      </c>
      <c r="BL5230" s="20" t="s">
        <v>508</v>
      </c>
      <c r="BM5230" s="226" t="s">
        <v>3937</v>
      </c>
    </row>
    <row r="5231" s="13" customFormat="1">
      <c r="A5231" s="13"/>
      <c r="B5231" s="233"/>
      <c r="C5231" s="234"/>
      <c r="D5231" s="235" t="s">
        <v>180</v>
      </c>
      <c r="E5231" s="236" t="s">
        <v>19</v>
      </c>
      <c r="F5231" s="237" t="s">
        <v>3938</v>
      </c>
      <c r="G5231" s="234"/>
      <c r="H5231" s="236" t="s">
        <v>19</v>
      </c>
      <c r="I5231" s="238"/>
      <c r="J5231" s="234"/>
      <c r="K5231" s="234"/>
      <c r="L5231" s="239"/>
      <c r="M5231" s="240"/>
      <c r="N5231" s="241"/>
      <c r="O5231" s="241"/>
      <c r="P5231" s="241"/>
      <c r="Q5231" s="241"/>
      <c r="R5231" s="241"/>
      <c r="S5231" s="241"/>
      <c r="T5231" s="242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43" t="s">
        <v>180</v>
      </c>
      <c r="AU5231" s="243" t="s">
        <v>78</v>
      </c>
      <c r="AV5231" s="13" t="s">
        <v>76</v>
      </c>
      <c r="AW5231" s="13" t="s">
        <v>31</v>
      </c>
      <c r="AX5231" s="13" t="s">
        <v>69</v>
      </c>
      <c r="AY5231" s="243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3939</v>
      </c>
      <c r="G5232" s="245"/>
      <c r="H5232" s="248">
        <v>6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3940</v>
      </c>
      <c r="G5233" s="245"/>
      <c r="H5233" s="248">
        <v>5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3941</v>
      </c>
      <c r="G5234" s="245"/>
      <c r="H5234" s="248">
        <v>41.25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3942</v>
      </c>
      <c r="G5235" s="245"/>
      <c r="H5235" s="248">
        <v>14.1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3943</v>
      </c>
      <c r="G5236" s="245"/>
      <c r="H5236" s="248">
        <v>9.4000000000000004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3" customFormat="1">
      <c r="A5237" s="13"/>
      <c r="B5237" s="233"/>
      <c r="C5237" s="234"/>
      <c r="D5237" s="235" t="s">
        <v>180</v>
      </c>
      <c r="E5237" s="236" t="s">
        <v>19</v>
      </c>
      <c r="F5237" s="237" t="s">
        <v>3944</v>
      </c>
      <c r="G5237" s="234"/>
      <c r="H5237" s="236" t="s">
        <v>19</v>
      </c>
      <c r="I5237" s="238"/>
      <c r="J5237" s="234"/>
      <c r="K5237" s="234"/>
      <c r="L5237" s="239"/>
      <c r="M5237" s="240"/>
      <c r="N5237" s="241"/>
      <c r="O5237" s="241"/>
      <c r="P5237" s="241"/>
      <c r="Q5237" s="241"/>
      <c r="R5237" s="241"/>
      <c r="S5237" s="241"/>
      <c r="T5237" s="242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43" t="s">
        <v>180</v>
      </c>
      <c r="AU5237" s="243" t="s">
        <v>78</v>
      </c>
      <c r="AV5237" s="13" t="s">
        <v>76</v>
      </c>
      <c r="AW5237" s="13" t="s">
        <v>31</v>
      </c>
      <c r="AX5237" s="13" t="s">
        <v>69</v>
      </c>
      <c r="AY5237" s="243" t="s">
        <v>169</v>
      </c>
    </row>
    <row r="5238" s="14" customFormat="1">
      <c r="A5238" s="14"/>
      <c r="B5238" s="244"/>
      <c r="C5238" s="245"/>
      <c r="D5238" s="235" t="s">
        <v>180</v>
      </c>
      <c r="E5238" s="246" t="s">
        <v>19</v>
      </c>
      <c r="F5238" s="247" t="s">
        <v>3945</v>
      </c>
      <c r="G5238" s="245"/>
      <c r="H5238" s="248">
        <v>15.199999999999999</v>
      </c>
      <c r="I5238" s="249"/>
      <c r="J5238" s="245"/>
      <c r="K5238" s="245"/>
      <c r="L5238" s="250"/>
      <c r="M5238" s="251"/>
      <c r="N5238" s="252"/>
      <c r="O5238" s="252"/>
      <c r="P5238" s="252"/>
      <c r="Q5238" s="252"/>
      <c r="R5238" s="252"/>
      <c r="S5238" s="252"/>
      <c r="T5238" s="253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4" t="s">
        <v>180</v>
      </c>
      <c r="AU5238" s="254" t="s">
        <v>78</v>
      </c>
      <c r="AV5238" s="14" t="s">
        <v>78</v>
      </c>
      <c r="AW5238" s="14" t="s">
        <v>31</v>
      </c>
      <c r="AX5238" s="14" t="s">
        <v>69</v>
      </c>
      <c r="AY5238" s="254" t="s">
        <v>169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3946</v>
      </c>
      <c r="G5239" s="245"/>
      <c r="H5239" s="248">
        <v>17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4" customFormat="1">
      <c r="A5240" s="14"/>
      <c r="B5240" s="244"/>
      <c r="C5240" s="245"/>
      <c r="D5240" s="235" t="s">
        <v>180</v>
      </c>
      <c r="E5240" s="246" t="s">
        <v>19</v>
      </c>
      <c r="F5240" s="247" t="s">
        <v>3947</v>
      </c>
      <c r="G5240" s="245"/>
      <c r="H5240" s="248">
        <v>57</v>
      </c>
      <c r="I5240" s="249"/>
      <c r="J5240" s="245"/>
      <c r="K5240" s="245"/>
      <c r="L5240" s="250"/>
      <c r="M5240" s="251"/>
      <c r="N5240" s="252"/>
      <c r="O5240" s="252"/>
      <c r="P5240" s="252"/>
      <c r="Q5240" s="252"/>
      <c r="R5240" s="252"/>
      <c r="S5240" s="252"/>
      <c r="T5240" s="25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4" t="s">
        <v>180</v>
      </c>
      <c r="AU5240" s="254" t="s">
        <v>78</v>
      </c>
      <c r="AV5240" s="14" t="s">
        <v>78</v>
      </c>
      <c r="AW5240" s="14" t="s">
        <v>31</v>
      </c>
      <c r="AX5240" s="14" t="s">
        <v>69</v>
      </c>
      <c r="AY5240" s="254" t="s">
        <v>169</v>
      </c>
    </row>
    <row r="5241" s="14" customFormat="1">
      <c r="A5241" s="14"/>
      <c r="B5241" s="244"/>
      <c r="C5241" s="245"/>
      <c r="D5241" s="235" t="s">
        <v>180</v>
      </c>
      <c r="E5241" s="246" t="s">
        <v>19</v>
      </c>
      <c r="F5241" s="247" t="s">
        <v>3948</v>
      </c>
      <c r="G5241" s="245"/>
      <c r="H5241" s="248">
        <v>16</v>
      </c>
      <c r="I5241" s="249"/>
      <c r="J5241" s="245"/>
      <c r="K5241" s="245"/>
      <c r="L5241" s="250"/>
      <c r="M5241" s="251"/>
      <c r="N5241" s="252"/>
      <c r="O5241" s="252"/>
      <c r="P5241" s="252"/>
      <c r="Q5241" s="252"/>
      <c r="R5241" s="252"/>
      <c r="S5241" s="252"/>
      <c r="T5241" s="25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4" t="s">
        <v>180</v>
      </c>
      <c r="AU5241" s="254" t="s">
        <v>78</v>
      </c>
      <c r="AV5241" s="14" t="s">
        <v>78</v>
      </c>
      <c r="AW5241" s="14" t="s">
        <v>31</v>
      </c>
      <c r="AX5241" s="14" t="s">
        <v>69</v>
      </c>
      <c r="AY5241" s="254" t="s">
        <v>169</v>
      </c>
    </row>
    <row r="5242" s="14" customFormat="1">
      <c r="A5242" s="14"/>
      <c r="B5242" s="244"/>
      <c r="C5242" s="245"/>
      <c r="D5242" s="235" t="s">
        <v>180</v>
      </c>
      <c r="E5242" s="246" t="s">
        <v>19</v>
      </c>
      <c r="F5242" s="247" t="s">
        <v>3949</v>
      </c>
      <c r="G5242" s="245"/>
      <c r="H5242" s="248">
        <v>14.25</v>
      </c>
      <c r="I5242" s="249"/>
      <c r="J5242" s="245"/>
      <c r="K5242" s="245"/>
      <c r="L5242" s="250"/>
      <c r="M5242" s="251"/>
      <c r="N5242" s="252"/>
      <c r="O5242" s="252"/>
      <c r="P5242" s="252"/>
      <c r="Q5242" s="252"/>
      <c r="R5242" s="252"/>
      <c r="S5242" s="252"/>
      <c r="T5242" s="253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4" t="s">
        <v>180</v>
      </c>
      <c r="AU5242" s="254" t="s">
        <v>78</v>
      </c>
      <c r="AV5242" s="14" t="s">
        <v>78</v>
      </c>
      <c r="AW5242" s="14" t="s">
        <v>31</v>
      </c>
      <c r="AX5242" s="14" t="s">
        <v>69</v>
      </c>
      <c r="AY5242" s="254" t="s">
        <v>169</v>
      </c>
    </row>
    <row r="5243" s="15" customFormat="1">
      <c r="A5243" s="15"/>
      <c r="B5243" s="255"/>
      <c r="C5243" s="256"/>
      <c r="D5243" s="235" t="s">
        <v>180</v>
      </c>
      <c r="E5243" s="257" t="s">
        <v>19</v>
      </c>
      <c r="F5243" s="258" t="s">
        <v>371</v>
      </c>
      <c r="G5243" s="256"/>
      <c r="H5243" s="259">
        <v>195.19999999999999</v>
      </c>
      <c r="I5243" s="260"/>
      <c r="J5243" s="256"/>
      <c r="K5243" s="256"/>
      <c r="L5243" s="261"/>
      <c r="M5243" s="262"/>
      <c r="N5243" s="263"/>
      <c r="O5243" s="263"/>
      <c r="P5243" s="263"/>
      <c r="Q5243" s="263"/>
      <c r="R5243" s="263"/>
      <c r="S5243" s="263"/>
      <c r="T5243" s="264"/>
      <c r="U5243" s="15"/>
      <c r="V5243" s="15"/>
      <c r="W5243" s="15"/>
      <c r="X5243" s="15"/>
      <c r="Y5243" s="15"/>
      <c r="Z5243" s="15"/>
      <c r="AA5243" s="15"/>
      <c r="AB5243" s="15"/>
      <c r="AC5243" s="15"/>
      <c r="AD5243" s="15"/>
      <c r="AE5243" s="15"/>
      <c r="AT5243" s="265" t="s">
        <v>180</v>
      </c>
      <c r="AU5243" s="265" t="s">
        <v>78</v>
      </c>
      <c r="AV5243" s="15" t="s">
        <v>176</v>
      </c>
      <c r="AW5243" s="15" t="s">
        <v>31</v>
      </c>
      <c r="AX5243" s="15" t="s">
        <v>76</v>
      </c>
      <c r="AY5243" s="265" t="s">
        <v>169</v>
      </c>
    </row>
    <row r="5244" s="2" customFormat="1" ht="16.5" customHeight="1">
      <c r="A5244" s="41"/>
      <c r="B5244" s="42"/>
      <c r="C5244" s="215" t="s">
        <v>3950</v>
      </c>
      <c r="D5244" s="215" t="s">
        <v>171</v>
      </c>
      <c r="E5244" s="216" t="s">
        <v>3951</v>
      </c>
      <c r="F5244" s="217" t="s">
        <v>3952</v>
      </c>
      <c r="G5244" s="218" t="s">
        <v>1165</v>
      </c>
      <c r="H5244" s="219">
        <v>2</v>
      </c>
      <c r="I5244" s="220"/>
      <c r="J5244" s="221">
        <f>ROUND(I5244*H5244,2)</f>
        <v>0</v>
      </c>
      <c r="K5244" s="217" t="s">
        <v>19</v>
      </c>
      <c r="L5244" s="47"/>
      <c r="M5244" s="222" t="s">
        <v>19</v>
      </c>
      <c r="N5244" s="223" t="s">
        <v>40</v>
      </c>
      <c r="O5244" s="87"/>
      <c r="P5244" s="224">
        <f>O5244*H5244</f>
        <v>0</v>
      </c>
      <c r="Q5244" s="224">
        <v>0</v>
      </c>
      <c r="R5244" s="224">
        <f>Q5244*H5244</f>
        <v>0</v>
      </c>
      <c r="S5244" s="224">
        <v>0</v>
      </c>
      <c r="T5244" s="225">
        <f>S5244*H5244</f>
        <v>0</v>
      </c>
      <c r="U5244" s="41"/>
      <c r="V5244" s="41"/>
      <c r="W5244" s="41"/>
      <c r="X5244" s="41"/>
      <c r="Y5244" s="41"/>
      <c r="Z5244" s="41"/>
      <c r="AA5244" s="41"/>
      <c r="AB5244" s="41"/>
      <c r="AC5244" s="41"/>
      <c r="AD5244" s="41"/>
      <c r="AE5244" s="41"/>
      <c r="AR5244" s="226" t="s">
        <v>508</v>
      </c>
      <c r="AT5244" s="226" t="s">
        <v>171</v>
      </c>
      <c r="AU5244" s="226" t="s">
        <v>78</v>
      </c>
      <c r="AY5244" s="20" t="s">
        <v>169</v>
      </c>
      <c r="BE5244" s="227">
        <f>IF(N5244="základní",J5244,0)</f>
        <v>0</v>
      </c>
      <c r="BF5244" s="227">
        <f>IF(N5244="snížená",J5244,0)</f>
        <v>0</v>
      </c>
      <c r="BG5244" s="227">
        <f>IF(N5244="zákl. přenesená",J5244,0)</f>
        <v>0</v>
      </c>
      <c r="BH5244" s="227">
        <f>IF(N5244="sníž. přenesená",J5244,0)</f>
        <v>0</v>
      </c>
      <c r="BI5244" s="227">
        <f>IF(N5244="nulová",J5244,0)</f>
        <v>0</v>
      </c>
      <c r="BJ5244" s="20" t="s">
        <v>76</v>
      </c>
      <c r="BK5244" s="227">
        <f>ROUND(I5244*H5244,2)</f>
        <v>0</v>
      </c>
      <c r="BL5244" s="20" t="s">
        <v>508</v>
      </c>
      <c r="BM5244" s="226" t="s">
        <v>3953</v>
      </c>
    </row>
    <row r="5245" s="14" customFormat="1">
      <c r="A5245" s="14"/>
      <c r="B5245" s="244"/>
      <c r="C5245" s="245"/>
      <c r="D5245" s="235" t="s">
        <v>180</v>
      </c>
      <c r="E5245" s="246" t="s">
        <v>19</v>
      </c>
      <c r="F5245" s="247" t="s">
        <v>3954</v>
      </c>
      <c r="G5245" s="245"/>
      <c r="H5245" s="248">
        <v>2</v>
      </c>
      <c r="I5245" s="249"/>
      <c r="J5245" s="245"/>
      <c r="K5245" s="245"/>
      <c r="L5245" s="250"/>
      <c r="M5245" s="251"/>
      <c r="N5245" s="252"/>
      <c r="O5245" s="252"/>
      <c r="P5245" s="252"/>
      <c r="Q5245" s="252"/>
      <c r="R5245" s="252"/>
      <c r="S5245" s="252"/>
      <c r="T5245" s="253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4" t="s">
        <v>180</v>
      </c>
      <c r="AU5245" s="254" t="s">
        <v>78</v>
      </c>
      <c r="AV5245" s="14" t="s">
        <v>78</v>
      </c>
      <c r="AW5245" s="14" t="s">
        <v>31</v>
      </c>
      <c r="AX5245" s="14" t="s">
        <v>69</v>
      </c>
      <c r="AY5245" s="254" t="s">
        <v>169</v>
      </c>
    </row>
    <row r="5246" s="15" customFormat="1">
      <c r="A5246" s="15"/>
      <c r="B5246" s="255"/>
      <c r="C5246" s="256"/>
      <c r="D5246" s="235" t="s">
        <v>180</v>
      </c>
      <c r="E5246" s="257" t="s">
        <v>19</v>
      </c>
      <c r="F5246" s="258" t="s">
        <v>371</v>
      </c>
      <c r="G5246" s="256"/>
      <c r="H5246" s="259">
        <v>2</v>
      </c>
      <c r="I5246" s="260"/>
      <c r="J5246" s="256"/>
      <c r="K5246" s="256"/>
      <c r="L5246" s="261"/>
      <c r="M5246" s="262"/>
      <c r="N5246" s="263"/>
      <c r="O5246" s="263"/>
      <c r="P5246" s="263"/>
      <c r="Q5246" s="263"/>
      <c r="R5246" s="263"/>
      <c r="S5246" s="263"/>
      <c r="T5246" s="264"/>
      <c r="U5246" s="15"/>
      <c r="V5246" s="15"/>
      <c r="W5246" s="15"/>
      <c r="X5246" s="15"/>
      <c r="Y5246" s="15"/>
      <c r="Z5246" s="15"/>
      <c r="AA5246" s="15"/>
      <c r="AB5246" s="15"/>
      <c r="AC5246" s="15"/>
      <c r="AD5246" s="15"/>
      <c r="AE5246" s="15"/>
      <c r="AT5246" s="265" t="s">
        <v>180</v>
      </c>
      <c r="AU5246" s="265" t="s">
        <v>78</v>
      </c>
      <c r="AV5246" s="15" t="s">
        <v>176</v>
      </c>
      <c r="AW5246" s="15" t="s">
        <v>31</v>
      </c>
      <c r="AX5246" s="15" t="s">
        <v>76</v>
      </c>
      <c r="AY5246" s="265" t="s">
        <v>169</v>
      </c>
    </row>
    <row r="5247" s="2" customFormat="1" ht="44.25" customHeight="1">
      <c r="A5247" s="41"/>
      <c r="B5247" s="42"/>
      <c r="C5247" s="215" t="s">
        <v>3955</v>
      </c>
      <c r="D5247" s="215" t="s">
        <v>171</v>
      </c>
      <c r="E5247" s="216" t="s">
        <v>3956</v>
      </c>
      <c r="F5247" s="217" t="s">
        <v>3957</v>
      </c>
      <c r="G5247" s="218" t="s">
        <v>2311</v>
      </c>
      <c r="H5247" s="288"/>
      <c r="I5247" s="220"/>
      <c r="J5247" s="221">
        <f>ROUND(I5247*H5247,2)</f>
        <v>0</v>
      </c>
      <c r="K5247" s="217" t="s">
        <v>175</v>
      </c>
      <c r="L5247" s="47"/>
      <c r="M5247" s="222" t="s">
        <v>19</v>
      </c>
      <c r="N5247" s="223" t="s">
        <v>40</v>
      </c>
      <c r="O5247" s="87"/>
      <c r="P5247" s="224">
        <f>O5247*H5247</f>
        <v>0</v>
      </c>
      <c r="Q5247" s="224">
        <v>0</v>
      </c>
      <c r="R5247" s="224">
        <f>Q5247*H5247</f>
        <v>0</v>
      </c>
      <c r="S5247" s="224">
        <v>0</v>
      </c>
      <c r="T5247" s="225">
        <f>S5247*H5247</f>
        <v>0</v>
      </c>
      <c r="U5247" s="41"/>
      <c r="V5247" s="41"/>
      <c r="W5247" s="41"/>
      <c r="X5247" s="41"/>
      <c r="Y5247" s="41"/>
      <c r="Z5247" s="41"/>
      <c r="AA5247" s="41"/>
      <c r="AB5247" s="41"/>
      <c r="AC5247" s="41"/>
      <c r="AD5247" s="41"/>
      <c r="AE5247" s="41"/>
      <c r="AR5247" s="226" t="s">
        <v>508</v>
      </c>
      <c r="AT5247" s="226" t="s">
        <v>171</v>
      </c>
      <c r="AU5247" s="226" t="s">
        <v>78</v>
      </c>
      <c r="AY5247" s="20" t="s">
        <v>169</v>
      </c>
      <c r="BE5247" s="227">
        <f>IF(N5247="základní",J5247,0)</f>
        <v>0</v>
      </c>
      <c r="BF5247" s="227">
        <f>IF(N5247="snížená",J5247,0)</f>
        <v>0</v>
      </c>
      <c r="BG5247" s="227">
        <f>IF(N5247="zákl. přenesená",J5247,0)</f>
        <v>0</v>
      </c>
      <c r="BH5247" s="227">
        <f>IF(N5247="sníž. přenesená",J5247,0)</f>
        <v>0</v>
      </c>
      <c r="BI5247" s="227">
        <f>IF(N5247="nulová",J5247,0)</f>
        <v>0</v>
      </c>
      <c r="BJ5247" s="20" t="s">
        <v>76</v>
      </c>
      <c r="BK5247" s="227">
        <f>ROUND(I5247*H5247,2)</f>
        <v>0</v>
      </c>
      <c r="BL5247" s="20" t="s">
        <v>508</v>
      </c>
      <c r="BM5247" s="226" t="s">
        <v>3958</v>
      </c>
    </row>
    <row r="5248" s="2" customFormat="1">
      <c r="A5248" s="41"/>
      <c r="B5248" s="42"/>
      <c r="C5248" s="43"/>
      <c r="D5248" s="228" t="s">
        <v>178</v>
      </c>
      <c r="E5248" s="43"/>
      <c r="F5248" s="229" t="s">
        <v>3959</v>
      </c>
      <c r="G5248" s="43"/>
      <c r="H5248" s="43"/>
      <c r="I5248" s="230"/>
      <c r="J5248" s="43"/>
      <c r="K5248" s="43"/>
      <c r="L5248" s="47"/>
      <c r="M5248" s="289"/>
      <c r="N5248" s="290"/>
      <c r="O5248" s="291"/>
      <c r="P5248" s="291"/>
      <c r="Q5248" s="291"/>
      <c r="R5248" s="291"/>
      <c r="S5248" s="291"/>
      <c r="T5248" s="292"/>
      <c r="U5248" s="41"/>
      <c r="V5248" s="41"/>
      <c r="W5248" s="41"/>
      <c r="X5248" s="41"/>
      <c r="Y5248" s="41"/>
      <c r="Z5248" s="41"/>
      <c r="AA5248" s="41"/>
      <c r="AB5248" s="41"/>
      <c r="AC5248" s="41"/>
      <c r="AD5248" s="41"/>
      <c r="AE5248" s="41"/>
      <c r="AT5248" s="20" t="s">
        <v>178</v>
      </c>
      <c r="AU5248" s="20" t="s">
        <v>78</v>
      </c>
    </row>
    <row r="5249" s="2" customFormat="1" ht="6.96" customHeight="1">
      <c r="A5249" s="41"/>
      <c r="B5249" s="62"/>
      <c r="C5249" s="63"/>
      <c r="D5249" s="63"/>
      <c r="E5249" s="63"/>
      <c r="F5249" s="63"/>
      <c r="G5249" s="63"/>
      <c r="H5249" s="63"/>
      <c r="I5249" s="63"/>
      <c r="J5249" s="63"/>
      <c r="K5249" s="63"/>
      <c r="L5249" s="47"/>
      <c r="M5249" s="41"/>
      <c r="O5249" s="41"/>
      <c r="P5249" s="41"/>
      <c r="Q5249" s="41"/>
      <c r="R5249" s="41"/>
      <c r="S5249" s="41"/>
      <c r="T5249" s="41"/>
      <c r="U5249" s="41"/>
      <c r="V5249" s="41"/>
      <c r="W5249" s="41"/>
      <c r="X5249" s="41"/>
      <c r="Y5249" s="41"/>
      <c r="Z5249" s="41"/>
      <c r="AA5249" s="41"/>
      <c r="AB5249" s="41"/>
      <c r="AC5249" s="41"/>
      <c r="AD5249" s="41"/>
      <c r="AE5249" s="41"/>
    </row>
  </sheetData>
  <sheetProtection sheet="1" autoFilter="0" formatColumns="0" formatRows="0" objects="1" scenarios="1" spinCount="100000" saltValue="E6bzlEUC4MGKT5DoslSw4TvedA76i4NzMTT4nKNJ0RtKIOqvOfmHDHcjkV/b9+olcAUpjp7ecZR5g2RmxXFrPQ==" hashValue="uyEfnBs/zJLIbSlnCoxqoJ6JEvzC709xV20+xNoYJtzNjsSivUKIaVsGXfuxCmp0cArgg/2+qpbJbIPvvjoHpQ==" algorithmName="SHA-512" password="CC35"/>
  <autoFilter ref="C112:K52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3" r:id="rId139" display="https://podminky.urs.cz/item/CS_URS_2023_01/712391171"/>
    <hyperlink ref="F3482" r:id="rId140" display="https://podminky.urs.cz/item/CS_URS_2023_01/712331101"/>
    <hyperlink ref="F3500" r:id="rId141" display="https://podminky.urs.cz/item/CS_URS_2023_01/998712202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23" r:id="rId173" display="https://podminky.urs.cz/item/CS_URS_2023_01/763431011"/>
    <hyperlink ref="F4035" r:id="rId174" display="https://podminky.urs.cz/item/CS_URS_2023_01/714121012"/>
    <hyperlink ref="F4052" r:id="rId175" display="https://podminky.urs.cz/item/CS_URS_2023_01/998763402"/>
    <hyperlink ref="F4060" r:id="rId176" display="https://podminky.urs.cz/item/CS_URS_2023_01/764211605"/>
    <hyperlink ref="F4067" r:id="rId177" display="https://podminky.urs.cz/item/CS_URS_2023_01/764213455"/>
    <hyperlink ref="F4074" r:id="rId178" display="https://podminky.urs.cz/item/CS_URS_2023_01/764215607"/>
    <hyperlink ref="F4079" r:id="rId179" display="https://podminky.urs.cz/item/CS_URS_2023_01/764216644"/>
    <hyperlink ref="F4105" r:id="rId180" display="https://podminky.urs.cz/item/CS_URS_2023_01/764314612"/>
    <hyperlink ref="F4113" r:id="rId181" display="https://podminky.urs.cz/item/CS_URS_2023_01/764315602"/>
    <hyperlink ref="F4118" r:id="rId182" display="https://podminky.urs.cz/item/CS_URS_2023_01/764315603"/>
    <hyperlink ref="F4122" r:id="rId183" display="https://podminky.urs.cz/item/CS_URS_2023_01/764315604"/>
    <hyperlink ref="F4133" r:id="rId184" display="https://podminky.urs.cz/item/CS_URS_2023_01/764511445"/>
    <hyperlink ref="F4137" r:id="rId185" display="https://podminky.urs.cz/item/CS_URS_2023_01/764511603"/>
    <hyperlink ref="F4141" r:id="rId186" display="https://podminky.urs.cz/item/CS_URS_2023_01/764518623"/>
    <hyperlink ref="F4155" r:id="rId187" display="https://podminky.urs.cz/item/CS_URS_2023_01/998764202"/>
    <hyperlink ref="F4158" r:id="rId188" display="https://podminky.urs.cz/item/CS_URS_2023_01/765191001"/>
    <hyperlink ref="F4181" r:id="rId189" display="https://podminky.urs.cz/item/CS_URS_2023_01/998765202"/>
    <hyperlink ref="F4184" r:id="rId190" display="https://podminky.urs.cz/item/CS_URS_2023_01/766422341"/>
    <hyperlink ref="F4193" r:id="rId191" display="https://podminky.urs.cz/item/CS_URS_2023_01/766427112"/>
    <hyperlink ref="F4251" r:id="rId192" display="https://podminky.urs.cz/item/CS_URS_2023_01/766694126"/>
    <hyperlink ref="F4267" r:id="rId193" display="https://podminky.urs.cz/item/CS_URS_2023_01/998766202"/>
    <hyperlink ref="F4270" r:id="rId194" display="https://podminky.urs.cz/item/CS_URS_2023_01/767531111"/>
    <hyperlink ref="F4283" r:id="rId195" display="https://podminky.urs.cz/item/CS_URS_2023_01/767531121"/>
    <hyperlink ref="F4293" r:id="rId196" display="https://podminky.urs.cz/item/CS_URS_2023_01/767881121"/>
    <hyperlink ref="F4298" r:id="rId197" display="https://podminky.urs.cz/item/CS_URS_2023_01/767881128"/>
    <hyperlink ref="F4396" r:id="rId198" display="https://podminky.urs.cz/item/CS_URS_2023_01/998767202"/>
    <hyperlink ref="F4399" r:id="rId199" display="https://podminky.urs.cz/item/CS_URS_2023_01/771474113"/>
    <hyperlink ref="F4406" r:id="rId200" display="https://podminky.urs.cz/item/CS_URS_2023_01/771574261"/>
    <hyperlink ref="F4453" r:id="rId201" display="https://podminky.urs.cz/item/CS_URS_2023_01/771574262"/>
    <hyperlink ref="F4462" r:id="rId202" display="https://podminky.urs.cz/item/CS_URS_2023_01/771574263"/>
    <hyperlink ref="F4469" r:id="rId203" display="https://podminky.urs.cz/item/CS_URS_2023_01/771591112"/>
    <hyperlink ref="F4496" r:id="rId204" display="https://podminky.urs.cz/item/CS_URS_2023_01/771591115"/>
    <hyperlink ref="F4523" r:id="rId205" display="https://podminky.urs.cz/item/CS_URS_2023_01/771591264"/>
    <hyperlink ref="F4550" r:id="rId206" display="https://podminky.urs.cz/item/CS_URS_2023_01/998771202"/>
    <hyperlink ref="F4553" r:id="rId207" display="https://podminky.urs.cz/item/CS_URS_2023_01/775111112"/>
    <hyperlink ref="F4574" r:id="rId208" display="https://podminky.urs.cz/item/CS_URS_2023_01/775111311"/>
    <hyperlink ref="F4595" r:id="rId209" display="https://podminky.urs.cz/item/CS_URS_2023_01/775141121"/>
    <hyperlink ref="F4616" r:id="rId210" display="https://podminky.urs.cz/item/CS_URS_2023_01/998775202"/>
    <hyperlink ref="F4619" r:id="rId211" display="https://podminky.urs.cz/item/CS_URS_2023_01/776121112"/>
    <hyperlink ref="F4641" r:id="rId212" display="https://podminky.urs.cz/item/CS_URS_2023_01/776221111"/>
    <hyperlink ref="F4662" r:id="rId213" display="https://podminky.urs.cz/item/CS_URS_2023_01/776411212"/>
    <hyperlink ref="F4724" r:id="rId214" display="https://podminky.urs.cz/item/CS_URS_2023_01/776421111"/>
    <hyperlink ref="F4768" r:id="rId215" display="https://podminky.urs.cz/item/CS_URS_2023_01/776421311"/>
    <hyperlink ref="F4785" r:id="rId216" display="https://podminky.urs.cz/item/CS_URS_2023_01/998776202"/>
    <hyperlink ref="F4788" r:id="rId217" display="https://podminky.urs.cz/item/CS_URS_2023_01/777131101"/>
    <hyperlink ref="F4809" r:id="rId218" display="https://podminky.urs.cz/item/CS_URS_2023_01/777611153"/>
    <hyperlink ref="F4822" r:id="rId219" display="https://podminky.urs.cz/item/CS_URS_2023_01/777611221"/>
    <hyperlink ref="F4833" r:id="rId220" display="https://podminky.urs.cz/item/CS_URS_2023_01/998777202"/>
    <hyperlink ref="F4836" r:id="rId221" display="https://podminky.urs.cz/item/CS_URS_2023_01/781131112"/>
    <hyperlink ref="F4871" r:id="rId222" display="https://podminky.urs.cz/item/CS_URS_2023_01/781131232"/>
    <hyperlink ref="F4894" r:id="rId223" display="https://podminky.urs.cz/item/CS_URS_2023_01/781474112"/>
    <hyperlink ref="F4901" r:id="rId224" display="https://podminky.urs.cz/item/CS_URS_2023_01/781474118"/>
    <hyperlink ref="F4917" r:id="rId225" display="https://podminky.urs.cz/item/CS_URS_2023_01/781474154"/>
    <hyperlink ref="F4947" r:id="rId226" display="https://podminky.urs.cz/item/CS_URS_2023_01/781491012"/>
    <hyperlink ref="F4988" r:id="rId227" display="https://podminky.urs.cz/item/CS_URS_2023_01/998781202"/>
    <hyperlink ref="F4991" r:id="rId228" display="https://podminky.urs.cz/item/CS_URS_2023_01/783823131"/>
    <hyperlink ref="F5035" r:id="rId229" display="https://podminky.urs.cz/item/CS_URS_2023_01/783827421"/>
    <hyperlink ref="F5080" r:id="rId230" display="https://podminky.urs.cz/item/CS_URS_2023_01/784181103"/>
    <hyperlink ref="F5155" r:id="rId231" display="https://podminky.urs.cz/item/CS_URS_2023_01/784211103"/>
    <hyperlink ref="F5248" r:id="rId232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3960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3961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3962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3963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3964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3965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3966</v>
      </c>
      <c r="F101" s="217" t="s">
        <v>3967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3968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3969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3970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3971</v>
      </c>
      <c r="F105" s="217" t="s">
        <v>3972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3973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3974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3975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3976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3977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3978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3979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3980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3981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3975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3982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3975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3983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3984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3985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3986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3987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3977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3978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3979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3980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3988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3989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3990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3991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3992</v>
      </c>
      <c r="F142" s="217" t="s">
        <v>3993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3994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3995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3996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3997</v>
      </c>
      <c r="F146" s="268" t="s">
        <v>3998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3999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4000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4001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4002</v>
      </c>
      <c r="F149" s="217" t="s">
        <v>4003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4004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4005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4006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4007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4008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4009</v>
      </c>
      <c r="F155" s="217" t="s">
        <v>4010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4011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4012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4006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4007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4008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4013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4014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4015</v>
      </c>
      <c r="F163" s="217" t="s">
        <v>4016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4017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4018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4019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4020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4021</v>
      </c>
      <c r="F168" s="217" t="s">
        <v>4022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4023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4024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4025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4026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4027</v>
      </c>
      <c r="F173" s="217" t="s">
        <v>4028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4029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4030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4031</v>
      </c>
      <c r="F175" s="268" t="s">
        <v>4032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4033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4025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4026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4034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4035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4036</v>
      </c>
      <c r="F181" s="217" t="s">
        <v>4037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4038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4039</v>
      </c>
      <c r="F182" s="268" t="s">
        <v>4040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4041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4006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4007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4008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4042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4043</v>
      </c>
      <c r="F189" s="217" t="s">
        <v>4044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4045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4046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4047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4048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4049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4050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4051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4052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4053</v>
      </c>
      <c r="F199" s="217" t="s">
        <v>4054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4055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4056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4057</v>
      </c>
      <c r="F201" s="268" t="s">
        <v>4058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4059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4060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4061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4062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4063</v>
      </c>
      <c r="F206" s="268" t="s">
        <v>4064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4065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4066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4067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4068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4069</v>
      </c>
      <c r="F211" s="217" t="s">
        <v>4070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4071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4072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4073</v>
      </c>
      <c r="F213" s="268" t="s">
        <v>4074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4075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4076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4077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4078</v>
      </c>
      <c r="F217" s="217" t="s">
        <v>4079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4080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4081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4025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4026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4082</v>
      </c>
      <c r="F222" s="217" t="s">
        <v>4083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4084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4085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4086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4087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4088</v>
      </c>
      <c r="F227" s="217" t="s">
        <v>4089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4090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4091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4092</v>
      </c>
      <c r="F229" s="268" t="s">
        <v>4093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4094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4095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4096</v>
      </c>
      <c r="F232" s="213" t="s">
        <v>4097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4098</v>
      </c>
      <c r="F233" s="217" t="s">
        <v>4099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4100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4101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4102</v>
      </c>
      <c r="F235" s="217" t="s">
        <v>4103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4104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4105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4106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4107</v>
      </c>
      <c r="F238" s="217" t="s">
        <v>4108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4109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4110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4111</v>
      </c>
      <c r="F240" s="217" t="s">
        <v>4112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4113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4114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4115</v>
      </c>
      <c r="F243" s="217" t="s">
        <v>4116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4117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4118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4119</v>
      </c>
      <c r="F247" s="217" t="s">
        <v>4120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4121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4122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4123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4124</v>
      </c>
      <c r="F251" s="217" t="s">
        <v>4125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4126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4127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4128</v>
      </c>
      <c r="F253" s="213" t="s">
        <v>4129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4130</v>
      </c>
      <c r="F254" s="217" t="s">
        <v>4131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4132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4133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4134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4135</v>
      </c>
      <c r="F258" s="217" t="s">
        <v>4136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4137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4138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4139</v>
      </c>
      <c r="F260" s="213" t="s">
        <v>4140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4141</v>
      </c>
      <c r="F261" s="217" t="s">
        <v>4142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4143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4144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4145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4146</v>
      </c>
      <c r="F265" s="217" t="s">
        <v>4147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4148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4149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4150</v>
      </c>
      <c r="F267" s="213" t="s">
        <v>4151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4152</v>
      </c>
      <c r="F268" s="217" t="s">
        <v>4153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4154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4155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4156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4157</v>
      </c>
      <c r="F272" s="217" t="s">
        <v>4158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4159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4160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mLB80WhJsGR7fFoEiNUKV7l8i2XKCnSJZYb7nyPItFGBXEiLbNYegwSfPSmdXyOISmiksvus+lb6TCWG/57soA==" hashValue="RqsZr/kLvojnt9h80e2B0zF+A/3rs21UkMlyIPc8KkRuU7G7dXlAFxpk3nX6ooL62yAyL+Oq3M+HYGSALUU1WA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4161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ROUND((SUM(BE90:BE356)),  2)</f>
        <v>0</v>
      </c>
      <c r="G35" s="41"/>
      <c r="H35" s="41"/>
      <c r="I35" s="160">
        <v>0.20999999999999999</v>
      </c>
      <c r="J35" s="159">
        <f>ROUND(((SUM(BE90:BE356))*I35),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ROUND((SUM(BF90:BF356)),  2)</f>
        <v>0</v>
      </c>
      <c r="G36" s="41"/>
      <c r="H36" s="41"/>
      <c r="I36" s="160">
        <v>0.12</v>
      </c>
      <c r="J36" s="159">
        <f>ROUND(((SUM(BF90:BF356))*I36),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4162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4163</v>
      </c>
      <c r="E65" s="180"/>
      <c r="F65" s="180"/>
      <c r="G65" s="180"/>
      <c r="H65" s="180"/>
      <c r="I65" s="180"/>
      <c r="J65" s="181">
        <f>J180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4164</v>
      </c>
      <c r="E66" s="180"/>
      <c r="F66" s="180"/>
      <c r="G66" s="180"/>
      <c r="H66" s="180"/>
      <c r="I66" s="180"/>
      <c r="J66" s="181">
        <f>J225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4165</v>
      </c>
      <c r="E67" s="180"/>
      <c r="F67" s="180"/>
      <c r="G67" s="180"/>
      <c r="H67" s="180"/>
      <c r="I67" s="180"/>
      <c r="J67" s="181">
        <f>J286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4166</v>
      </c>
      <c r="E68" s="180"/>
      <c r="F68" s="180"/>
      <c r="G68" s="180"/>
      <c r="H68" s="180"/>
      <c r="I68" s="180"/>
      <c r="J68" s="181">
        <f>J317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P91+P180+P225+P286+P317</f>
        <v>0</v>
      </c>
      <c r="Q90" s="99"/>
      <c r="R90" s="196">
        <f>R91+R180+R225+R286+R317</f>
        <v>0</v>
      </c>
      <c r="S90" s="99"/>
      <c r="T90" s="197">
        <f>T91+T180+T225+T286+T317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BK91+BK180+BK225+BK286+BK317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4167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SUM(P92:P179)</f>
        <v>0</v>
      </c>
      <c r="Q91" s="207"/>
      <c r="R91" s="208">
        <f>SUM(R92:R179)</f>
        <v>0</v>
      </c>
      <c r="S91" s="207"/>
      <c r="T91" s="209">
        <f>SUM(T92:T179)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SUM(BK92:BK179)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4168</v>
      </c>
      <c r="F92" s="217" t="s">
        <v>4169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4170</v>
      </c>
      <c r="F93" s="217" t="s">
        <v>4171</v>
      </c>
      <c r="G93" s="218" t="s">
        <v>174</v>
      </c>
      <c r="H93" s="219">
        <v>155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4172</v>
      </c>
      <c r="F94" s="217" t="s">
        <v>4173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24.15" customHeight="1">
      <c r="A95" s="41"/>
      <c r="B95" s="42"/>
      <c r="C95" s="215" t="s">
        <v>176</v>
      </c>
      <c r="D95" s="215" t="s">
        <v>171</v>
      </c>
      <c r="E95" s="216" t="s">
        <v>4174</v>
      </c>
      <c r="F95" s="217" t="s">
        <v>4175</v>
      </c>
      <c r="G95" s="218" t="s">
        <v>174</v>
      </c>
      <c r="H95" s="219">
        <v>155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4176</v>
      </c>
      <c r="F96" s="217" t="s">
        <v>4177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4178</v>
      </c>
      <c r="F97" s="217" t="s">
        <v>4179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4180</v>
      </c>
      <c r="F98" s="217" t="s">
        <v>4181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4182</v>
      </c>
      <c r="F99" s="217" t="s">
        <v>4183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4184</v>
      </c>
      <c r="F100" s="217" t="s">
        <v>4185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4186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4187</v>
      </c>
      <c r="F102" s="217" t="s">
        <v>4188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4189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4190</v>
      </c>
      <c r="F104" s="217" t="s">
        <v>4191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4192</v>
      </c>
      <c r="F105" s="217" t="s">
        <v>4193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4194</v>
      </c>
      <c r="F106" s="217" t="s">
        <v>4195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4196</v>
      </c>
      <c r="F107" s="217" t="s">
        <v>4197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4198</v>
      </c>
      <c r="F108" s="217" t="s">
        <v>4199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4200</v>
      </c>
      <c r="F109" s="217" t="s">
        <v>4201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4202</v>
      </c>
      <c r="F110" s="217" t="s">
        <v>4203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4204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4205</v>
      </c>
      <c r="F112" s="217" t="s">
        <v>4206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21.75" customHeight="1">
      <c r="A113" s="41"/>
      <c r="B113" s="42"/>
      <c r="C113" s="215" t="s">
        <v>531</v>
      </c>
      <c r="D113" s="215" t="s">
        <v>171</v>
      </c>
      <c r="E113" s="216" t="s">
        <v>4207</v>
      </c>
      <c r="F113" s="217" t="s">
        <v>4208</v>
      </c>
      <c r="G113" s="218" t="s">
        <v>174</v>
      </c>
      <c r="H113" s="219">
        <v>597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730</v>
      </c>
    </row>
    <row r="114" s="2" customFormat="1" ht="24.15" customHeight="1">
      <c r="A114" s="41"/>
      <c r="B114" s="42"/>
      <c r="C114" s="215" t="s">
        <v>536</v>
      </c>
      <c r="D114" s="215" t="s">
        <v>171</v>
      </c>
      <c r="E114" s="216" t="s">
        <v>4174</v>
      </c>
      <c r="F114" s="217" t="s">
        <v>4175</v>
      </c>
      <c r="G114" s="218" t="s">
        <v>174</v>
      </c>
      <c r="H114" s="219">
        <v>597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749</v>
      </c>
    </row>
    <row r="115" s="2" customFormat="1" ht="21.75" customHeight="1">
      <c r="A115" s="41"/>
      <c r="B115" s="42"/>
      <c r="C115" s="215" t="s">
        <v>7</v>
      </c>
      <c r="D115" s="215" t="s">
        <v>171</v>
      </c>
      <c r="E115" s="216" t="s">
        <v>4209</v>
      </c>
      <c r="F115" s="217" t="s">
        <v>4210</v>
      </c>
      <c r="G115" s="218" t="s">
        <v>174</v>
      </c>
      <c r="H115" s="219">
        <v>62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760</v>
      </c>
    </row>
    <row r="116" s="2" customFormat="1" ht="24.15" customHeight="1">
      <c r="A116" s="41"/>
      <c r="B116" s="42"/>
      <c r="C116" s="215" t="s">
        <v>571</v>
      </c>
      <c r="D116" s="215" t="s">
        <v>171</v>
      </c>
      <c r="E116" s="216" t="s">
        <v>4211</v>
      </c>
      <c r="F116" s="217" t="s">
        <v>4212</v>
      </c>
      <c r="G116" s="218" t="s">
        <v>174</v>
      </c>
      <c r="H116" s="219">
        <v>124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785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4213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16.5" customHeight="1">
      <c r="A118" s="41"/>
      <c r="B118" s="42"/>
      <c r="C118" s="215" t="s">
        <v>584</v>
      </c>
      <c r="D118" s="215" t="s">
        <v>171</v>
      </c>
      <c r="E118" s="216" t="s">
        <v>4214</v>
      </c>
      <c r="F118" s="217" t="s">
        <v>4171</v>
      </c>
      <c r="G118" s="218" t="s">
        <v>174</v>
      </c>
      <c r="H118" s="219">
        <v>411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802</v>
      </c>
    </row>
    <row r="119" s="2" customFormat="1">
      <c r="A119" s="41"/>
      <c r="B119" s="42"/>
      <c r="C119" s="43"/>
      <c r="D119" s="235" t="s">
        <v>1090</v>
      </c>
      <c r="E119" s="43"/>
      <c r="F119" s="276" t="s">
        <v>4215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1090</v>
      </c>
      <c r="AU119" s="20" t="s">
        <v>76</v>
      </c>
    </row>
    <row r="120" s="2" customFormat="1" ht="21.75" customHeight="1">
      <c r="A120" s="41"/>
      <c r="B120" s="42"/>
      <c r="C120" s="215" t="s">
        <v>589</v>
      </c>
      <c r="D120" s="215" t="s">
        <v>171</v>
      </c>
      <c r="E120" s="216" t="s">
        <v>4216</v>
      </c>
      <c r="F120" s="217" t="s">
        <v>4217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819</v>
      </c>
    </row>
    <row r="121" s="2" customFormat="1" ht="21.75" customHeight="1">
      <c r="A121" s="41"/>
      <c r="B121" s="42"/>
      <c r="C121" s="215" t="s">
        <v>597</v>
      </c>
      <c r="D121" s="215" t="s">
        <v>171</v>
      </c>
      <c r="E121" s="216" t="s">
        <v>4218</v>
      </c>
      <c r="F121" s="217" t="s">
        <v>4219</v>
      </c>
      <c r="G121" s="218" t="s">
        <v>412</v>
      </c>
      <c r="H121" s="219">
        <v>1445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834</v>
      </c>
    </row>
    <row r="122" s="2" customFormat="1" ht="16.5" customHeight="1">
      <c r="A122" s="41"/>
      <c r="B122" s="42"/>
      <c r="C122" s="215" t="s">
        <v>621</v>
      </c>
      <c r="D122" s="215" t="s">
        <v>171</v>
      </c>
      <c r="E122" s="216" t="s">
        <v>4220</v>
      </c>
      <c r="F122" s="217" t="s">
        <v>4221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850</v>
      </c>
    </row>
    <row r="123" s="2" customFormat="1" ht="16.5" customHeight="1">
      <c r="A123" s="41"/>
      <c r="B123" s="42"/>
      <c r="C123" s="215" t="s">
        <v>632</v>
      </c>
      <c r="D123" s="215" t="s">
        <v>171</v>
      </c>
      <c r="E123" s="216" t="s">
        <v>4222</v>
      </c>
      <c r="F123" s="217" t="s">
        <v>4223</v>
      </c>
      <c r="G123" s="218" t="s">
        <v>396</v>
      </c>
      <c r="H123" s="219">
        <v>282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859</v>
      </c>
    </row>
    <row r="124" s="2" customFormat="1" ht="33" customHeight="1">
      <c r="A124" s="41"/>
      <c r="B124" s="42"/>
      <c r="C124" s="215" t="s">
        <v>650</v>
      </c>
      <c r="D124" s="215" t="s">
        <v>171</v>
      </c>
      <c r="E124" s="216" t="s">
        <v>4224</v>
      </c>
      <c r="F124" s="217" t="s">
        <v>4225</v>
      </c>
      <c r="G124" s="218" t="s">
        <v>853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870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4226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33" customHeight="1">
      <c r="A126" s="41"/>
      <c r="B126" s="42"/>
      <c r="C126" s="215" t="s">
        <v>668</v>
      </c>
      <c r="D126" s="215" t="s">
        <v>171</v>
      </c>
      <c r="E126" s="216" t="s">
        <v>4227</v>
      </c>
      <c r="F126" s="217" t="s">
        <v>4228</v>
      </c>
      <c r="G126" s="218" t="s">
        <v>853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889</v>
      </c>
    </row>
    <row r="127" s="2" customFormat="1">
      <c r="A127" s="41"/>
      <c r="B127" s="42"/>
      <c r="C127" s="43"/>
      <c r="D127" s="235" t="s">
        <v>1090</v>
      </c>
      <c r="E127" s="43"/>
      <c r="F127" s="276" t="s">
        <v>4229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1090</v>
      </c>
      <c r="AU127" s="20" t="s">
        <v>76</v>
      </c>
    </row>
    <row r="128" s="2" customFormat="1" ht="24.15" customHeight="1">
      <c r="A128" s="41"/>
      <c r="B128" s="42"/>
      <c r="C128" s="215" t="s">
        <v>673</v>
      </c>
      <c r="D128" s="215" t="s">
        <v>171</v>
      </c>
      <c r="E128" s="216" t="s">
        <v>4230</v>
      </c>
      <c r="F128" s="217" t="s">
        <v>4231</v>
      </c>
      <c r="G128" s="218" t="s">
        <v>853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903</v>
      </c>
    </row>
    <row r="129" s="2" customFormat="1">
      <c r="A129" s="41"/>
      <c r="B129" s="42"/>
      <c r="C129" s="43"/>
      <c r="D129" s="235" t="s">
        <v>1090</v>
      </c>
      <c r="E129" s="43"/>
      <c r="F129" s="276" t="s">
        <v>4232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1090</v>
      </c>
      <c r="AU129" s="20" t="s">
        <v>76</v>
      </c>
    </row>
    <row r="130" s="2" customFormat="1" ht="24.15" customHeight="1">
      <c r="A130" s="41"/>
      <c r="B130" s="42"/>
      <c r="C130" s="215" t="s">
        <v>681</v>
      </c>
      <c r="D130" s="215" t="s">
        <v>171</v>
      </c>
      <c r="E130" s="216" t="s">
        <v>4233</v>
      </c>
      <c r="F130" s="217" t="s">
        <v>4234</v>
      </c>
      <c r="G130" s="218" t="s">
        <v>853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920</v>
      </c>
    </row>
    <row r="131" s="2" customFormat="1">
      <c r="A131" s="41"/>
      <c r="B131" s="42"/>
      <c r="C131" s="43"/>
      <c r="D131" s="235" t="s">
        <v>1090</v>
      </c>
      <c r="E131" s="43"/>
      <c r="F131" s="276" t="s">
        <v>4235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1090</v>
      </c>
      <c r="AU131" s="20" t="s">
        <v>76</v>
      </c>
    </row>
    <row r="132" s="2" customFormat="1" ht="24.15" customHeight="1">
      <c r="A132" s="41"/>
      <c r="B132" s="42"/>
      <c r="C132" s="215" t="s">
        <v>688</v>
      </c>
      <c r="D132" s="215" t="s">
        <v>171</v>
      </c>
      <c r="E132" s="216" t="s">
        <v>4236</v>
      </c>
      <c r="F132" s="217" t="s">
        <v>4237</v>
      </c>
      <c r="G132" s="218" t="s">
        <v>853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941</v>
      </c>
    </row>
    <row r="133" s="2" customFormat="1">
      <c r="A133" s="41"/>
      <c r="B133" s="42"/>
      <c r="C133" s="43"/>
      <c r="D133" s="235" t="s">
        <v>1090</v>
      </c>
      <c r="E133" s="43"/>
      <c r="F133" s="276" t="s">
        <v>4238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1090</v>
      </c>
      <c r="AU133" s="20" t="s">
        <v>76</v>
      </c>
    </row>
    <row r="134" s="2" customFormat="1" ht="33" customHeight="1">
      <c r="A134" s="41"/>
      <c r="B134" s="42"/>
      <c r="C134" s="215" t="s">
        <v>694</v>
      </c>
      <c r="D134" s="215" t="s">
        <v>171</v>
      </c>
      <c r="E134" s="216" t="s">
        <v>4239</v>
      </c>
      <c r="F134" s="217" t="s">
        <v>4240</v>
      </c>
      <c r="G134" s="218" t="s">
        <v>853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951</v>
      </c>
    </row>
    <row r="135" s="2" customFormat="1">
      <c r="A135" s="41"/>
      <c r="B135" s="42"/>
      <c r="C135" s="43"/>
      <c r="D135" s="235" t="s">
        <v>1090</v>
      </c>
      <c r="E135" s="43"/>
      <c r="F135" s="276" t="s">
        <v>4241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1090</v>
      </c>
      <c r="AU135" s="20" t="s">
        <v>76</v>
      </c>
    </row>
    <row r="136" s="2" customFormat="1" ht="33" customHeight="1">
      <c r="A136" s="41"/>
      <c r="B136" s="42"/>
      <c r="C136" s="215" t="s">
        <v>703</v>
      </c>
      <c r="D136" s="215" t="s">
        <v>171</v>
      </c>
      <c r="E136" s="216" t="s">
        <v>4242</v>
      </c>
      <c r="F136" s="217" t="s">
        <v>4243</v>
      </c>
      <c r="G136" s="218" t="s">
        <v>853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965</v>
      </c>
    </row>
    <row r="137" s="2" customFormat="1">
      <c r="A137" s="41"/>
      <c r="B137" s="42"/>
      <c r="C137" s="43"/>
      <c r="D137" s="235" t="s">
        <v>1090</v>
      </c>
      <c r="E137" s="43"/>
      <c r="F137" s="276" t="s">
        <v>4244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1090</v>
      </c>
      <c r="AU137" s="20" t="s">
        <v>76</v>
      </c>
    </row>
    <row r="138" s="2" customFormat="1" ht="24.15" customHeight="1">
      <c r="A138" s="41"/>
      <c r="B138" s="42"/>
      <c r="C138" s="215" t="s">
        <v>711</v>
      </c>
      <c r="D138" s="215" t="s">
        <v>171</v>
      </c>
      <c r="E138" s="216" t="s">
        <v>4245</v>
      </c>
      <c r="F138" s="217" t="s">
        <v>4246</v>
      </c>
      <c r="G138" s="218" t="s">
        <v>853</v>
      </c>
      <c r="H138" s="219">
        <v>4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990</v>
      </c>
    </row>
    <row r="139" s="2" customFormat="1">
      <c r="A139" s="41"/>
      <c r="B139" s="42"/>
      <c r="C139" s="43"/>
      <c r="D139" s="235" t="s">
        <v>1090</v>
      </c>
      <c r="E139" s="43"/>
      <c r="F139" s="276" t="s">
        <v>4247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1090</v>
      </c>
      <c r="AU139" s="20" t="s">
        <v>76</v>
      </c>
    </row>
    <row r="140" s="2" customFormat="1" ht="24.15" customHeight="1">
      <c r="A140" s="41"/>
      <c r="B140" s="42"/>
      <c r="C140" s="215" t="s">
        <v>716</v>
      </c>
      <c r="D140" s="215" t="s">
        <v>171</v>
      </c>
      <c r="E140" s="216" t="s">
        <v>4248</v>
      </c>
      <c r="F140" s="217" t="s">
        <v>4249</v>
      </c>
      <c r="G140" s="218" t="s">
        <v>853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977</v>
      </c>
    </row>
    <row r="141" s="2" customFormat="1">
      <c r="A141" s="41"/>
      <c r="B141" s="42"/>
      <c r="C141" s="43"/>
      <c r="D141" s="235" t="s">
        <v>1090</v>
      </c>
      <c r="E141" s="43"/>
      <c r="F141" s="276" t="s">
        <v>4250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1090</v>
      </c>
      <c r="AU141" s="20" t="s">
        <v>76</v>
      </c>
    </row>
    <row r="142" s="2" customFormat="1" ht="24.15" customHeight="1">
      <c r="A142" s="41"/>
      <c r="B142" s="42"/>
      <c r="C142" s="215" t="s">
        <v>723</v>
      </c>
      <c r="D142" s="215" t="s">
        <v>171</v>
      </c>
      <c r="E142" s="216" t="s">
        <v>4251</v>
      </c>
      <c r="F142" s="217" t="s">
        <v>4252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1009</v>
      </c>
    </row>
    <row r="143" s="2" customFormat="1">
      <c r="A143" s="41"/>
      <c r="B143" s="42"/>
      <c r="C143" s="43"/>
      <c r="D143" s="235" t="s">
        <v>1090</v>
      </c>
      <c r="E143" s="43"/>
      <c r="F143" s="276" t="s">
        <v>4253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1090</v>
      </c>
      <c r="AU143" s="20" t="s">
        <v>76</v>
      </c>
    </row>
    <row r="144" s="2" customFormat="1" ht="24.15" customHeight="1">
      <c r="A144" s="41"/>
      <c r="B144" s="42"/>
      <c r="C144" s="215" t="s">
        <v>730</v>
      </c>
      <c r="D144" s="215" t="s">
        <v>171</v>
      </c>
      <c r="E144" s="216" t="s">
        <v>4254</v>
      </c>
      <c r="F144" s="217" t="s">
        <v>4255</v>
      </c>
      <c r="G144" s="218" t="s">
        <v>853</v>
      </c>
      <c r="H144" s="219">
        <v>4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1022</v>
      </c>
    </row>
    <row r="145" s="2" customFormat="1">
      <c r="A145" s="41"/>
      <c r="B145" s="42"/>
      <c r="C145" s="43"/>
      <c r="D145" s="235" t="s">
        <v>1090</v>
      </c>
      <c r="E145" s="43"/>
      <c r="F145" s="276" t="s">
        <v>4256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1090</v>
      </c>
      <c r="AU145" s="20" t="s">
        <v>76</v>
      </c>
    </row>
    <row r="146" s="2" customFormat="1" ht="24.15" customHeight="1">
      <c r="A146" s="41"/>
      <c r="B146" s="42"/>
      <c r="C146" s="215" t="s">
        <v>736</v>
      </c>
      <c r="D146" s="215" t="s">
        <v>171</v>
      </c>
      <c r="E146" s="216" t="s">
        <v>4257</v>
      </c>
      <c r="F146" s="217" t="s">
        <v>4258</v>
      </c>
      <c r="G146" s="218" t="s">
        <v>853</v>
      </c>
      <c r="H146" s="219">
        <v>4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1038</v>
      </c>
    </row>
    <row r="147" s="2" customFormat="1">
      <c r="A147" s="41"/>
      <c r="B147" s="42"/>
      <c r="C147" s="43"/>
      <c r="D147" s="235" t="s">
        <v>1090</v>
      </c>
      <c r="E147" s="43"/>
      <c r="F147" s="276" t="s">
        <v>4259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1090</v>
      </c>
      <c r="AU147" s="20" t="s">
        <v>76</v>
      </c>
    </row>
    <row r="148" s="2" customFormat="1" ht="24.15" customHeight="1">
      <c r="A148" s="41"/>
      <c r="B148" s="42"/>
      <c r="C148" s="215" t="s">
        <v>749</v>
      </c>
      <c r="D148" s="215" t="s">
        <v>171</v>
      </c>
      <c r="E148" s="216" t="s">
        <v>4260</v>
      </c>
      <c r="F148" s="217" t="s">
        <v>4261</v>
      </c>
      <c r="G148" s="218" t="s">
        <v>853</v>
      </c>
      <c r="H148" s="219">
        <v>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1050</v>
      </c>
    </row>
    <row r="149" s="2" customFormat="1">
      <c r="A149" s="41"/>
      <c r="B149" s="42"/>
      <c r="C149" s="43"/>
      <c r="D149" s="235" t="s">
        <v>1090</v>
      </c>
      <c r="E149" s="43"/>
      <c r="F149" s="276" t="s">
        <v>4262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1090</v>
      </c>
      <c r="AU149" s="20" t="s">
        <v>76</v>
      </c>
    </row>
    <row r="150" s="2" customFormat="1" ht="24.15" customHeight="1">
      <c r="A150" s="41"/>
      <c r="B150" s="42"/>
      <c r="C150" s="215" t="s">
        <v>754</v>
      </c>
      <c r="D150" s="215" t="s">
        <v>171</v>
      </c>
      <c r="E150" s="216" t="s">
        <v>4263</v>
      </c>
      <c r="F150" s="217" t="s">
        <v>4264</v>
      </c>
      <c r="G150" s="218" t="s">
        <v>853</v>
      </c>
      <c r="H150" s="219">
        <v>2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1063</v>
      </c>
    </row>
    <row r="151" s="2" customFormat="1">
      <c r="A151" s="41"/>
      <c r="B151" s="42"/>
      <c r="C151" s="43"/>
      <c r="D151" s="235" t="s">
        <v>1090</v>
      </c>
      <c r="E151" s="43"/>
      <c r="F151" s="276" t="s">
        <v>4265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1090</v>
      </c>
      <c r="AU151" s="20" t="s">
        <v>76</v>
      </c>
    </row>
    <row r="152" s="2" customFormat="1" ht="16.5" customHeight="1">
      <c r="A152" s="41"/>
      <c r="B152" s="42"/>
      <c r="C152" s="215" t="s">
        <v>760</v>
      </c>
      <c r="D152" s="215" t="s">
        <v>171</v>
      </c>
      <c r="E152" s="216" t="s">
        <v>4266</v>
      </c>
      <c r="F152" s="217" t="s">
        <v>4267</v>
      </c>
      <c r="G152" s="218" t="s">
        <v>853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1075</v>
      </c>
    </row>
    <row r="153" s="2" customFormat="1">
      <c r="A153" s="41"/>
      <c r="B153" s="42"/>
      <c r="C153" s="43"/>
      <c r="D153" s="235" t="s">
        <v>1090</v>
      </c>
      <c r="E153" s="43"/>
      <c r="F153" s="276" t="s">
        <v>4268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1090</v>
      </c>
      <c r="AU153" s="20" t="s">
        <v>76</v>
      </c>
    </row>
    <row r="154" s="2" customFormat="1" ht="33" customHeight="1">
      <c r="A154" s="41"/>
      <c r="B154" s="42"/>
      <c r="C154" s="215" t="s">
        <v>777</v>
      </c>
      <c r="D154" s="215" t="s">
        <v>171</v>
      </c>
      <c r="E154" s="216" t="s">
        <v>4269</v>
      </c>
      <c r="F154" s="217" t="s">
        <v>4270</v>
      </c>
      <c r="G154" s="218" t="s">
        <v>2131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1086</v>
      </c>
    </row>
    <row r="155" s="2" customFormat="1" ht="16.5" customHeight="1">
      <c r="A155" s="41"/>
      <c r="B155" s="42"/>
      <c r="C155" s="215" t="s">
        <v>785</v>
      </c>
      <c r="D155" s="215" t="s">
        <v>171</v>
      </c>
      <c r="E155" s="216" t="s">
        <v>4271</v>
      </c>
      <c r="F155" s="217" t="s">
        <v>4272</v>
      </c>
      <c r="G155" s="218" t="s">
        <v>853</v>
      </c>
      <c r="H155" s="219">
        <v>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1099</v>
      </c>
    </row>
    <row r="156" s="2" customFormat="1" ht="16.5" customHeight="1">
      <c r="A156" s="41"/>
      <c r="B156" s="42"/>
      <c r="C156" s="215" t="s">
        <v>792</v>
      </c>
      <c r="D156" s="215" t="s">
        <v>171</v>
      </c>
      <c r="E156" s="216" t="s">
        <v>4273</v>
      </c>
      <c r="F156" s="217" t="s">
        <v>4274</v>
      </c>
      <c r="G156" s="218" t="s">
        <v>853</v>
      </c>
      <c r="H156" s="219">
        <v>25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1119</v>
      </c>
    </row>
    <row r="157" s="2" customFormat="1" ht="24.15" customHeight="1">
      <c r="A157" s="41"/>
      <c r="B157" s="42"/>
      <c r="C157" s="215" t="s">
        <v>802</v>
      </c>
      <c r="D157" s="215" t="s">
        <v>171</v>
      </c>
      <c r="E157" s="216" t="s">
        <v>4275</v>
      </c>
      <c r="F157" s="217" t="s">
        <v>4276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1130</v>
      </c>
    </row>
    <row r="158" s="2" customFormat="1" ht="37.8" customHeight="1">
      <c r="A158" s="41"/>
      <c r="B158" s="42"/>
      <c r="C158" s="215" t="s">
        <v>812</v>
      </c>
      <c r="D158" s="215" t="s">
        <v>171</v>
      </c>
      <c r="E158" s="216" t="s">
        <v>4277</v>
      </c>
      <c r="F158" s="217" t="s">
        <v>4278</v>
      </c>
      <c r="G158" s="218" t="s">
        <v>1165</v>
      </c>
      <c r="H158" s="219">
        <v>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1141</v>
      </c>
    </row>
    <row r="159" s="2" customFormat="1" ht="33" customHeight="1">
      <c r="A159" s="41"/>
      <c r="B159" s="42"/>
      <c r="C159" s="215" t="s">
        <v>819</v>
      </c>
      <c r="D159" s="215" t="s">
        <v>171</v>
      </c>
      <c r="E159" s="216" t="s">
        <v>4279</v>
      </c>
      <c r="F159" s="217" t="s">
        <v>4280</v>
      </c>
      <c r="G159" s="218" t="s">
        <v>1165</v>
      </c>
      <c r="H159" s="219">
        <v>3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1154</v>
      </c>
    </row>
    <row r="160" s="2" customFormat="1" ht="33" customHeight="1">
      <c r="A160" s="41"/>
      <c r="B160" s="42"/>
      <c r="C160" s="215" t="s">
        <v>824</v>
      </c>
      <c r="D160" s="215" t="s">
        <v>171</v>
      </c>
      <c r="E160" s="216" t="s">
        <v>4281</v>
      </c>
      <c r="F160" s="217" t="s">
        <v>4282</v>
      </c>
      <c r="G160" s="218" t="s">
        <v>1165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1168</v>
      </c>
    </row>
    <row r="161" s="2" customFormat="1" ht="24.15" customHeight="1">
      <c r="A161" s="41"/>
      <c r="B161" s="42"/>
      <c r="C161" s="215" t="s">
        <v>834</v>
      </c>
      <c r="D161" s="215" t="s">
        <v>171</v>
      </c>
      <c r="E161" s="216" t="s">
        <v>4283</v>
      </c>
      <c r="F161" s="217" t="s">
        <v>4284</v>
      </c>
      <c r="G161" s="218" t="s">
        <v>396</v>
      </c>
      <c r="H161" s="219">
        <v>44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1235</v>
      </c>
    </row>
    <row r="162" s="2" customFormat="1" ht="24.15" customHeight="1">
      <c r="A162" s="41"/>
      <c r="B162" s="42"/>
      <c r="C162" s="215" t="s">
        <v>846</v>
      </c>
      <c r="D162" s="215" t="s">
        <v>171</v>
      </c>
      <c r="E162" s="216" t="s">
        <v>4285</v>
      </c>
      <c r="F162" s="217" t="s">
        <v>4286</v>
      </c>
      <c r="G162" s="218" t="s">
        <v>396</v>
      </c>
      <c r="H162" s="219">
        <v>47.5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1246</v>
      </c>
    </row>
    <row r="163" s="2" customFormat="1" ht="24.15" customHeight="1">
      <c r="A163" s="41"/>
      <c r="B163" s="42"/>
      <c r="C163" s="215" t="s">
        <v>850</v>
      </c>
      <c r="D163" s="215" t="s">
        <v>171</v>
      </c>
      <c r="E163" s="216" t="s">
        <v>4287</v>
      </c>
      <c r="F163" s="217" t="s">
        <v>4288</v>
      </c>
      <c r="G163" s="218" t="s">
        <v>853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1256</v>
      </c>
    </row>
    <row r="164" s="2" customFormat="1">
      <c r="A164" s="41"/>
      <c r="B164" s="42"/>
      <c r="C164" s="43"/>
      <c r="D164" s="235" t="s">
        <v>1090</v>
      </c>
      <c r="E164" s="43"/>
      <c r="F164" s="276" t="s">
        <v>4289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1090</v>
      </c>
      <c r="AU164" s="20" t="s">
        <v>76</v>
      </c>
    </row>
    <row r="165" s="2" customFormat="1" ht="33" customHeight="1">
      <c r="A165" s="41"/>
      <c r="B165" s="42"/>
      <c r="C165" s="215" t="s">
        <v>855</v>
      </c>
      <c r="D165" s="215" t="s">
        <v>171</v>
      </c>
      <c r="E165" s="216" t="s">
        <v>4290</v>
      </c>
      <c r="F165" s="217" t="s">
        <v>4291</v>
      </c>
      <c r="G165" s="218" t="s">
        <v>2131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1265</v>
      </c>
    </row>
    <row r="166" s="2" customFormat="1">
      <c r="A166" s="41"/>
      <c r="B166" s="42"/>
      <c r="C166" s="43"/>
      <c r="D166" s="235" t="s">
        <v>1090</v>
      </c>
      <c r="E166" s="43"/>
      <c r="F166" s="276" t="s">
        <v>4292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1090</v>
      </c>
      <c r="AU166" s="20" t="s">
        <v>76</v>
      </c>
    </row>
    <row r="167" s="2" customFormat="1" ht="21.75" customHeight="1">
      <c r="A167" s="41"/>
      <c r="B167" s="42"/>
      <c r="C167" s="215" t="s">
        <v>859</v>
      </c>
      <c r="D167" s="215" t="s">
        <v>171</v>
      </c>
      <c r="E167" s="216" t="s">
        <v>4293</v>
      </c>
      <c r="F167" s="217" t="s">
        <v>4294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1275</v>
      </c>
    </row>
    <row r="168" s="2" customFormat="1" ht="21.75" customHeight="1">
      <c r="A168" s="41"/>
      <c r="B168" s="42"/>
      <c r="C168" s="215" t="s">
        <v>864</v>
      </c>
      <c r="D168" s="215" t="s">
        <v>171</v>
      </c>
      <c r="E168" s="216" t="s">
        <v>4295</v>
      </c>
      <c r="F168" s="217" t="s">
        <v>4296</v>
      </c>
      <c r="G168" s="218" t="s">
        <v>396</v>
      </c>
      <c r="H168" s="219">
        <v>35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1285</v>
      </c>
    </row>
    <row r="169" s="2" customFormat="1" ht="16.5" customHeight="1">
      <c r="A169" s="41"/>
      <c r="B169" s="42"/>
      <c r="C169" s="215" t="s">
        <v>870</v>
      </c>
      <c r="D169" s="215" t="s">
        <v>171</v>
      </c>
      <c r="E169" s="216" t="s">
        <v>4297</v>
      </c>
      <c r="F169" s="217" t="s">
        <v>4298</v>
      </c>
      <c r="G169" s="218" t="s">
        <v>396</v>
      </c>
      <c r="H169" s="219">
        <v>8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1296</v>
      </c>
    </row>
    <row r="170" s="2" customFormat="1" ht="16.5" customHeight="1">
      <c r="A170" s="41"/>
      <c r="B170" s="42"/>
      <c r="C170" s="215" t="s">
        <v>874</v>
      </c>
      <c r="D170" s="215" t="s">
        <v>171</v>
      </c>
      <c r="E170" s="216" t="s">
        <v>4299</v>
      </c>
      <c r="F170" s="217" t="s">
        <v>4300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1311</v>
      </c>
    </row>
    <row r="171" s="2" customFormat="1" ht="16.5" customHeight="1">
      <c r="A171" s="41"/>
      <c r="B171" s="42"/>
      <c r="C171" s="215" t="s">
        <v>889</v>
      </c>
      <c r="D171" s="215" t="s">
        <v>171</v>
      </c>
      <c r="E171" s="216" t="s">
        <v>4301</v>
      </c>
      <c r="F171" s="217" t="s">
        <v>4302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1321</v>
      </c>
    </row>
    <row r="172" s="2" customFormat="1" ht="16.5" customHeight="1">
      <c r="A172" s="41"/>
      <c r="B172" s="42"/>
      <c r="C172" s="215" t="s">
        <v>897</v>
      </c>
      <c r="D172" s="215" t="s">
        <v>171</v>
      </c>
      <c r="E172" s="216" t="s">
        <v>4303</v>
      </c>
      <c r="F172" s="217" t="s">
        <v>4304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1330</v>
      </c>
    </row>
    <row r="173" s="2" customFormat="1" ht="16.5" customHeight="1">
      <c r="A173" s="41"/>
      <c r="B173" s="42"/>
      <c r="C173" s="215" t="s">
        <v>903</v>
      </c>
      <c r="D173" s="215" t="s">
        <v>171</v>
      </c>
      <c r="E173" s="216" t="s">
        <v>4305</v>
      </c>
      <c r="F173" s="217" t="s">
        <v>4306</v>
      </c>
      <c r="G173" s="218" t="s">
        <v>396</v>
      </c>
      <c r="H173" s="219">
        <v>35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1350</v>
      </c>
    </row>
    <row r="174" s="2" customFormat="1" ht="21.75" customHeight="1">
      <c r="A174" s="41"/>
      <c r="B174" s="42"/>
      <c r="C174" s="215" t="s">
        <v>912</v>
      </c>
      <c r="D174" s="215" t="s">
        <v>171</v>
      </c>
      <c r="E174" s="216" t="s">
        <v>4307</v>
      </c>
      <c r="F174" s="217" t="s">
        <v>4308</v>
      </c>
      <c r="G174" s="218" t="s">
        <v>2131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1364</v>
      </c>
    </row>
    <row r="175" s="2" customFormat="1">
      <c r="A175" s="41"/>
      <c r="B175" s="42"/>
      <c r="C175" s="43"/>
      <c r="D175" s="235" t="s">
        <v>1090</v>
      </c>
      <c r="E175" s="43"/>
      <c r="F175" s="276" t="s">
        <v>4309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1090</v>
      </c>
      <c r="AU175" s="20" t="s">
        <v>76</v>
      </c>
    </row>
    <row r="176" s="2" customFormat="1" ht="16.5" customHeight="1">
      <c r="A176" s="41"/>
      <c r="B176" s="42"/>
      <c r="C176" s="215" t="s">
        <v>920</v>
      </c>
      <c r="D176" s="215" t="s">
        <v>171</v>
      </c>
      <c r="E176" s="216" t="s">
        <v>4310</v>
      </c>
      <c r="F176" s="217" t="s">
        <v>4311</v>
      </c>
      <c r="G176" s="218" t="s">
        <v>853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1381</v>
      </c>
    </row>
    <row r="177" s="2" customFormat="1" ht="16.5" customHeight="1">
      <c r="A177" s="41"/>
      <c r="B177" s="42"/>
      <c r="C177" s="215" t="s">
        <v>935</v>
      </c>
      <c r="D177" s="215" t="s">
        <v>171</v>
      </c>
      <c r="E177" s="216" t="s">
        <v>4312</v>
      </c>
      <c r="F177" s="217" t="s">
        <v>4313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1409</v>
      </c>
    </row>
    <row r="178" s="2" customFormat="1" ht="21.75" customHeight="1">
      <c r="A178" s="41"/>
      <c r="B178" s="42"/>
      <c r="C178" s="215" t="s">
        <v>941</v>
      </c>
      <c r="D178" s="215" t="s">
        <v>171</v>
      </c>
      <c r="E178" s="216" t="s">
        <v>4314</v>
      </c>
      <c r="F178" s="217" t="s">
        <v>4315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1442</v>
      </c>
    </row>
    <row r="179" s="2" customFormat="1" ht="21.75" customHeight="1">
      <c r="A179" s="41"/>
      <c r="B179" s="42"/>
      <c r="C179" s="215" t="s">
        <v>946</v>
      </c>
      <c r="D179" s="215" t="s">
        <v>171</v>
      </c>
      <c r="E179" s="216" t="s">
        <v>4316</v>
      </c>
      <c r="F179" s="217" t="s">
        <v>4317</v>
      </c>
      <c r="G179" s="218" t="s">
        <v>405</v>
      </c>
      <c r="H179" s="219">
        <v>14.981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1465</v>
      </c>
    </row>
    <row r="180" s="12" customFormat="1" ht="25.92" customHeight="1">
      <c r="A180" s="12"/>
      <c r="B180" s="199"/>
      <c r="C180" s="200"/>
      <c r="D180" s="201" t="s">
        <v>68</v>
      </c>
      <c r="E180" s="202" t="s">
        <v>2547</v>
      </c>
      <c r="F180" s="202" t="s">
        <v>4318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SUM(P181:P224)</f>
        <v>0</v>
      </c>
      <c r="Q180" s="207"/>
      <c r="R180" s="208">
        <f>SUM(R181:R224)</f>
        <v>0</v>
      </c>
      <c r="S180" s="207"/>
      <c r="T180" s="209">
        <f>SUM(T181:T224)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78</v>
      </c>
      <c r="AT180" s="211" t="s">
        <v>68</v>
      </c>
      <c r="AU180" s="211" t="s">
        <v>69</v>
      </c>
      <c r="AY180" s="210" t="s">
        <v>169</v>
      </c>
      <c r="BK180" s="212">
        <f>SUM(BK181:BK224)</f>
        <v>0</v>
      </c>
    </row>
    <row r="181" s="2" customFormat="1" ht="16.5" customHeight="1">
      <c r="A181" s="41"/>
      <c r="B181" s="42"/>
      <c r="C181" s="215" t="s">
        <v>951</v>
      </c>
      <c r="D181" s="215" t="s">
        <v>171</v>
      </c>
      <c r="E181" s="216" t="s">
        <v>4319</v>
      </c>
      <c r="F181" s="217" t="s">
        <v>4320</v>
      </c>
      <c r="G181" s="218" t="s">
        <v>396</v>
      </c>
      <c r="H181" s="219">
        <v>26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1489</v>
      </c>
    </row>
    <row r="182" s="2" customFormat="1" ht="16.5" customHeight="1">
      <c r="A182" s="41"/>
      <c r="B182" s="42"/>
      <c r="C182" s="215" t="s">
        <v>958</v>
      </c>
      <c r="D182" s="215" t="s">
        <v>171</v>
      </c>
      <c r="E182" s="216" t="s">
        <v>4321</v>
      </c>
      <c r="F182" s="217" t="s">
        <v>4322</v>
      </c>
      <c r="G182" s="218" t="s">
        <v>396</v>
      </c>
      <c r="H182" s="219">
        <v>36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1507</v>
      </c>
    </row>
    <row r="183" s="2" customFormat="1" ht="16.5" customHeight="1">
      <c r="A183" s="41"/>
      <c r="B183" s="42"/>
      <c r="C183" s="215" t="s">
        <v>965</v>
      </c>
      <c r="D183" s="215" t="s">
        <v>171</v>
      </c>
      <c r="E183" s="216" t="s">
        <v>4323</v>
      </c>
      <c r="F183" s="217" t="s">
        <v>4324</v>
      </c>
      <c r="G183" s="218" t="s">
        <v>396</v>
      </c>
      <c r="H183" s="219">
        <v>33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1535</v>
      </c>
    </row>
    <row r="184" s="2" customFormat="1" ht="16.5" customHeight="1">
      <c r="A184" s="41"/>
      <c r="B184" s="42"/>
      <c r="C184" s="215" t="s">
        <v>971</v>
      </c>
      <c r="D184" s="215" t="s">
        <v>171</v>
      </c>
      <c r="E184" s="216" t="s">
        <v>4325</v>
      </c>
      <c r="F184" s="217" t="s">
        <v>4326</v>
      </c>
      <c r="G184" s="218" t="s">
        <v>396</v>
      </c>
      <c r="H184" s="219">
        <v>6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1545</v>
      </c>
    </row>
    <row r="185" s="2" customFormat="1" ht="16.5" customHeight="1">
      <c r="A185" s="41"/>
      <c r="B185" s="42"/>
      <c r="C185" s="215" t="s">
        <v>977</v>
      </c>
      <c r="D185" s="215" t="s">
        <v>171</v>
      </c>
      <c r="E185" s="216" t="s">
        <v>4327</v>
      </c>
      <c r="F185" s="217" t="s">
        <v>4328</v>
      </c>
      <c r="G185" s="218" t="s">
        <v>396</v>
      </c>
      <c r="H185" s="219">
        <v>17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1554</v>
      </c>
    </row>
    <row r="186" s="2" customFormat="1" ht="16.5" customHeight="1">
      <c r="A186" s="41"/>
      <c r="B186" s="42"/>
      <c r="C186" s="215" t="s">
        <v>983</v>
      </c>
      <c r="D186" s="215" t="s">
        <v>171</v>
      </c>
      <c r="E186" s="216" t="s">
        <v>4329</v>
      </c>
      <c r="F186" s="217" t="s">
        <v>4330</v>
      </c>
      <c r="G186" s="218" t="s">
        <v>396</v>
      </c>
      <c r="H186" s="219">
        <v>78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1560</v>
      </c>
    </row>
    <row r="187" s="2" customFormat="1" ht="16.5" customHeight="1">
      <c r="A187" s="41"/>
      <c r="B187" s="42"/>
      <c r="C187" s="215" t="s">
        <v>990</v>
      </c>
      <c r="D187" s="215" t="s">
        <v>171</v>
      </c>
      <c r="E187" s="216" t="s">
        <v>4331</v>
      </c>
      <c r="F187" s="217" t="s">
        <v>4332</v>
      </c>
      <c r="G187" s="218" t="s">
        <v>396</v>
      </c>
      <c r="H187" s="219">
        <v>56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1572</v>
      </c>
    </row>
    <row r="188" s="2" customFormat="1" ht="24.15" customHeight="1">
      <c r="A188" s="41"/>
      <c r="B188" s="42"/>
      <c r="C188" s="215" t="s">
        <v>1002</v>
      </c>
      <c r="D188" s="215" t="s">
        <v>171</v>
      </c>
      <c r="E188" s="216" t="s">
        <v>4333</v>
      </c>
      <c r="F188" s="217" t="s">
        <v>4334</v>
      </c>
      <c r="G188" s="218" t="s">
        <v>396</v>
      </c>
      <c r="H188" s="219">
        <v>26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1680</v>
      </c>
    </row>
    <row r="189" s="2" customFormat="1" ht="24.15" customHeight="1">
      <c r="A189" s="41"/>
      <c r="B189" s="42"/>
      <c r="C189" s="215" t="s">
        <v>1009</v>
      </c>
      <c r="D189" s="215" t="s">
        <v>171</v>
      </c>
      <c r="E189" s="216" t="s">
        <v>4335</v>
      </c>
      <c r="F189" s="217" t="s">
        <v>4336</v>
      </c>
      <c r="G189" s="218" t="s">
        <v>396</v>
      </c>
      <c r="H189" s="219">
        <v>36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1690</v>
      </c>
    </row>
    <row r="190" s="2" customFormat="1" ht="24.15" customHeight="1">
      <c r="A190" s="41"/>
      <c r="B190" s="42"/>
      <c r="C190" s="215" t="s">
        <v>1015</v>
      </c>
      <c r="D190" s="215" t="s">
        <v>171</v>
      </c>
      <c r="E190" s="216" t="s">
        <v>4337</v>
      </c>
      <c r="F190" s="217" t="s">
        <v>4338</v>
      </c>
      <c r="G190" s="218" t="s">
        <v>396</v>
      </c>
      <c r="H190" s="219">
        <v>33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1700</v>
      </c>
    </row>
    <row r="191" s="2" customFormat="1" ht="24.15" customHeight="1">
      <c r="A191" s="41"/>
      <c r="B191" s="42"/>
      <c r="C191" s="215" t="s">
        <v>1022</v>
      </c>
      <c r="D191" s="215" t="s">
        <v>171</v>
      </c>
      <c r="E191" s="216" t="s">
        <v>4339</v>
      </c>
      <c r="F191" s="217" t="s">
        <v>4340</v>
      </c>
      <c r="G191" s="218" t="s">
        <v>396</v>
      </c>
      <c r="H191" s="219">
        <v>84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1712</v>
      </c>
    </row>
    <row r="192" s="2" customFormat="1" ht="24.15" customHeight="1">
      <c r="A192" s="41"/>
      <c r="B192" s="42"/>
      <c r="C192" s="215" t="s">
        <v>1031</v>
      </c>
      <c r="D192" s="215" t="s">
        <v>171</v>
      </c>
      <c r="E192" s="216" t="s">
        <v>4341</v>
      </c>
      <c r="F192" s="217" t="s">
        <v>4342</v>
      </c>
      <c r="G192" s="218" t="s">
        <v>396</v>
      </c>
      <c r="H192" s="219">
        <v>73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1729</v>
      </c>
    </row>
    <row r="193" s="2" customFormat="1" ht="21.75" customHeight="1">
      <c r="A193" s="41"/>
      <c r="B193" s="42"/>
      <c r="C193" s="215" t="s">
        <v>1038</v>
      </c>
      <c r="D193" s="215" t="s">
        <v>171</v>
      </c>
      <c r="E193" s="216" t="s">
        <v>4343</v>
      </c>
      <c r="F193" s="217" t="s">
        <v>4344</v>
      </c>
      <c r="G193" s="218" t="s">
        <v>396</v>
      </c>
      <c r="H193" s="219">
        <v>86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1762</v>
      </c>
    </row>
    <row r="194" s="2" customFormat="1" ht="21.75" customHeight="1">
      <c r="A194" s="41"/>
      <c r="B194" s="42"/>
      <c r="C194" s="215" t="s">
        <v>1044</v>
      </c>
      <c r="D194" s="215" t="s">
        <v>171</v>
      </c>
      <c r="E194" s="216" t="s">
        <v>4345</v>
      </c>
      <c r="F194" s="217" t="s">
        <v>4346</v>
      </c>
      <c r="G194" s="218" t="s">
        <v>396</v>
      </c>
      <c r="H194" s="219">
        <v>42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1772</v>
      </c>
    </row>
    <row r="195" s="2" customFormat="1" ht="24.15" customHeight="1">
      <c r="A195" s="41"/>
      <c r="B195" s="42"/>
      <c r="C195" s="215" t="s">
        <v>1050</v>
      </c>
      <c r="D195" s="215" t="s">
        <v>171</v>
      </c>
      <c r="E195" s="216" t="s">
        <v>4347</v>
      </c>
      <c r="F195" s="217" t="s">
        <v>4348</v>
      </c>
      <c r="G195" s="218" t="s">
        <v>396</v>
      </c>
      <c r="H195" s="219">
        <v>29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1784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4349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21.75" customHeight="1">
      <c r="A197" s="41"/>
      <c r="B197" s="42"/>
      <c r="C197" s="215" t="s">
        <v>1057</v>
      </c>
      <c r="D197" s="215" t="s">
        <v>171</v>
      </c>
      <c r="E197" s="216" t="s">
        <v>4350</v>
      </c>
      <c r="F197" s="217" t="s">
        <v>4351</v>
      </c>
      <c r="G197" s="218" t="s">
        <v>174</v>
      </c>
      <c r="H197" s="219">
        <v>195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1795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4204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24.15" customHeight="1">
      <c r="A199" s="41"/>
      <c r="B199" s="42"/>
      <c r="C199" s="215" t="s">
        <v>1063</v>
      </c>
      <c r="D199" s="215" t="s">
        <v>171</v>
      </c>
      <c r="E199" s="216" t="s">
        <v>4174</v>
      </c>
      <c r="F199" s="217" t="s">
        <v>4175</v>
      </c>
      <c r="G199" s="218" t="s">
        <v>174</v>
      </c>
      <c r="H199" s="219">
        <v>195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1805</v>
      </c>
    </row>
    <row r="200" s="2" customFormat="1" ht="21.75" customHeight="1">
      <c r="A200" s="41"/>
      <c r="B200" s="42"/>
      <c r="C200" s="215" t="s">
        <v>1068</v>
      </c>
      <c r="D200" s="215" t="s">
        <v>171</v>
      </c>
      <c r="E200" s="216" t="s">
        <v>4352</v>
      </c>
      <c r="F200" s="217" t="s">
        <v>4353</v>
      </c>
      <c r="G200" s="218" t="s">
        <v>174</v>
      </c>
      <c r="H200" s="219">
        <v>195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1823</v>
      </c>
    </row>
    <row r="201" s="2" customFormat="1" ht="21.75" customHeight="1">
      <c r="A201" s="41"/>
      <c r="B201" s="42"/>
      <c r="C201" s="215" t="s">
        <v>1075</v>
      </c>
      <c r="D201" s="215" t="s">
        <v>171</v>
      </c>
      <c r="E201" s="216" t="s">
        <v>4207</v>
      </c>
      <c r="F201" s="217" t="s">
        <v>4208</v>
      </c>
      <c r="G201" s="218" t="s">
        <v>174</v>
      </c>
      <c r="H201" s="219">
        <v>195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1840</v>
      </c>
    </row>
    <row r="202" s="2" customFormat="1" ht="21.75" customHeight="1">
      <c r="A202" s="41"/>
      <c r="B202" s="42"/>
      <c r="C202" s="215" t="s">
        <v>1080</v>
      </c>
      <c r="D202" s="215" t="s">
        <v>171</v>
      </c>
      <c r="E202" s="216" t="s">
        <v>4209</v>
      </c>
      <c r="F202" s="217" t="s">
        <v>4210</v>
      </c>
      <c r="G202" s="218" t="s">
        <v>174</v>
      </c>
      <c r="H202" s="219">
        <v>25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1894</v>
      </c>
    </row>
    <row r="203" s="2" customFormat="1" ht="24.15" customHeight="1">
      <c r="A203" s="41"/>
      <c r="B203" s="42"/>
      <c r="C203" s="215" t="s">
        <v>1086</v>
      </c>
      <c r="D203" s="215" t="s">
        <v>171</v>
      </c>
      <c r="E203" s="216" t="s">
        <v>4354</v>
      </c>
      <c r="F203" s="217" t="s">
        <v>4355</v>
      </c>
      <c r="G203" s="218" t="s">
        <v>174</v>
      </c>
      <c r="H203" s="219">
        <v>52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1924</v>
      </c>
    </row>
    <row r="204" s="2" customFormat="1">
      <c r="A204" s="41"/>
      <c r="B204" s="42"/>
      <c r="C204" s="43"/>
      <c r="D204" s="235" t="s">
        <v>1090</v>
      </c>
      <c r="E204" s="43"/>
      <c r="F204" s="276" t="s">
        <v>4213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1090</v>
      </c>
      <c r="AU204" s="20" t="s">
        <v>76</v>
      </c>
    </row>
    <row r="205" s="2" customFormat="1" ht="16.5" customHeight="1">
      <c r="A205" s="41"/>
      <c r="B205" s="42"/>
      <c r="C205" s="215" t="s">
        <v>1094</v>
      </c>
      <c r="D205" s="215" t="s">
        <v>171</v>
      </c>
      <c r="E205" s="216" t="s">
        <v>4214</v>
      </c>
      <c r="F205" s="217" t="s">
        <v>4171</v>
      </c>
      <c r="G205" s="218" t="s">
        <v>174</v>
      </c>
      <c r="H205" s="219">
        <v>118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1954</v>
      </c>
    </row>
    <row r="206" s="2" customFormat="1">
      <c r="A206" s="41"/>
      <c r="B206" s="42"/>
      <c r="C206" s="43"/>
      <c r="D206" s="235" t="s">
        <v>1090</v>
      </c>
      <c r="E206" s="43"/>
      <c r="F206" s="276" t="s">
        <v>4215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1090</v>
      </c>
      <c r="AU206" s="20" t="s">
        <v>76</v>
      </c>
    </row>
    <row r="207" s="2" customFormat="1" ht="24.15" customHeight="1">
      <c r="A207" s="41"/>
      <c r="B207" s="42"/>
      <c r="C207" s="215" t="s">
        <v>1099</v>
      </c>
      <c r="D207" s="215" t="s">
        <v>171</v>
      </c>
      <c r="E207" s="216" t="s">
        <v>4356</v>
      </c>
      <c r="F207" s="217" t="s">
        <v>4357</v>
      </c>
      <c r="G207" s="218" t="s">
        <v>4358</v>
      </c>
      <c r="H207" s="219">
        <v>1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1986</v>
      </c>
    </row>
    <row r="208" s="2" customFormat="1" ht="24.15" customHeight="1">
      <c r="A208" s="41"/>
      <c r="B208" s="42"/>
      <c r="C208" s="215" t="s">
        <v>1107</v>
      </c>
      <c r="D208" s="215" t="s">
        <v>171</v>
      </c>
      <c r="E208" s="216" t="s">
        <v>4359</v>
      </c>
      <c r="F208" s="217" t="s">
        <v>4360</v>
      </c>
      <c r="G208" s="218" t="s">
        <v>853</v>
      </c>
      <c r="H208" s="219">
        <v>5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1999</v>
      </c>
    </row>
    <row r="209" s="2" customFormat="1" ht="37.8" customHeight="1">
      <c r="A209" s="41"/>
      <c r="B209" s="42"/>
      <c r="C209" s="215" t="s">
        <v>1119</v>
      </c>
      <c r="D209" s="215" t="s">
        <v>171</v>
      </c>
      <c r="E209" s="216" t="s">
        <v>4361</v>
      </c>
      <c r="F209" s="217" t="s">
        <v>4362</v>
      </c>
      <c r="G209" s="218" t="s">
        <v>1165</v>
      </c>
      <c r="H209" s="219">
        <v>5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2030</v>
      </c>
    </row>
    <row r="210" s="2" customFormat="1" ht="24.15" customHeight="1">
      <c r="A210" s="41"/>
      <c r="B210" s="42"/>
      <c r="C210" s="215" t="s">
        <v>1125</v>
      </c>
      <c r="D210" s="215" t="s">
        <v>171</v>
      </c>
      <c r="E210" s="216" t="s">
        <v>4363</v>
      </c>
      <c r="F210" s="217" t="s">
        <v>4364</v>
      </c>
      <c r="G210" s="218" t="s">
        <v>1165</v>
      </c>
      <c r="H210" s="219">
        <v>3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2042</v>
      </c>
    </row>
    <row r="211" s="2" customFormat="1" ht="24.15" customHeight="1">
      <c r="A211" s="41"/>
      <c r="B211" s="42"/>
      <c r="C211" s="215" t="s">
        <v>1130</v>
      </c>
      <c r="D211" s="215" t="s">
        <v>171</v>
      </c>
      <c r="E211" s="216" t="s">
        <v>4365</v>
      </c>
      <c r="F211" s="217" t="s">
        <v>4366</v>
      </c>
      <c r="G211" s="218" t="s">
        <v>853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2069</v>
      </c>
    </row>
    <row r="212" s="2" customFormat="1" ht="16.5" customHeight="1">
      <c r="A212" s="41"/>
      <c r="B212" s="42"/>
      <c r="C212" s="215" t="s">
        <v>1136</v>
      </c>
      <c r="D212" s="215" t="s">
        <v>171</v>
      </c>
      <c r="E212" s="216" t="s">
        <v>4367</v>
      </c>
      <c r="F212" s="217" t="s">
        <v>4368</v>
      </c>
      <c r="G212" s="218" t="s">
        <v>19</v>
      </c>
      <c r="H212" s="219">
        <v>0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2082</v>
      </c>
    </row>
    <row r="213" s="2" customFormat="1" ht="16.5" customHeight="1">
      <c r="A213" s="41"/>
      <c r="B213" s="42"/>
      <c r="C213" s="215" t="s">
        <v>1141</v>
      </c>
      <c r="D213" s="215" t="s">
        <v>171</v>
      </c>
      <c r="E213" s="216" t="s">
        <v>4369</v>
      </c>
      <c r="F213" s="217" t="s">
        <v>4370</v>
      </c>
      <c r="G213" s="218" t="s">
        <v>1165</v>
      </c>
      <c r="H213" s="219">
        <v>11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2094</v>
      </c>
    </row>
    <row r="214" s="2" customFormat="1" ht="16.5" customHeight="1">
      <c r="A214" s="41"/>
      <c r="B214" s="42"/>
      <c r="C214" s="215" t="s">
        <v>1150</v>
      </c>
      <c r="D214" s="215" t="s">
        <v>171</v>
      </c>
      <c r="E214" s="216" t="s">
        <v>4371</v>
      </c>
      <c r="F214" s="217" t="s">
        <v>4372</v>
      </c>
      <c r="G214" s="218" t="s">
        <v>1165</v>
      </c>
      <c r="H214" s="219">
        <v>7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2112</v>
      </c>
    </row>
    <row r="215" s="2" customFormat="1" ht="16.5" customHeight="1">
      <c r="A215" s="41"/>
      <c r="B215" s="42"/>
      <c r="C215" s="215" t="s">
        <v>1154</v>
      </c>
      <c r="D215" s="215" t="s">
        <v>171</v>
      </c>
      <c r="E215" s="216" t="s">
        <v>4373</v>
      </c>
      <c r="F215" s="217" t="s">
        <v>4374</v>
      </c>
      <c r="G215" s="218" t="s">
        <v>1165</v>
      </c>
      <c r="H215" s="219">
        <v>14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2123</v>
      </c>
    </row>
    <row r="216" s="2" customFormat="1" ht="24.15" customHeight="1">
      <c r="A216" s="41"/>
      <c r="B216" s="42"/>
      <c r="C216" s="215" t="s">
        <v>1162</v>
      </c>
      <c r="D216" s="215" t="s">
        <v>171</v>
      </c>
      <c r="E216" s="216" t="s">
        <v>4375</v>
      </c>
      <c r="F216" s="217" t="s">
        <v>4376</v>
      </c>
      <c r="G216" s="218" t="s">
        <v>853</v>
      </c>
      <c r="H216" s="219">
        <v>3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2134</v>
      </c>
    </row>
    <row r="217" s="2" customFormat="1" ht="16.5" customHeight="1">
      <c r="A217" s="41"/>
      <c r="B217" s="42"/>
      <c r="C217" s="215" t="s">
        <v>1168</v>
      </c>
      <c r="D217" s="215" t="s">
        <v>171</v>
      </c>
      <c r="E217" s="216" t="s">
        <v>4377</v>
      </c>
      <c r="F217" s="217" t="s">
        <v>4378</v>
      </c>
      <c r="G217" s="218" t="s">
        <v>396</v>
      </c>
      <c r="H217" s="219">
        <v>22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2142</v>
      </c>
    </row>
    <row r="218" s="2" customFormat="1" ht="16.5" customHeight="1">
      <c r="A218" s="41"/>
      <c r="B218" s="42"/>
      <c r="C218" s="215" t="s">
        <v>1173</v>
      </c>
      <c r="D218" s="215" t="s">
        <v>171</v>
      </c>
      <c r="E218" s="216" t="s">
        <v>4379</v>
      </c>
      <c r="F218" s="217" t="s">
        <v>4380</v>
      </c>
      <c r="G218" s="218" t="s">
        <v>396</v>
      </c>
      <c r="H218" s="219">
        <v>34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2150</v>
      </c>
    </row>
    <row r="219" s="2" customFormat="1" ht="16.5" customHeight="1">
      <c r="A219" s="41"/>
      <c r="B219" s="42"/>
      <c r="C219" s="215" t="s">
        <v>1235</v>
      </c>
      <c r="D219" s="215" t="s">
        <v>171</v>
      </c>
      <c r="E219" s="216" t="s">
        <v>4381</v>
      </c>
      <c r="F219" s="217" t="s">
        <v>4382</v>
      </c>
      <c r="G219" s="218" t="s">
        <v>396</v>
      </c>
      <c r="H219" s="219">
        <v>409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2158</v>
      </c>
    </row>
    <row r="220" s="2" customFormat="1" ht="21.75" customHeight="1">
      <c r="A220" s="41"/>
      <c r="B220" s="42"/>
      <c r="C220" s="215" t="s">
        <v>1241</v>
      </c>
      <c r="D220" s="215" t="s">
        <v>171</v>
      </c>
      <c r="E220" s="216" t="s">
        <v>4383</v>
      </c>
      <c r="F220" s="217" t="s">
        <v>4384</v>
      </c>
      <c r="G220" s="218" t="s">
        <v>405</v>
      </c>
      <c r="H220" s="219">
        <v>0.49099999999999999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2166</v>
      </c>
    </row>
    <row r="221" s="2" customFormat="1" ht="16.5" customHeight="1">
      <c r="A221" s="41"/>
      <c r="B221" s="42"/>
      <c r="C221" s="215" t="s">
        <v>1246</v>
      </c>
      <c r="D221" s="215" t="s">
        <v>171</v>
      </c>
      <c r="E221" s="216" t="s">
        <v>4385</v>
      </c>
      <c r="F221" s="217" t="s">
        <v>4386</v>
      </c>
      <c r="G221" s="218" t="s">
        <v>853</v>
      </c>
      <c r="H221" s="219">
        <v>11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2175</v>
      </c>
    </row>
    <row r="222" s="2" customFormat="1" ht="16.5" customHeight="1">
      <c r="A222" s="41"/>
      <c r="B222" s="42"/>
      <c r="C222" s="215" t="s">
        <v>1251</v>
      </c>
      <c r="D222" s="215" t="s">
        <v>171</v>
      </c>
      <c r="E222" s="216" t="s">
        <v>4387</v>
      </c>
      <c r="F222" s="217" t="s">
        <v>4388</v>
      </c>
      <c r="G222" s="218" t="s">
        <v>853</v>
      </c>
      <c r="H222" s="219">
        <v>18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508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508</v>
      </c>
      <c r="BM222" s="226" t="s">
        <v>2183</v>
      </c>
    </row>
    <row r="223" s="2" customFormat="1" ht="16.5" customHeight="1">
      <c r="A223" s="41"/>
      <c r="B223" s="42"/>
      <c r="C223" s="215" t="s">
        <v>1256</v>
      </c>
      <c r="D223" s="215" t="s">
        <v>171</v>
      </c>
      <c r="E223" s="216" t="s">
        <v>4389</v>
      </c>
      <c r="F223" s="217" t="s">
        <v>4390</v>
      </c>
      <c r="G223" s="218" t="s">
        <v>853</v>
      </c>
      <c r="H223" s="219">
        <v>12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2191</v>
      </c>
    </row>
    <row r="224" s="2" customFormat="1" ht="16.5" customHeight="1">
      <c r="A224" s="41"/>
      <c r="B224" s="42"/>
      <c r="C224" s="215" t="s">
        <v>1260</v>
      </c>
      <c r="D224" s="215" t="s">
        <v>171</v>
      </c>
      <c r="E224" s="216" t="s">
        <v>4391</v>
      </c>
      <c r="F224" s="217" t="s">
        <v>4392</v>
      </c>
      <c r="G224" s="218" t="s">
        <v>853</v>
      </c>
      <c r="H224" s="219">
        <v>10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2201</v>
      </c>
    </row>
    <row r="225" s="12" customFormat="1" ht="25.92" customHeight="1">
      <c r="A225" s="12"/>
      <c r="B225" s="199"/>
      <c r="C225" s="200"/>
      <c r="D225" s="201" t="s">
        <v>68</v>
      </c>
      <c r="E225" s="202" t="s">
        <v>4128</v>
      </c>
      <c r="F225" s="202" t="s">
        <v>4393</v>
      </c>
      <c r="G225" s="200"/>
      <c r="H225" s="200"/>
      <c r="I225" s="203"/>
      <c r="J225" s="204">
        <f>BK225</f>
        <v>0</v>
      </c>
      <c r="K225" s="200"/>
      <c r="L225" s="205"/>
      <c r="M225" s="206"/>
      <c r="N225" s="207"/>
      <c r="O225" s="207"/>
      <c r="P225" s="208">
        <f>SUM(P226:P285)</f>
        <v>0</v>
      </c>
      <c r="Q225" s="207"/>
      <c r="R225" s="208">
        <f>SUM(R226:R285)</f>
        <v>0</v>
      </c>
      <c r="S225" s="207"/>
      <c r="T225" s="209">
        <f>SUM(T226:T285)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78</v>
      </c>
      <c r="AT225" s="211" t="s">
        <v>68</v>
      </c>
      <c r="AU225" s="211" t="s">
        <v>69</v>
      </c>
      <c r="AY225" s="210" t="s">
        <v>169</v>
      </c>
      <c r="BK225" s="212">
        <f>SUM(BK226:BK285)</f>
        <v>0</v>
      </c>
    </row>
    <row r="226" s="2" customFormat="1" ht="24.15" customHeight="1">
      <c r="A226" s="41"/>
      <c r="B226" s="42"/>
      <c r="C226" s="215" t="s">
        <v>1265</v>
      </c>
      <c r="D226" s="215" t="s">
        <v>171</v>
      </c>
      <c r="E226" s="216" t="s">
        <v>4394</v>
      </c>
      <c r="F226" s="217" t="s">
        <v>4395</v>
      </c>
      <c r="G226" s="218" t="s">
        <v>396</v>
      </c>
      <c r="H226" s="219">
        <v>294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2228</v>
      </c>
    </row>
    <row r="227" s="2" customFormat="1" ht="24.15" customHeight="1">
      <c r="A227" s="41"/>
      <c r="B227" s="42"/>
      <c r="C227" s="215" t="s">
        <v>1270</v>
      </c>
      <c r="D227" s="215" t="s">
        <v>171</v>
      </c>
      <c r="E227" s="216" t="s">
        <v>4396</v>
      </c>
      <c r="F227" s="217" t="s">
        <v>4397</v>
      </c>
      <c r="G227" s="218" t="s">
        <v>396</v>
      </c>
      <c r="H227" s="219">
        <v>175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2257</v>
      </c>
    </row>
    <row r="228" s="2" customFormat="1" ht="24.15" customHeight="1">
      <c r="A228" s="41"/>
      <c r="B228" s="42"/>
      <c r="C228" s="215" t="s">
        <v>1275</v>
      </c>
      <c r="D228" s="215" t="s">
        <v>171</v>
      </c>
      <c r="E228" s="216" t="s">
        <v>4398</v>
      </c>
      <c r="F228" s="217" t="s">
        <v>4399</v>
      </c>
      <c r="G228" s="218" t="s">
        <v>396</v>
      </c>
      <c r="H228" s="219">
        <v>42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2273</v>
      </c>
    </row>
    <row r="229" s="2" customFormat="1" ht="24.15" customHeight="1">
      <c r="A229" s="41"/>
      <c r="B229" s="42"/>
      <c r="C229" s="215" t="s">
        <v>1280</v>
      </c>
      <c r="D229" s="215" t="s">
        <v>171</v>
      </c>
      <c r="E229" s="216" t="s">
        <v>4400</v>
      </c>
      <c r="F229" s="217" t="s">
        <v>4401</v>
      </c>
      <c r="G229" s="218" t="s">
        <v>396</v>
      </c>
      <c r="H229" s="219">
        <v>66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2283</v>
      </c>
    </row>
    <row r="230" s="2" customFormat="1" ht="24.15" customHeight="1">
      <c r="A230" s="41"/>
      <c r="B230" s="42"/>
      <c r="C230" s="215" t="s">
        <v>1285</v>
      </c>
      <c r="D230" s="215" t="s">
        <v>171</v>
      </c>
      <c r="E230" s="216" t="s">
        <v>4402</v>
      </c>
      <c r="F230" s="217" t="s">
        <v>4403</v>
      </c>
      <c r="G230" s="218" t="s">
        <v>396</v>
      </c>
      <c r="H230" s="219">
        <v>294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2293</v>
      </c>
    </row>
    <row r="231" s="2" customFormat="1" ht="24.15" customHeight="1">
      <c r="A231" s="41"/>
      <c r="B231" s="42"/>
      <c r="C231" s="215" t="s">
        <v>1291</v>
      </c>
      <c r="D231" s="215" t="s">
        <v>171</v>
      </c>
      <c r="E231" s="216" t="s">
        <v>4404</v>
      </c>
      <c r="F231" s="217" t="s">
        <v>4405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2303</v>
      </c>
    </row>
    <row r="232" s="2" customFormat="1" ht="24.15" customHeight="1">
      <c r="A232" s="41"/>
      <c r="B232" s="42"/>
      <c r="C232" s="215" t="s">
        <v>1296</v>
      </c>
      <c r="D232" s="215" t="s">
        <v>171</v>
      </c>
      <c r="E232" s="216" t="s">
        <v>4406</v>
      </c>
      <c r="F232" s="217" t="s">
        <v>4407</v>
      </c>
      <c r="G232" s="218" t="s">
        <v>396</v>
      </c>
      <c r="H232" s="219">
        <v>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2316</v>
      </c>
    </row>
    <row r="233" s="2" customFormat="1" ht="24.15" customHeight="1">
      <c r="A233" s="41"/>
      <c r="B233" s="42"/>
      <c r="C233" s="215" t="s">
        <v>1306</v>
      </c>
      <c r="D233" s="215" t="s">
        <v>171</v>
      </c>
      <c r="E233" s="216" t="s">
        <v>4408</v>
      </c>
      <c r="F233" s="217" t="s">
        <v>4409</v>
      </c>
      <c r="G233" s="218" t="s">
        <v>396</v>
      </c>
      <c r="H233" s="219">
        <v>66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2330</v>
      </c>
    </row>
    <row r="234" s="2" customFormat="1" ht="16.5" customHeight="1">
      <c r="A234" s="41"/>
      <c r="B234" s="42"/>
      <c r="C234" s="215" t="s">
        <v>1311</v>
      </c>
      <c r="D234" s="215" t="s">
        <v>171</v>
      </c>
      <c r="E234" s="216" t="s">
        <v>4410</v>
      </c>
      <c r="F234" s="217" t="s">
        <v>4411</v>
      </c>
      <c r="G234" s="218" t="s">
        <v>396</v>
      </c>
      <c r="H234" s="219">
        <v>175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2351</v>
      </c>
    </row>
    <row r="235" s="2" customFormat="1" ht="16.5" customHeight="1">
      <c r="A235" s="41"/>
      <c r="B235" s="42"/>
      <c r="C235" s="215" t="s">
        <v>1316</v>
      </c>
      <c r="D235" s="215" t="s">
        <v>171</v>
      </c>
      <c r="E235" s="216" t="s">
        <v>4412</v>
      </c>
      <c r="F235" s="217" t="s">
        <v>4413</v>
      </c>
      <c r="G235" s="218" t="s">
        <v>396</v>
      </c>
      <c r="H235" s="219">
        <v>142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2363</v>
      </c>
    </row>
    <row r="236" s="2" customFormat="1" ht="16.5" customHeight="1">
      <c r="A236" s="41"/>
      <c r="B236" s="42"/>
      <c r="C236" s="215" t="s">
        <v>1321</v>
      </c>
      <c r="D236" s="215" t="s">
        <v>171</v>
      </c>
      <c r="E236" s="216" t="s">
        <v>4414</v>
      </c>
      <c r="F236" s="217" t="s">
        <v>4415</v>
      </c>
      <c r="G236" s="218" t="s">
        <v>396</v>
      </c>
      <c r="H236" s="219">
        <v>38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2377</v>
      </c>
    </row>
    <row r="237" s="2" customFormat="1" ht="16.5" customHeight="1">
      <c r="A237" s="41"/>
      <c r="B237" s="42"/>
      <c r="C237" s="215" t="s">
        <v>1326</v>
      </c>
      <c r="D237" s="215" t="s">
        <v>171</v>
      </c>
      <c r="E237" s="216" t="s">
        <v>4416</v>
      </c>
      <c r="F237" s="217" t="s">
        <v>4417</v>
      </c>
      <c r="G237" s="218" t="s">
        <v>396</v>
      </c>
      <c r="H237" s="219">
        <v>60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2386</v>
      </c>
    </row>
    <row r="238" s="2" customFormat="1" ht="24.15" customHeight="1">
      <c r="A238" s="41"/>
      <c r="B238" s="42"/>
      <c r="C238" s="215" t="s">
        <v>1330</v>
      </c>
      <c r="D238" s="215" t="s">
        <v>171</v>
      </c>
      <c r="E238" s="216" t="s">
        <v>4418</v>
      </c>
      <c r="F238" s="217" t="s">
        <v>4419</v>
      </c>
      <c r="G238" s="218" t="s">
        <v>2131</v>
      </c>
      <c r="H238" s="219">
        <v>2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2396</v>
      </c>
    </row>
    <row r="239" s="2" customFormat="1" ht="33" customHeight="1">
      <c r="A239" s="41"/>
      <c r="B239" s="42"/>
      <c r="C239" s="215" t="s">
        <v>1342</v>
      </c>
      <c r="D239" s="215" t="s">
        <v>171</v>
      </c>
      <c r="E239" s="216" t="s">
        <v>4420</v>
      </c>
      <c r="F239" s="217" t="s">
        <v>4421</v>
      </c>
      <c r="G239" s="218" t="s">
        <v>2131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508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2405</v>
      </c>
    </row>
    <row r="240" s="2" customFormat="1" ht="33" customHeight="1">
      <c r="A240" s="41"/>
      <c r="B240" s="42"/>
      <c r="C240" s="215" t="s">
        <v>1350</v>
      </c>
      <c r="D240" s="215" t="s">
        <v>171</v>
      </c>
      <c r="E240" s="216" t="s">
        <v>4422</v>
      </c>
      <c r="F240" s="217" t="s">
        <v>4423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2415</v>
      </c>
    </row>
    <row r="241" s="2" customFormat="1" ht="16.5" customHeight="1">
      <c r="A241" s="41"/>
      <c r="B241" s="42"/>
      <c r="C241" s="215" t="s">
        <v>1357</v>
      </c>
      <c r="D241" s="215" t="s">
        <v>171</v>
      </c>
      <c r="E241" s="216" t="s">
        <v>4424</v>
      </c>
      <c r="F241" s="217" t="s">
        <v>4425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2427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4426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55.5" customHeight="1">
      <c r="A243" s="41"/>
      <c r="B243" s="42"/>
      <c r="C243" s="215" t="s">
        <v>1364</v>
      </c>
      <c r="D243" s="215" t="s">
        <v>171</v>
      </c>
      <c r="E243" s="216" t="s">
        <v>4427</v>
      </c>
      <c r="F243" s="217" t="s">
        <v>4428</v>
      </c>
      <c r="G243" s="218" t="s">
        <v>2131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2434</v>
      </c>
    </row>
    <row r="244" s="2" customFormat="1" ht="24.15" customHeight="1">
      <c r="A244" s="41"/>
      <c r="B244" s="42"/>
      <c r="C244" s="215" t="s">
        <v>1374</v>
      </c>
      <c r="D244" s="215" t="s">
        <v>171</v>
      </c>
      <c r="E244" s="216" t="s">
        <v>4429</v>
      </c>
      <c r="F244" s="217" t="s">
        <v>4430</v>
      </c>
      <c r="G244" s="218" t="s">
        <v>2131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2445</v>
      </c>
    </row>
    <row r="245" s="2" customFormat="1">
      <c r="A245" s="41"/>
      <c r="B245" s="42"/>
      <c r="C245" s="43"/>
      <c r="D245" s="235" t="s">
        <v>1090</v>
      </c>
      <c r="E245" s="43"/>
      <c r="F245" s="276" t="s">
        <v>4431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1090</v>
      </c>
      <c r="AU245" s="20" t="s">
        <v>76</v>
      </c>
    </row>
    <row r="246" s="2" customFormat="1" ht="37.8" customHeight="1">
      <c r="A246" s="41"/>
      <c r="B246" s="42"/>
      <c r="C246" s="215" t="s">
        <v>1381</v>
      </c>
      <c r="D246" s="215" t="s">
        <v>171</v>
      </c>
      <c r="E246" s="216" t="s">
        <v>4432</v>
      </c>
      <c r="F246" s="217" t="s">
        <v>4433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2458</v>
      </c>
    </row>
    <row r="247" s="2" customFormat="1" ht="24.15" customHeight="1">
      <c r="A247" s="41"/>
      <c r="B247" s="42"/>
      <c r="C247" s="215" t="s">
        <v>1401</v>
      </c>
      <c r="D247" s="215" t="s">
        <v>171</v>
      </c>
      <c r="E247" s="216" t="s">
        <v>4434</v>
      </c>
      <c r="F247" s="217" t="s">
        <v>4435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2469</v>
      </c>
    </row>
    <row r="248" s="2" customFormat="1" ht="24.15" customHeight="1">
      <c r="A248" s="41"/>
      <c r="B248" s="42"/>
      <c r="C248" s="215" t="s">
        <v>1409</v>
      </c>
      <c r="D248" s="215" t="s">
        <v>171</v>
      </c>
      <c r="E248" s="216" t="s">
        <v>4436</v>
      </c>
      <c r="F248" s="217" t="s">
        <v>4437</v>
      </c>
      <c r="G248" s="218" t="s">
        <v>1165</v>
      </c>
      <c r="H248" s="219">
        <v>2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2485</v>
      </c>
    </row>
    <row r="249" s="2" customFormat="1" ht="16.5" customHeight="1">
      <c r="A249" s="41"/>
      <c r="B249" s="42"/>
      <c r="C249" s="215" t="s">
        <v>1416</v>
      </c>
      <c r="D249" s="215" t="s">
        <v>171</v>
      </c>
      <c r="E249" s="216" t="s">
        <v>4438</v>
      </c>
      <c r="F249" s="217" t="s">
        <v>4439</v>
      </c>
      <c r="G249" s="218" t="s">
        <v>1165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508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2507</v>
      </c>
    </row>
    <row r="250" s="2" customFormat="1" ht="24.15" customHeight="1">
      <c r="A250" s="41"/>
      <c r="B250" s="42"/>
      <c r="C250" s="215" t="s">
        <v>1442</v>
      </c>
      <c r="D250" s="215" t="s">
        <v>171</v>
      </c>
      <c r="E250" s="216" t="s">
        <v>4440</v>
      </c>
      <c r="F250" s="217" t="s">
        <v>4441</v>
      </c>
      <c r="G250" s="218" t="s">
        <v>853</v>
      </c>
      <c r="H250" s="219">
        <v>55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2519</v>
      </c>
    </row>
    <row r="251" s="2" customFormat="1" ht="24.15" customHeight="1">
      <c r="A251" s="41"/>
      <c r="B251" s="42"/>
      <c r="C251" s="215" t="s">
        <v>1460</v>
      </c>
      <c r="D251" s="215" t="s">
        <v>171</v>
      </c>
      <c r="E251" s="216" t="s">
        <v>4442</v>
      </c>
      <c r="F251" s="217" t="s">
        <v>4443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2528</v>
      </c>
    </row>
    <row r="252" s="2" customFormat="1">
      <c r="A252" s="41"/>
      <c r="B252" s="42"/>
      <c r="C252" s="43"/>
      <c r="D252" s="235" t="s">
        <v>1090</v>
      </c>
      <c r="E252" s="43"/>
      <c r="F252" s="276" t="s">
        <v>4444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1090</v>
      </c>
      <c r="AU252" s="20" t="s">
        <v>76</v>
      </c>
    </row>
    <row r="253" s="2" customFormat="1" ht="16.5" customHeight="1">
      <c r="A253" s="41"/>
      <c r="B253" s="42"/>
      <c r="C253" s="215" t="s">
        <v>1465</v>
      </c>
      <c r="D253" s="215" t="s">
        <v>171</v>
      </c>
      <c r="E253" s="216" t="s">
        <v>4445</v>
      </c>
      <c r="F253" s="217" t="s">
        <v>4446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2537</v>
      </c>
    </row>
    <row r="254" s="2" customFormat="1" ht="16.5" customHeight="1">
      <c r="A254" s="41"/>
      <c r="B254" s="42"/>
      <c r="C254" s="215" t="s">
        <v>1477</v>
      </c>
      <c r="D254" s="215" t="s">
        <v>171</v>
      </c>
      <c r="E254" s="216" t="s">
        <v>4447</v>
      </c>
      <c r="F254" s="217" t="s">
        <v>4448</v>
      </c>
      <c r="G254" s="218" t="s">
        <v>853</v>
      </c>
      <c r="H254" s="219">
        <v>8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2549</v>
      </c>
    </row>
    <row r="255" s="2" customFormat="1" ht="16.5" customHeight="1">
      <c r="A255" s="41"/>
      <c r="B255" s="42"/>
      <c r="C255" s="215" t="s">
        <v>1489</v>
      </c>
      <c r="D255" s="215" t="s">
        <v>171</v>
      </c>
      <c r="E255" s="216" t="s">
        <v>4449</v>
      </c>
      <c r="F255" s="217" t="s">
        <v>4450</v>
      </c>
      <c r="G255" s="218" t="s">
        <v>853</v>
      </c>
      <c r="H255" s="219">
        <v>4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2561</v>
      </c>
    </row>
    <row r="256" s="2" customFormat="1" ht="33" customHeight="1">
      <c r="A256" s="41"/>
      <c r="B256" s="42"/>
      <c r="C256" s="215" t="s">
        <v>1495</v>
      </c>
      <c r="D256" s="215" t="s">
        <v>171</v>
      </c>
      <c r="E256" s="216" t="s">
        <v>4451</v>
      </c>
      <c r="F256" s="217" t="s">
        <v>4452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2572</v>
      </c>
    </row>
    <row r="257" s="2" customFormat="1" ht="16.5" customHeight="1">
      <c r="A257" s="41"/>
      <c r="B257" s="42"/>
      <c r="C257" s="215" t="s">
        <v>1507</v>
      </c>
      <c r="D257" s="215" t="s">
        <v>171</v>
      </c>
      <c r="E257" s="216" t="s">
        <v>4453</v>
      </c>
      <c r="F257" s="217" t="s">
        <v>4454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2580</v>
      </c>
    </row>
    <row r="258" s="2" customFormat="1" ht="16.5" customHeight="1">
      <c r="A258" s="41"/>
      <c r="B258" s="42"/>
      <c r="C258" s="215" t="s">
        <v>1512</v>
      </c>
      <c r="D258" s="215" t="s">
        <v>171</v>
      </c>
      <c r="E258" s="216" t="s">
        <v>4455</v>
      </c>
      <c r="F258" s="217" t="s">
        <v>4456</v>
      </c>
      <c r="G258" s="218" t="s">
        <v>853</v>
      </c>
      <c r="H258" s="219">
        <v>3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2588</v>
      </c>
    </row>
    <row r="259" s="2" customFormat="1" ht="21.75" customHeight="1">
      <c r="A259" s="41"/>
      <c r="B259" s="42"/>
      <c r="C259" s="215" t="s">
        <v>1535</v>
      </c>
      <c r="D259" s="215" t="s">
        <v>171</v>
      </c>
      <c r="E259" s="216" t="s">
        <v>4457</v>
      </c>
      <c r="F259" s="217" t="s">
        <v>4458</v>
      </c>
      <c r="G259" s="218" t="s">
        <v>853</v>
      </c>
      <c r="H259" s="219">
        <v>3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2596</v>
      </c>
    </row>
    <row r="260" s="2" customFormat="1" ht="16.5" customHeight="1">
      <c r="A260" s="41"/>
      <c r="B260" s="42"/>
      <c r="C260" s="215" t="s">
        <v>1540</v>
      </c>
      <c r="D260" s="215" t="s">
        <v>171</v>
      </c>
      <c r="E260" s="216" t="s">
        <v>4459</v>
      </c>
      <c r="F260" s="217" t="s">
        <v>4460</v>
      </c>
      <c r="G260" s="218" t="s">
        <v>853</v>
      </c>
      <c r="H260" s="219">
        <v>3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2604</v>
      </c>
    </row>
    <row r="261" s="2" customFormat="1" ht="24.15" customHeight="1">
      <c r="A261" s="41"/>
      <c r="B261" s="42"/>
      <c r="C261" s="215" t="s">
        <v>1545</v>
      </c>
      <c r="D261" s="215" t="s">
        <v>171</v>
      </c>
      <c r="E261" s="216" t="s">
        <v>4461</v>
      </c>
      <c r="F261" s="217" t="s">
        <v>4462</v>
      </c>
      <c r="G261" s="218" t="s">
        <v>396</v>
      </c>
      <c r="H261" s="219">
        <v>72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2612</v>
      </c>
    </row>
    <row r="262" s="2" customFormat="1" ht="24.15" customHeight="1">
      <c r="A262" s="41"/>
      <c r="B262" s="42"/>
      <c r="C262" s="215" t="s">
        <v>1551</v>
      </c>
      <c r="D262" s="215" t="s">
        <v>171</v>
      </c>
      <c r="E262" s="216" t="s">
        <v>4463</v>
      </c>
      <c r="F262" s="217" t="s">
        <v>4464</v>
      </c>
      <c r="G262" s="218" t="s">
        <v>396</v>
      </c>
      <c r="H262" s="219">
        <v>28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2623</v>
      </c>
    </row>
    <row r="263" s="2" customFormat="1" ht="24.15" customHeight="1">
      <c r="A263" s="41"/>
      <c r="B263" s="42"/>
      <c r="C263" s="215" t="s">
        <v>1554</v>
      </c>
      <c r="D263" s="215" t="s">
        <v>171</v>
      </c>
      <c r="E263" s="216" t="s">
        <v>4465</v>
      </c>
      <c r="F263" s="217" t="s">
        <v>4466</v>
      </c>
      <c r="G263" s="218" t="s">
        <v>396</v>
      </c>
      <c r="H263" s="219">
        <v>72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2643</v>
      </c>
    </row>
    <row r="264" s="2" customFormat="1" ht="24.15" customHeight="1">
      <c r="A264" s="41"/>
      <c r="B264" s="42"/>
      <c r="C264" s="215" t="s">
        <v>1557</v>
      </c>
      <c r="D264" s="215" t="s">
        <v>171</v>
      </c>
      <c r="E264" s="216" t="s">
        <v>4467</v>
      </c>
      <c r="F264" s="217" t="s">
        <v>4468</v>
      </c>
      <c r="G264" s="218" t="s">
        <v>396</v>
      </c>
      <c r="H264" s="219">
        <v>28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2661</v>
      </c>
    </row>
    <row r="265" s="2" customFormat="1" ht="21.75" customHeight="1">
      <c r="A265" s="41"/>
      <c r="B265" s="42"/>
      <c r="C265" s="215" t="s">
        <v>1560</v>
      </c>
      <c r="D265" s="215" t="s">
        <v>171</v>
      </c>
      <c r="E265" s="216" t="s">
        <v>4469</v>
      </c>
      <c r="F265" s="217" t="s">
        <v>4470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2675</v>
      </c>
    </row>
    <row r="266" s="2" customFormat="1" ht="21.75" customHeight="1">
      <c r="A266" s="41"/>
      <c r="B266" s="42"/>
      <c r="C266" s="215" t="s">
        <v>1565</v>
      </c>
      <c r="D266" s="215" t="s">
        <v>171</v>
      </c>
      <c r="E266" s="216" t="s">
        <v>4471</v>
      </c>
      <c r="F266" s="217" t="s">
        <v>4472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2686</v>
      </c>
    </row>
    <row r="267" s="2" customFormat="1" ht="21.75" customHeight="1">
      <c r="A267" s="41"/>
      <c r="B267" s="42"/>
      <c r="C267" s="215" t="s">
        <v>1572</v>
      </c>
      <c r="D267" s="215" t="s">
        <v>171</v>
      </c>
      <c r="E267" s="216" t="s">
        <v>4473</v>
      </c>
      <c r="F267" s="217" t="s">
        <v>4474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2702</v>
      </c>
    </row>
    <row r="268" s="2" customFormat="1" ht="16.5" customHeight="1">
      <c r="A268" s="41"/>
      <c r="B268" s="42"/>
      <c r="C268" s="215" t="s">
        <v>1662</v>
      </c>
      <c r="D268" s="215" t="s">
        <v>171</v>
      </c>
      <c r="E268" s="216" t="s">
        <v>4475</v>
      </c>
      <c r="F268" s="217" t="s">
        <v>4476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2713</v>
      </c>
    </row>
    <row r="269" s="2" customFormat="1" ht="16.5" customHeight="1">
      <c r="A269" s="41"/>
      <c r="B269" s="42"/>
      <c r="C269" s="215" t="s">
        <v>1680</v>
      </c>
      <c r="D269" s="215" t="s">
        <v>171</v>
      </c>
      <c r="E269" s="216" t="s">
        <v>4477</v>
      </c>
      <c r="F269" s="217" t="s">
        <v>4478</v>
      </c>
      <c r="G269" s="218" t="s">
        <v>853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2723</v>
      </c>
    </row>
    <row r="270" s="2" customFormat="1" ht="21.75" customHeight="1">
      <c r="A270" s="41"/>
      <c r="B270" s="42"/>
      <c r="C270" s="215" t="s">
        <v>1685</v>
      </c>
      <c r="D270" s="215" t="s">
        <v>171</v>
      </c>
      <c r="E270" s="216" t="s">
        <v>4479</v>
      </c>
      <c r="F270" s="217" t="s">
        <v>4480</v>
      </c>
      <c r="G270" s="218" t="s">
        <v>853</v>
      </c>
      <c r="H270" s="219">
        <v>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2734</v>
      </c>
    </row>
    <row r="271" s="2" customFormat="1" ht="16.5" customHeight="1">
      <c r="A271" s="41"/>
      <c r="B271" s="42"/>
      <c r="C271" s="215" t="s">
        <v>1690</v>
      </c>
      <c r="D271" s="215" t="s">
        <v>171</v>
      </c>
      <c r="E271" s="216" t="s">
        <v>4481</v>
      </c>
      <c r="F271" s="217" t="s">
        <v>4482</v>
      </c>
      <c r="G271" s="218" t="s">
        <v>853</v>
      </c>
      <c r="H271" s="219">
        <v>6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2747</v>
      </c>
    </row>
    <row r="272" s="2" customFormat="1" ht="24.15" customHeight="1">
      <c r="A272" s="41"/>
      <c r="B272" s="42"/>
      <c r="C272" s="215" t="s">
        <v>1695</v>
      </c>
      <c r="D272" s="215" t="s">
        <v>171</v>
      </c>
      <c r="E272" s="216" t="s">
        <v>4483</v>
      </c>
      <c r="F272" s="217" t="s">
        <v>4484</v>
      </c>
      <c r="G272" s="218" t="s">
        <v>1165</v>
      </c>
      <c r="H272" s="219">
        <v>1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2761</v>
      </c>
    </row>
    <row r="273" s="2" customFormat="1" ht="16.5" customHeight="1">
      <c r="A273" s="41"/>
      <c r="B273" s="42"/>
      <c r="C273" s="215" t="s">
        <v>1700</v>
      </c>
      <c r="D273" s="215" t="s">
        <v>171</v>
      </c>
      <c r="E273" s="216" t="s">
        <v>4485</v>
      </c>
      <c r="F273" s="217" t="s">
        <v>4486</v>
      </c>
      <c r="G273" s="218" t="s">
        <v>853</v>
      </c>
      <c r="H273" s="219">
        <v>5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2772</v>
      </c>
    </row>
    <row r="274" s="2" customFormat="1" ht="16.5" customHeight="1">
      <c r="A274" s="41"/>
      <c r="B274" s="42"/>
      <c r="C274" s="215" t="s">
        <v>1707</v>
      </c>
      <c r="D274" s="215" t="s">
        <v>171</v>
      </c>
      <c r="E274" s="216" t="s">
        <v>4487</v>
      </c>
      <c r="F274" s="217" t="s">
        <v>4488</v>
      </c>
      <c r="G274" s="218" t="s">
        <v>853</v>
      </c>
      <c r="H274" s="219">
        <v>9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2783</v>
      </c>
    </row>
    <row r="275" s="2" customFormat="1" ht="16.5" customHeight="1">
      <c r="A275" s="41"/>
      <c r="B275" s="42"/>
      <c r="C275" s="215" t="s">
        <v>1712</v>
      </c>
      <c r="D275" s="215" t="s">
        <v>171</v>
      </c>
      <c r="E275" s="216" t="s">
        <v>4489</v>
      </c>
      <c r="F275" s="217" t="s">
        <v>4490</v>
      </c>
      <c r="G275" s="218" t="s">
        <v>853</v>
      </c>
      <c r="H275" s="219">
        <v>7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2792</v>
      </c>
    </row>
    <row r="276" s="2" customFormat="1" ht="16.5" customHeight="1">
      <c r="A276" s="41"/>
      <c r="B276" s="42"/>
      <c r="C276" s="215" t="s">
        <v>1724</v>
      </c>
      <c r="D276" s="215" t="s">
        <v>171</v>
      </c>
      <c r="E276" s="216" t="s">
        <v>4491</v>
      </c>
      <c r="F276" s="217" t="s">
        <v>4492</v>
      </c>
      <c r="G276" s="218" t="s">
        <v>853</v>
      </c>
      <c r="H276" s="219">
        <v>3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2810</v>
      </c>
    </row>
    <row r="277" s="2" customFormat="1" ht="16.5" customHeight="1">
      <c r="A277" s="41"/>
      <c r="B277" s="42"/>
      <c r="C277" s="215" t="s">
        <v>1729</v>
      </c>
      <c r="D277" s="215" t="s">
        <v>171</v>
      </c>
      <c r="E277" s="216" t="s">
        <v>4493</v>
      </c>
      <c r="F277" s="217" t="s">
        <v>4494</v>
      </c>
      <c r="G277" s="218" t="s">
        <v>853</v>
      </c>
      <c r="H277" s="219">
        <v>8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2824</v>
      </c>
    </row>
    <row r="278" s="2" customFormat="1" ht="16.5" customHeight="1">
      <c r="A278" s="41"/>
      <c r="B278" s="42"/>
      <c r="C278" s="215" t="s">
        <v>1748</v>
      </c>
      <c r="D278" s="215" t="s">
        <v>171</v>
      </c>
      <c r="E278" s="216" t="s">
        <v>4495</v>
      </c>
      <c r="F278" s="217" t="s">
        <v>4496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2837</v>
      </c>
    </row>
    <row r="279" s="2" customFormat="1" ht="16.5" customHeight="1">
      <c r="A279" s="41"/>
      <c r="B279" s="42"/>
      <c r="C279" s="215" t="s">
        <v>1762</v>
      </c>
      <c r="D279" s="215" t="s">
        <v>171</v>
      </c>
      <c r="E279" s="216" t="s">
        <v>4497</v>
      </c>
      <c r="F279" s="217" t="s">
        <v>4498</v>
      </c>
      <c r="G279" s="218" t="s">
        <v>853</v>
      </c>
      <c r="H279" s="219">
        <v>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2854</v>
      </c>
    </row>
    <row r="280" s="2" customFormat="1" ht="21.75" customHeight="1">
      <c r="A280" s="41"/>
      <c r="B280" s="42"/>
      <c r="C280" s="215" t="s">
        <v>1767</v>
      </c>
      <c r="D280" s="215" t="s">
        <v>171</v>
      </c>
      <c r="E280" s="216" t="s">
        <v>4499</v>
      </c>
      <c r="F280" s="217" t="s">
        <v>4500</v>
      </c>
      <c r="G280" s="218" t="s">
        <v>396</v>
      </c>
      <c r="H280" s="219">
        <v>677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2867</v>
      </c>
    </row>
    <row r="281" s="2" customFormat="1" ht="21.75" customHeight="1">
      <c r="A281" s="41"/>
      <c r="B281" s="42"/>
      <c r="C281" s="215" t="s">
        <v>1772</v>
      </c>
      <c r="D281" s="215" t="s">
        <v>171</v>
      </c>
      <c r="E281" s="216" t="s">
        <v>4501</v>
      </c>
      <c r="F281" s="217" t="s">
        <v>4502</v>
      </c>
      <c r="G281" s="218" t="s">
        <v>396</v>
      </c>
      <c r="H281" s="219">
        <v>677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2881</v>
      </c>
    </row>
    <row r="282" s="2" customFormat="1" ht="16.5" customHeight="1">
      <c r="A282" s="41"/>
      <c r="B282" s="42"/>
      <c r="C282" s="215" t="s">
        <v>1779</v>
      </c>
      <c r="D282" s="215" t="s">
        <v>171</v>
      </c>
      <c r="E282" s="216" t="s">
        <v>4379</v>
      </c>
      <c r="F282" s="217" t="s">
        <v>4380</v>
      </c>
      <c r="G282" s="218" t="s">
        <v>396</v>
      </c>
      <c r="H282" s="219">
        <v>62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2912</v>
      </c>
    </row>
    <row r="283" s="2" customFormat="1" ht="16.5" customHeight="1">
      <c r="A283" s="41"/>
      <c r="B283" s="42"/>
      <c r="C283" s="215" t="s">
        <v>1784</v>
      </c>
      <c r="D283" s="215" t="s">
        <v>171</v>
      </c>
      <c r="E283" s="216" t="s">
        <v>4377</v>
      </c>
      <c r="F283" s="217" t="s">
        <v>4378</v>
      </c>
      <c r="G283" s="218" t="s">
        <v>396</v>
      </c>
      <c r="H283" s="219">
        <v>42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508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508</v>
      </c>
      <c r="BM283" s="226" t="s">
        <v>2925</v>
      </c>
    </row>
    <row r="284" s="2" customFormat="1" ht="44.25" customHeight="1">
      <c r="A284" s="41"/>
      <c r="B284" s="42"/>
      <c r="C284" s="215" t="s">
        <v>1789</v>
      </c>
      <c r="D284" s="215" t="s">
        <v>171</v>
      </c>
      <c r="E284" s="216" t="s">
        <v>4503</v>
      </c>
      <c r="F284" s="217" t="s">
        <v>4504</v>
      </c>
      <c r="G284" s="218" t="s">
        <v>2131</v>
      </c>
      <c r="H284" s="219">
        <v>20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2937</v>
      </c>
    </row>
    <row r="285" s="2" customFormat="1" ht="21.75" customHeight="1">
      <c r="A285" s="41"/>
      <c r="B285" s="42"/>
      <c r="C285" s="215" t="s">
        <v>1795</v>
      </c>
      <c r="D285" s="215" t="s">
        <v>171</v>
      </c>
      <c r="E285" s="216" t="s">
        <v>4505</v>
      </c>
      <c r="F285" s="217" t="s">
        <v>4506</v>
      </c>
      <c r="G285" s="218" t="s">
        <v>405</v>
      </c>
      <c r="H285" s="219">
        <v>2.044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2950</v>
      </c>
    </row>
    <row r="286" s="12" customFormat="1" ht="25.92" customHeight="1">
      <c r="A286" s="12"/>
      <c r="B286" s="199"/>
      <c r="C286" s="200"/>
      <c r="D286" s="201" t="s">
        <v>68</v>
      </c>
      <c r="E286" s="202" t="s">
        <v>4139</v>
      </c>
      <c r="F286" s="202" t="s">
        <v>4507</v>
      </c>
      <c r="G286" s="200"/>
      <c r="H286" s="200"/>
      <c r="I286" s="203"/>
      <c r="J286" s="204">
        <f>BK286</f>
        <v>0</v>
      </c>
      <c r="K286" s="200"/>
      <c r="L286" s="205"/>
      <c r="M286" s="206"/>
      <c r="N286" s="207"/>
      <c r="O286" s="207"/>
      <c r="P286" s="208">
        <f>SUM(P287:P316)</f>
        <v>0</v>
      </c>
      <c r="Q286" s="207"/>
      <c r="R286" s="208">
        <f>SUM(R287:R316)</f>
        <v>0</v>
      </c>
      <c r="S286" s="207"/>
      <c r="T286" s="209">
        <f>SUM(T287:T316)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78</v>
      </c>
      <c r="AT286" s="211" t="s">
        <v>68</v>
      </c>
      <c r="AU286" s="211" t="s">
        <v>69</v>
      </c>
      <c r="AY286" s="210" t="s">
        <v>169</v>
      </c>
      <c r="BK286" s="212">
        <f>SUM(BK287:BK316)</f>
        <v>0</v>
      </c>
    </row>
    <row r="287" s="2" customFormat="1" ht="16.5" customHeight="1">
      <c r="A287" s="41"/>
      <c r="B287" s="42"/>
      <c r="C287" s="215" t="s">
        <v>1800</v>
      </c>
      <c r="D287" s="215" t="s">
        <v>171</v>
      </c>
      <c r="E287" s="216" t="s">
        <v>4508</v>
      </c>
      <c r="F287" s="217" t="s">
        <v>4509</v>
      </c>
      <c r="G287" s="218" t="s">
        <v>396</v>
      </c>
      <c r="H287" s="219">
        <v>65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2960</v>
      </c>
    </row>
    <row r="288" s="2" customFormat="1" ht="16.5" customHeight="1">
      <c r="A288" s="41"/>
      <c r="B288" s="42"/>
      <c r="C288" s="215" t="s">
        <v>1805</v>
      </c>
      <c r="D288" s="215" t="s">
        <v>171</v>
      </c>
      <c r="E288" s="216" t="s">
        <v>4510</v>
      </c>
      <c r="F288" s="217" t="s">
        <v>4511</v>
      </c>
      <c r="G288" s="218" t="s">
        <v>396</v>
      </c>
      <c r="H288" s="219">
        <v>48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2972</v>
      </c>
    </row>
    <row r="289" s="2" customFormat="1" ht="16.5" customHeight="1">
      <c r="A289" s="41"/>
      <c r="B289" s="42"/>
      <c r="C289" s="215" t="s">
        <v>1810</v>
      </c>
      <c r="D289" s="215" t="s">
        <v>171</v>
      </c>
      <c r="E289" s="216" t="s">
        <v>4512</v>
      </c>
      <c r="F289" s="217" t="s">
        <v>4513</v>
      </c>
      <c r="G289" s="218" t="s">
        <v>396</v>
      </c>
      <c r="H289" s="219">
        <v>8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2986</v>
      </c>
    </row>
    <row r="290" s="2" customFormat="1" ht="16.5" customHeight="1">
      <c r="A290" s="41"/>
      <c r="B290" s="42"/>
      <c r="C290" s="215" t="s">
        <v>1823</v>
      </c>
      <c r="D290" s="215" t="s">
        <v>171</v>
      </c>
      <c r="E290" s="216" t="s">
        <v>4514</v>
      </c>
      <c r="F290" s="217" t="s">
        <v>4515</v>
      </c>
      <c r="G290" s="218" t="s">
        <v>396</v>
      </c>
      <c r="H290" s="219">
        <v>121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2994</v>
      </c>
    </row>
    <row r="291" s="2" customFormat="1" ht="21.75" customHeight="1">
      <c r="A291" s="41"/>
      <c r="B291" s="42"/>
      <c r="C291" s="215" t="s">
        <v>1833</v>
      </c>
      <c r="D291" s="215" t="s">
        <v>171</v>
      </c>
      <c r="E291" s="216" t="s">
        <v>4516</v>
      </c>
      <c r="F291" s="217" t="s">
        <v>4517</v>
      </c>
      <c r="G291" s="218" t="s">
        <v>396</v>
      </c>
      <c r="H291" s="219">
        <v>2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3002</v>
      </c>
    </row>
    <row r="292" s="2" customFormat="1" ht="24.15" customHeight="1">
      <c r="A292" s="41"/>
      <c r="B292" s="42"/>
      <c r="C292" s="215" t="s">
        <v>1840</v>
      </c>
      <c r="D292" s="215" t="s">
        <v>171</v>
      </c>
      <c r="E292" s="216" t="s">
        <v>4518</v>
      </c>
      <c r="F292" s="217" t="s">
        <v>4519</v>
      </c>
      <c r="G292" s="218" t="s">
        <v>19</v>
      </c>
      <c r="H292" s="219">
        <v>1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3014</v>
      </c>
    </row>
    <row r="293" s="2" customFormat="1">
      <c r="A293" s="41"/>
      <c r="B293" s="42"/>
      <c r="C293" s="43"/>
      <c r="D293" s="235" t="s">
        <v>1090</v>
      </c>
      <c r="E293" s="43"/>
      <c r="F293" s="276" t="s">
        <v>4520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1090</v>
      </c>
      <c r="AU293" s="20" t="s">
        <v>76</v>
      </c>
    </row>
    <row r="294" s="2" customFormat="1" ht="24.15" customHeight="1">
      <c r="A294" s="41"/>
      <c r="B294" s="42"/>
      <c r="C294" s="215" t="s">
        <v>1845</v>
      </c>
      <c r="D294" s="215" t="s">
        <v>171</v>
      </c>
      <c r="E294" s="216" t="s">
        <v>4521</v>
      </c>
      <c r="F294" s="217" t="s">
        <v>4522</v>
      </c>
      <c r="G294" s="218" t="s">
        <v>853</v>
      </c>
      <c r="H294" s="219">
        <v>7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3025</v>
      </c>
    </row>
    <row r="295" s="2" customFormat="1" ht="24.15" customHeight="1">
      <c r="A295" s="41"/>
      <c r="B295" s="42"/>
      <c r="C295" s="215" t="s">
        <v>1894</v>
      </c>
      <c r="D295" s="215" t="s">
        <v>171</v>
      </c>
      <c r="E295" s="216" t="s">
        <v>4523</v>
      </c>
      <c r="F295" s="217" t="s">
        <v>4524</v>
      </c>
      <c r="G295" s="218" t="s">
        <v>853</v>
      </c>
      <c r="H295" s="219">
        <v>3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3036</v>
      </c>
    </row>
    <row r="296" s="2" customFormat="1" ht="24.15" customHeight="1">
      <c r="A296" s="41"/>
      <c r="B296" s="42"/>
      <c r="C296" s="215" t="s">
        <v>1899</v>
      </c>
      <c r="D296" s="215" t="s">
        <v>171</v>
      </c>
      <c r="E296" s="216" t="s">
        <v>4525</v>
      </c>
      <c r="F296" s="217" t="s">
        <v>4526</v>
      </c>
      <c r="G296" s="218" t="s">
        <v>2169</v>
      </c>
      <c r="H296" s="219">
        <v>5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3046</v>
      </c>
    </row>
    <row r="297" s="2" customFormat="1" ht="16.5" customHeight="1">
      <c r="A297" s="41"/>
      <c r="B297" s="42"/>
      <c r="C297" s="215" t="s">
        <v>1924</v>
      </c>
      <c r="D297" s="215" t="s">
        <v>171</v>
      </c>
      <c r="E297" s="216" t="s">
        <v>4527</v>
      </c>
      <c r="F297" s="217" t="s">
        <v>4528</v>
      </c>
      <c r="G297" s="218" t="s">
        <v>853</v>
      </c>
      <c r="H297" s="219">
        <v>1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508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508</v>
      </c>
      <c r="BM297" s="226" t="s">
        <v>3060</v>
      </c>
    </row>
    <row r="298" s="2" customFormat="1">
      <c r="A298" s="41"/>
      <c r="B298" s="42"/>
      <c r="C298" s="43"/>
      <c r="D298" s="235" t="s">
        <v>1090</v>
      </c>
      <c r="E298" s="43"/>
      <c r="F298" s="276" t="s">
        <v>4529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1090</v>
      </c>
      <c r="AU298" s="20" t="s">
        <v>76</v>
      </c>
    </row>
    <row r="299" s="2" customFormat="1" ht="16.5" customHeight="1">
      <c r="A299" s="41"/>
      <c r="B299" s="42"/>
      <c r="C299" s="215" t="s">
        <v>1948</v>
      </c>
      <c r="D299" s="215" t="s">
        <v>171</v>
      </c>
      <c r="E299" s="216" t="s">
        <v>4530</v>
      </c>
      <c r="F299" s="217" t="s">
        <v>4531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3072</v>
      </c>
    </row>
    <row r="300" s="2" customFormat="1">
      <c r="A300" s="41"/>
      <c r="B300" s="42"/>
      <c r="C300" s="43"/>
      <c r="D300" s="235" t="s">
        <v>1090</v>
      </c>
      <c r="E300" s="43"/>
      <c r="F300" s="276" t="s">
        <v>4532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1090</v>
      </c>
      <c r="AU300" s="20" t="s">
        <v>76</v>
      </c>
    </row>
    <row r="301" s="2" customFormat="1" ht="16.5" customHeight="1">
      <c r="A301" s="41"/>
      <c r="B301" s="42"/>
      <c r="C301" s="215" t="s">
        <v>1954</v>
      </c>
      <c r="D301" s="215" t="s">
        <v>171</v>
      </c>
      <c r="E301" s="216" t="s">
        <v>4533</v>
      </c>
      <c r="F301" s="217" t="s">
        <v>4534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3080</v>
      </c>
    </row>
    <row r="302" s="2" customFormat="1" ht="16.5" customHeight="1">
      <c r="A302" s="41"/>
      <c r="B302" s="42"/>
      <c r="C302" s="215" t="s">
        <v>1979</v>
      </c>
      <c r="D302" s="215" t="s">
        <v>171</v>
      </c>
      <c r="E302" s="216" t="s">
        <v>4535</v>
      </c>
      <c r="F302" s="217" t="s">
        <v>4536</v>
      </c>
      <c r="G302" s="218" t="s">
        <v>853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3088</v>
      </c>
    </row>
    <row r="303" s="2" customFormat="1" ht="16.5" customHeight="1">
      <c r="A303" s="41"/>
      <c r="B303" s="42"/>
      <c r="C303" s="215" t="s">
        <v>1986</v>
      </c>
      <c r="D303" s="215" t="s">
        <v>171</v>
      </c>
      <c r="E303" s="216" t="s">
        <v>4537</v>
      </c>
      <c r="F303" s="217" t="s">
        <v>4538</v>
      </c>
      <c r="G303" s="218" t="s">
        <v>853</v>
      </c>
      <c r="H303" s="219">
        <v>7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3096</v>
      </c>
    </row>
    <row r="304" s="2" customFormat="1" ht="16.5" customHeight="1">
      <c r="A304" s="41"/>
      <c r="B304" s="42"/>
      <c r="C304" s="215" t="s">
        <v>1993</v>
      </c>
      <c r="D304" s="215" t="s">
        <v>171</v>
      </c>
      <c r="E304" s="216" t="s">
        <v>4539</v>
      </c>
      <c r="F304" s="217" t="s">
        <v>4540</v>
      </c>
      <c r="G304" s="218" t="s">
        <v>853</v>
      </c>
      <c r="H304" s="219">
        <v>1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3104</v>
      </c>
    </row>
    <row r="305" s="2" customFormat="1" ht="16.5" customHeight="1">
      <c r="A305" s="41"/>
      <c r="B305" s="42"/>
      <c r="C305" s="215" t="s">
        <v>1999</v>
      </c>
      <c r="D305" s="215" t="s">
        <v>171</v>
      </c>
      <c r="E305" s="216" t="s">
        <v>4541</v>
      </c>
      <c r="F305" s="217" t="s">
        <v>4542</v>
      </c>
      <c r="G305" s="218" t="s">
        <v>853</v>
      </c>
      <c r="H305" s="219">
        <v>1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3112</v>
      </c>
    </row>
    <row r="306" s="2" customFormat="1" ht="16.5" customHeight="1">
      <c r="A306" s="41"/>
      <c r="B306" s="42"/>
      <c r="C306" s="215" t="s">
        <v>2014</v>
      </c>
      <c r="D306" s="215" t="s">
        <v>171</v>
      </c>
      <c r="E306" s="216" t="s">
        <v>4543</v>
      </c>
      <c r="F306" s="217" t="s">
        <v>4544</v>
      </c>
      <c r="G306" s="218" t="s">
        <v>853</v>
      </c>
      <c r="H306" s="219">
        <v>5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3120</v>
      </c>
    </row>
    <row r="307" s="2" customFormat="1" ht="16.5" customHeight="1">
      <c r="A307" s="41"/>
      <c r="B307" s="42"/>
      <c r="C307" s="215" t="s">
        <v>2030</v>
      </c>
      <c r="D307" s="215" t="s">
        <v>171</v>
      </c>
      <c r="E307" s="216" t="s">
        <v>4545</v>
      </c>
      <c r="F307" s="217" t="s">
        <v>4546</v>
      </c>
      <c r="G307" s="218" t="s">
        <v>853</v>
      </c>
      <c r="H307" s="219">
        <v>2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3128</v>
      </c>
    </row>
    <row r="308" s="2" customFormat="1" ht="21.75" customHeight="1">
      <c r="A308" s="41"/>
      <c r="B308" s="42"/>
      <c r="C308" s="215" t="s">
        <v>2035</v>
      </c>
      <c r="D308" s="215" t="s">
        <v>171</v>
      </c>
      <c r="E308" s="216" t="s">
        <v>4547</v>
      </c>
      <c r="F308" s="217" t="s">
        <v>4548</v>
      </c>
      <c r="G308" s="218" t="s">
        <v>853</v>
      </c>
      <c r="H308" s="219">
        <v>7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3136</v>
      </c>
    </row>
    <row r="309" s="2" customFormat="1" ht="21.75" customHeight="1">
      <c r="A309" s="41"/>
      <c r="B309" s="42"/>
      <c r="C309" s="215" t="s">
        <v>2042</v>
      </c>
      <c r="D309" s="215" t="s">
        <v>171</v>
      </c>
      <c r="E309" s="216" t="s">
        <v>4549</v>
      </c>
      <c r="F309" s="217" t="s">
        <v>4550</v>
      </c>
      <c r="G309" s="218" t="s">
        <v>853</v>
      </c>
      <c r="H309" s="219">
        <v>3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3144</v>
      </c>
    </row>
    <row r="310" s="2" customFormat="1" ht="16.5" customHeight="1">
      <c r="A310" s="41"/>
      <c r="B310" s="42"/>
      <c r="C310" s="215" t="s">
        <v>2056</v>
      </c>
      <c r="D310" s="215" t="s">
        <v>171</v>
      </c>
      <c r="E310" s="216" t="s">
        <v>4551</v>
      </c>
      <c r="F310" s="217" t="s">
        <v>4552</v>
      </c>
      <c r="G310" s="218" t="s">
        <v>853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3152</v>
      </c>
    </row>
    <row r="311" s="2" customFormat="1" ht="16.5" customHeight="1">
      <c r="A311" s="41"/>
      <c r="B311" s="42"/>
      <c r="C311" s="215" t="s">
        <v>2069</v>
      </c>
      <c r="D311" s="215" t="s">
        <v>171</v>
      </c>
      <c r="E311" s="216" t="s">
        <v>4553</v>
      </c>
      <c r="F311" s="217" t="s">
        <v>4554</v>
      </c>
      <c r="G311" s="218" t="s">
        <v>1165</v>
      </c>
      <c r="H311" s="219">
        <v>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3160</v>
      </c>
    </row>
    <row r="312" s="2" customFormat="1" ht="44.25" customHeight="1">
      <c r="A312" s="41"/>
      <c r="B312" s="42"/>
      <c r="C312" s="215" t="s">
        <v>2077</v>
      </c>
      <c r="D312" s="215" t="s">
        <v>171</v>
      </c>
      <c r="E312" s="216" t="s">
        <v>4503</v>
      </c>
      <c r="F312" s="217" t="s">
        <v>4504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3168</v>
      </c>
    </row>
    <row r="313" s="2" customFormat="1" ht="24.15" customHeight="1">
      <c r="A313" s="41"/>
      <c r="B313" s="42"/>
      <c r="C313" s="215" t="s">
        <v>2082</v>
      </c>
      <c r="D313" s="215" t="s">
        <v>171</v>
      </c>
      <c r="E313" s="216" t="s">
        <v>4555</v>
      </c>
      <c r="F313" s="217" t="s">
        <v>4556</v>
      </c>
      <c r="G313" s="218" t="s">
        <v>396</v>
      </c>
      <c r="H313" s="219">
        <v>121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3176</v>
      </c>
    </row>
    <row r="314" s="2" customFormat="1" ht="21.75" customHeight="1">
      <c r="A314" s="41"/>
      <c r="B314" s="42"/>
      <c r="C314" s="215" t="s">
        <v>2087</v>
      </c>
      <c r="D314" s="215" t="s">
        <v>171</v>
      </c>
      <c r="E314" s="216" t="s">
        <v>4557</v>
      </c>
      <c r="F314" s="217" t="s">
        <v>4558</v>
      </c>
      <c r="G314" s="218" t="s">
        <v>405</v>
      </c>
      <c r="H314" s="219">
        <v>1.3320000000000001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3184</v>
      </c>
    </row>
    <row r="315" s="2" customFormat="1" ht="24.15" customHeight="1">
      <c r="A315" s="41"/>
      <c r="B315" s="42"/>
      <c r="C315" s="215" t="s">
        <v>2094</v>
      </c>
      <c r="D315" s="215" t="s">
        <v>171</v>
      </c>
      <c r="E315" s="216" t="s">
        <v>4559</v>
      </c>
      <c r="F315" s="217" t="s">
        <v>4560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3193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4561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12" customFormat="1" ht="25.92" customHeight="1">
      <c r="A317" s="12"/>
      <c r="B317" s="199"/>
      <c r="C317" s="200"/>
      <c r="D317" s="201" t="s">
        <v>68</v>
      </c>
      <c r="E317" s="202" t="s">
        <v>2566</v>
      </c>
      <c r="F317" s="202" t="s">
        <v>4562</v>
      </c>
      <c r="G317" s="200"/>
      <c r="H317" s="200"/>
      <c r="I317" s="203"/>
      <c r="J317" s="204">
        <f>BK317</f>
        <v>0</v>
      </c>
      <c r="K317" s="200"/>
      <c r="L317" s="205"/>
      <c r="M317" s="206"/>
      <c r="N317" s="207"/>
      <c r="O317" s="207"/>
      <c r="P317" s="208">
        <f>SUM(P318:P356)</f>
        <v>0</v>
      </c>
      <c r="Q317" s="207"/>
      <c r="R317" s="208">
        <f>SUM(R318:R356)</f>
        <v>0</v>
      </c>
      <c r="S317" s="207"/>
      <c r="T317" s="209">
        <f>SUM(T318:T356)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0" t="s">
        <v>78</v>
      </c>
      <c r="AT317" s="211" t="s">
        <v>68</v>
      </c>
      <c r="AU317" s="211" t="s">
        <v>69</v>
      </c>
      <c r="AY317" s="210" t="s">
        <v>169</v>
      </c>
      <c r="BK317" s="212">
        <f>SUM(BK318:BK356)</f>
        <v>0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4563</v>
      </c>
      <c r="F318" s="217" t="s">
        <v>4564</v>
      </c>
      <c r="G318" s="218" t="s">
        <v>2131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4565</v>
      </c>
      <c r="F319" s="217" t="s">
        <v>4566</v>
      </c>
      <c r="G319" s="218" t="s">
        <v>2169</v>
      </c>
      <c r="H319" s="219">
        <v>7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3218</v>
      </c>
    </row>
    <row r="320" s="2" customFormat="1" ht="33" customHeight="1">
      <c r="A320" s="41"/>
      <c r="B320" s="42"/>
      <c r="C320" s="215" t="s">
        <v>2117</v>
      </c>
      <c r="D320" s="215" t="s">
        <v>171</v>
      </c>
      <c r="E320" s="216" t="s">
        <v>4567</v>
      </c>
      <c r="F320" s="217" t="s">
        <v>4568</v>
      </c>
      <c r="G320" s="218" t="s">
        <v>2169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3230</v>
      </c>
    </row>
    <row r="321" s="2" customFormat="1" ht="44.25" customHeight="1">
      <c r="A321" s="41"/>
      <c r="B321" s="42"/>
      <c r="C321" s="215" t="s">
        <v>2123</v>
      </c>
      <c r="D321" s="215" t="s">
        <v>171</v>
      </c>
      <c r="E321" s="216" t="s">
        <v>4569</v>
      </c>
      <c r="F321" s="217" t="s">
        <v>4570</v>
      </c>
      <c r="G321" s="218" t="s">
        <v>2169</v>
      </c>
      <c r="H321" s="219">
        <v>8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3245</v>
      </c>
    </row>
    <row r="322" s="2" customFormat="1" ht="16.5" customHeight="1">
      <c r="A322" s="41"/>
      <c r="B322" s="42"/>
      <c r="C322" s="215" t="s">
        <v>2128</v>
      </c>
      <c r="D322" s="215" t="s">
        <v>171</v>
      </c>
      <c r="E322" s="216" t="s">
        <v>4571</v>
      </c>
      <c r="F322" s="217" t="s">
        <v>4572</v>
      </c>
      <c r="G322" s="218" t="s">
        <v>2169</v>
      </c>
      <c r="H322" s="219">
        <v>8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3260</v>
      </c>
    </row>
    <row r="323" s="2" customFormat="1" ht="16.5" customHeight="1">
      <c r="A323" s="41"/>
      <c r="B323" s="42"/>
      <c r="C323" s="215" t="s">
        <v>2134</v>
      </c>
      <c r="D323" s="215" t="s">
        <v>171</v>
      </c>
      <c r="E323" s="216" t="s">
        <v>4573</v>
      </c>
      <c r="F323" s="217" t="s">
        <v>4574</v>
      </c>
      <c r="G323" s="218" t="s">
        <v>2169</v>
      </c>
      <c r="H323" s="219">
        <v>8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3269</v>
      </c>
    </row>
    <row r="324" s="2" customFormat="1" ht="16.5" customHeight="1">
      <c r="A324" s="41"/>
      <c r="B324" s="42"/>
      <c r="C324" s="215" t="s">
        <v>2138</v>
      </c>
      <c r="D324" s="215" t="s">
        <v>171</v>
      </c>
      <c r="E324" s="216" t="s">
        <v>4575</v>
      </c>
      <c r="F324" s="217" t="s">
        <v>4576</v>
      </c>
      <c r="G324" s="218" t="s">
        <v>2169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3278</v>
      </c>
    </row>
    <row r="325" s="2" customFormat="1" ht="44.25" customHeight="1">
      <c r="A325" s="41"/>
      <c r="B325" s="42"/>
      <c r="C325" s="215" t="s">
        <v>2142</v>
      </c>
      <c r="D325" s="215" t="s">
        <v>171</v>
      </c>
      <c r="E325" s="216" t="s">
        <v>4577</v>
      </c>
      <c r="F325" s="217" t="s">
        <v>4578</v>
      </c>
      <c r="G325" s="218" t="s">
        <v>2169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508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508</v>
      </c>
      <c r="BM325" s="226" t="s">
        <v>3286</v>
      </c>
    </row>
    <row r="326" s="2" customFormat="1" ht="16.5" customHeight="1">
      <c r="A326" s="41"/>
      <c r="B326" s="42"/>
      <c r="C326" s="215" t="s">
        <v>2146</v>
      </c>
      <c r="D326" s="215" t="s">
        <v>171</v>
      </c>
      <c r="E326" s="216" t="s">
        <v>4579</v>
      </c>
      <c r="F326" s="217" t="s">
        <v>4580</v>
      </c>
      <c r="G326" s="218" t="s">
        <v>2169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3294</v>
      </c>
    </row>
    <row r="327" s="2" customFormat="1" ht="16.5" customHeight="1">
      <c r="A327" s="41"/>
      <c r="B327" s="42"/>
      <c r="C327" s="215" t="s">
        <v>2150</v>
      </c>
      <c r="D327" s="215" t="s">
        <v>171</v>
      </c>
      <c r="E327" s="216" t="s">
        <v>4581</v>
      </c>
      <c r="F327" s="217" t="s">
        <v>4582</v>
      </c>
      <c r="G327" s="218" t="s">
        <v>853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3302</v>
      </c>
    </row>
    <row r="328" s="2" customFormat="1">
      <c r="A328" s="41"/>
      <c r="B328" s="42"/>
      <c r="C328" s="43"/>
      <c r="D328" s="235" t="s">
        <v>1090</v>
      </c>
      <c r="E328" s="43"/>
      <c r="F328" s="276" t="s">
        <v>4583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1090</v>
      </c>
      <c r="AU328" s="20" t="s">
        <v>76</v>
      </c>
    </row>
    <row r="329" s="2" customFormat="1" ht="16.5" customHeight="1">
      <c r="A329" s="41"/>
      <c r="B329" s="42"/>
      <c r="C329" s="215" t="s">
        <v>2154</v>
      </c>
      <c r="D329" s="215" t="s">
        <v>171</v>
      </c>
      <c r="E329" s="216" t="s">
        <v>4584</v>
      </c>
      <c r="F329" s="217" t="s">
        <v>4585</v>
      </c>
      <c r="G329" s="218" t="s">
        <v>853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3310</v>
      </c>
    </row>
    <row r="330" s="2" customFormat="1" ht="16.5" customHeight="1">
      <c r="A330" s="41"/>
      <c r="B330" s="42"/>
      <c r="C330" s="215" t="s">
        <v>2158</v>
      </c>
      <c r="D330" s="215" t="s">
        <v>171</v>
      </c>
      <c r="E330" s="216" t="s">
        <v>4571</v>
      </c>
      <c r="F330" s="217" t="s">
        <v>4572</v>
      </c>
      <c r="G330" s="218" t="s">
        <v>2169</v>
      </c>
      <c r="H330" s="219">
        <v>1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3318</v>
      </c>
    </row>
    <row r="331" s="2" customFormat="1" ht="37.8" customHeight="1">
      <c r="A331" s="41"/>
      <c r="B331" s="42"/>
      <c r="C331" s="215" t="s">
        <v>2162</v>
      </c>
      <c r="D331" s="215" t="s">
        <v>171</v>
      </c>
      <c r="E331" s="216" t="s">
        <v>4586</v>
      </c>
      <c r="F331" s="217" t="s">
        <v>4587</v>
      </c>
      <c r="G331" s="218" t="s">
        <v>2169</v>
      </c>
      <c r="H331" s="219">
        <v>7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3326</v>
      </c>
    </row>
    <row r="332" s="2" customFormat="1" ht="16.5" customHeight="1">
      <c r="A332" s="41"/>
      <c r="B332" s="42"/>
      <c r="C332" s="215" t="s">
        <v>2166</v>
      </c>
      <c r="D332" s="215" t="s">
        <v>171</v>
      </c>
      <c r="E332" s="216" t="s">
        <v>4588</v>
      </c>
      <c r="F332" s="217" t="s">
        <v>4589</v>
      </c>
      <c r="G332" s="218" t="s">
        <v>2169</v>
      </c>
      <c r="H332" s="219">
        <v>7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3334</v>
      </c>
    </row>
    <row r="333" s="2" customFormat="1" ht="16.5" customHeight="1">
      <c r="A333" s="41"/>
      <c r="B333" s="42"/>
      <c r="C333" s="215" t="s">
        <v>2171</v>
      </c>
      <c r="D333" s="215" t="s">
        <v>171</v>
      </c>
      <c r="E333" s="216" t="s">
        <v>4590</v>
      </c>
      <c r="F333" s="217" t="s">
        <v>4591</v>
      </c>
      <c r="G333" s="218" t="s">
        <v>2169</v>
      </c>
      <c r="H333" s="219">
        <v>17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508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508</v>
      </c>
      <c r="BM333" s="226" t="s">
        <v>3342</v>
      </c>
    </row>
    <row r="334" s="2" customFormat="1" ht="16.5" customHeight="1">
      <c r="A334" s="41"/>
      <c r="B334" s="42"/>
      <c r="C334" s="215" t="s">
        <v>2175</v>
      </c>
      <c r="D334" s="215" t="s">
        <v>171</v>
      </c>
      <c r="E334" s="216" t="s">
        <v>4592</v>
      </c>
      <c r="F334" s="217" t="s">
        <v>4593</v>
      </c>
      <c r="G334" s="218" t="s">
        <v>2169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3350</v>
      </c>
    </row>
    <row r="335" s="2" customFormat="1" ht="16.5" customHeight="1">
      <c r="A335" s="41"/>
      <c r="B335" s="42"/>
      <c r="C335" s="215" t="s">
        <v>2179</v>
      </c>
      <c r="D335" s="215" t="s">
        <v>171</v>
      </c>
      <c r="E335" s="216" t="s">
        <v>4594</v>
      </c>
      <c r="F335" s="217" t="s">
        <v>4595</v>
      </c>
      <c r="G335" s="218" t="s">
        <v>853</v>
      </c>
      <c r="H335" s="219">
        <v>6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3358</v>
      </c>
    </row>
    <row r="336" s="2" customFormat="1">
      <c r="A336" s="41"/>
      <c r="B336" s="42"/>
      <c r="C336" s="43"/>
      <c r="D336" s="235" t="s">
        <v>1090</v>
      </c>
      <c r="E336" s="43"/>
      <c r="F336" s="276" t="s">
        <v>4596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1090</v>
      </c>
      <c r="AU336" s="20" t="s">
        <v>76</v>
      </c>
    </row>
    <row r="337" s="2" customFormat="1" ht="24.15" customHeight="1">
      <c r="A337" s="41"/>
      <c r="B337" s="42"/>
      <c r="C337" s="215" t="s">
        <v>2183</v>
      </c>
      <c r="D337" s="215" t="s">
        <v>171</v>
      </c>
      <c r="E337" s="216" t="s">
        <v>4597</v>
      </c>
      <c r="F337" s="217" t="s">
        <v>4598</v>
      </c>
      <c r="G337" s="218" t="s">
        <v>853</v>
      </c>
      <c r="H337" s="219">
        <v>11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4599</v>
      </c>
    </row>
    <row r="338" s="2" customFormat="1" ht="24.15" customHeight="1">
      <c r="A338" s="41"/>
      <c r="B338" s="42"/>
      <c r="C338" s="215" t="s">
        <v>2187</v>
      </c>
      <c r="D338" s="215" t="s">
        <v>171</v>
      </c>
      <c r="E338" s="216" t="s">
        <v>4600</v>
      </c>
      <c r="F338" s="217" t="s">
        <v>4601</v>
      </c>
      <c r="G338" s="218" t="s">
        <v>853</v>
      </c>
      <c r="H338" s="219">
        <v>1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4602</v>
      </c>
    </row>
    <row r="339" s="2" customFormat="1" ht="16.5" customHeight="1">
      <c r="A339" s="41"/>
      <c r="B339" s="42"/>
      <c r="C339" s="215" t="s">
        <v>2191</v>
      </c>
      <c r="D339" s="215" t="s">
        <v>171</v>
      </c>
      <c r="E339" s="216" t="s">
        <v>4603</v>
      </c>
      <c r="F339" s="217" t="s">
        <v>4604</v>
      </c>
      <c r="G339" s="218" t="s">
        <v>853</v>
      </c>
      <c r="H339" s="219">
        <v>18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3366</v>
      </c>
    </row>
    <row r="340" s="2" customFormat="1" ht="16.5" customHeight="1">
      <c r="A340" s="41"/>
      <c r="B340" s="42"/>
      <c r="C340" s="215" t="s">
        <v>2195</v>
      </c>
      <c r="D340" s="215" t="s">
        <v>171</v>
      </c>
      <c r="E340" s="216" t="s">
        <v>4605</v>
      </c>
      <c r="F340" s="217" t="s">
        <v>4606</v>
      </c>
      <c r="G340" s="218" t="s">
        <v>853</v>
      </c>
      <c r="H340" s="219">
        <v>18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3374</v>
      </c>
    </row>
    <row r="341" s="2" customFormat="1" ht="16.5" customHeight="1">
      <c r="A341" s="41"/>
      <c r="B341" s="42"/>
      <c r="C341" s="215" t="s">
        <v>2201</v>
      </c>
      <c r="D341" s="215" t="s">
        <v>171</v>
      </c>
      <c r="E341" s="216" t="s">
        <v>4607</v>
      </c>
      <c r="F341" s="217" t="s">
        <v>4608</v>
      </c>
      <c r="G341" s="218" t="s">
        <v>2169</v>
      </c>
      <c r="H341" s="219">
        <v>18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508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3382</v>
      </c>
    </row>
    <row r="342" s="2" customFormat="1" ht="16.5" customHeight="1">
      <c r="A342" s="41"/>
      <c r="B342" s="42"/>
      <c r="C342" s="215" t="s">
        <v>2210</v>
      </c>
      <c r="D342" s="215" t="s">
        <v>171</v>
      </c>
      <c r="E342" s="216" t="s">
        <v>4609</v>
      </c>
      <c r="F342" s="217" t="s">
        <v>4610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3390</v>
      </c>
    </row>
    <row r="343" s="2" customFormat="1" ht="21.75" customHeight="1">
      <c r="A343" s="41"/>
      <c r="B343" s="42"/>
      <c r="C343" s="215" t="s">
        <v>2228</v>
      </c>
      <c r="D343" s="215" t="s">
        <v>171</v>
      </c>
      <c r="E343" s="216" t="s">
        <v>4611</v>
      </c>
      <c r="F343" s="217" t="s">
        <v>4612</v>
      </c>
      <c r="G343" s="218" t="s">
        <v>853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3398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4583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16.5" customHeight="1">
      <c r="A345" s="41"/>
      <c r="B345" s="42"/>
      <c r="C345" s="215" t="s">
        <v>2242</v>
      </c>
      <c r="D345" s="215" t="s">
        <v>171</v>
      </c>
      <c r="E345" s="216" t="s">
        <v>4603</v>
      </c>
      <c r="F345" s="217" t="s">
        <v>4604</v>
      </c>
      <c r="G345" s="218" t="s">
        <v>853</v>
      </c>
      <c r="H345" s="219">
        <v>4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3406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4613</v>
      </c>
      <c r="F346" s="217" t="s">
        <v>4614</v>
      </c>
      <c r="G346" s="218" t="s">
        <v>2169</v>
      </c>
      <c r="H346" s="219">
        <v>4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3414</v>
      </c>
    </row>
    <row r="347" s="2" customFormat="1">
      <c r="A347" s="41"/>
      <c r="B347" s="42"/>
      <c r="C347" s="43"/>
      <c r="D347" s="235" t="s">
        <v>1090</v>
      </c>
      <c r="E347" s="43"/>
      <c r="F347" s="276" t="s">
        <v>4615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1090</v>
      </c>
      <c r="AU347" s="20" t="s">
        <v>76</v>
      </c>
    </row>
    <row r="348" s="2" customFormat="1" ht="33" customHeight="1">
      <c r="A348" s="41"/>
      <c r="B348" s="42"/>
      <c r="C348" s="215" t="s">
        <v>2268</v>
      </c>
      <c r="D348" s="215" t="s">
        <v>171</v>
      </c>
      <c r="E348" s="216" t="s">
        <v>4616</v>
      </c>
      <c r="F348" s="217" t="s">
        <v>4617</v>
      </c>
      <c r="G348" s="218" t="s">
        <v>4358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3422</v>
      </c>
    </row>
    <row r="349" s="2" customFormat="1" ht="33" customHeight="1">
      <c r="A349" s="41"/>
      <c r="B349" s="42"/>
      <c r="C349" s="215" t="s">
        <v>2273</v>
      </c>
      <c r="D349" s="215" t="s">
        <v>171</v>
      </c>
      <c r="E349" s="216" t="s">
        <v>4618</v>
      </c>
      <c r="F349" s="217" t="s">
        <v>4619</v>
      </c>
      <c r="G349" s="218" t="s">
        <v>4358</v>
      </c>
      <c r="H349" s="219">
        <v>1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508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3430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4620</v>
      </c>
      <c r="F350" s="217" t="s">
        <v>4621</v>
      </c>
      <c r="G350" s="218" t="s">
        <v>2169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3438</v>
      </c>
    </row>
    <row r="351" s="2" customFormat="1" ht="21.75" customHeight="1">
      <c r="A351" s="41"/>
      <c r="B351" s="42"/>
      <c r="C351" s="215" t="s">
        <v>2283</v>
      </c>
      <c r="D351" s="215" t="s">
        <v>171</v>
      </c>
      <c r="E351" s="216" t="s">
        <v>4622</v>
      </c>
      <c r="F351" s="217" t="s">
        <v>4623</v>
      </c>
      <c r="G351" s="218" t="s">
        <v>853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3446</v>
      </c>
    </row>
    <row r="352" s="2" customFormat="1">
      <c r="A352" s="41"/>
      <c r="B352" s="42"/>
      <c r="C352" s="43"/>
      <c r="D352" s="235" t="s">
        <v>1090</v>
      </c>
      <c r="E352" s="43"/>
      <c r="F352" s="276" t="s">
        <v>4596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1090</v>
      </c>
      <c r="AU352" s="20" t="s">
        <v>76</v>
      </c>
    </row>
    <row r="353" s="2" customFormat="1" ht="16.5" customHeight="1">
      <c r="A353" s="41"/>
      <c r="B353" s="42"/>
      <c r="C353" s="215" t="s">
        <v>2288</v>
      </c>
      <c r="D353" s="215" t="s">
        <v>171</v>
      </c>
      <c r="E353" s="216" t="s">
        <v>4624</v>
      </c>
      <c r="F353" s="217" t="s">
        <v>4625</v>
      </c>
      <c r="G353" s="218" t="s">
        <v>853</v>
      </c>
      <c r="H353" s="219">
        <v>1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3454</v>
      </c>
    </row>
    <row r="354" s="2" customFormat="1" ht="33" customHeight="1">
      <c r="A354" s="41"/>
      <c r="B354" s="42"/>
      <c r="C354" s="215" t="s">
        <v>2293</v>
      </c>
      <c r="D354" s="215" t="s">
        <v>171</v>
      </c>
      <c r="E354" s="216" t="s">
        <v>4626</v>
      </c>
      <c r="F354" s="217" t="s">
        <v>4627</v>
      </c>
      <c r="G354" s="218" t="s">
        <v>2169</v>
      </c>
      <c r="H354" s="219">
        <v>51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508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508</v>
      </c>
      <c r="BM354" s="226" t="s">
        <v>3462</v>
      </c>
    </row>
    <row r="355" s="2" customFormat="1" ht="16.5" customHeight="1">
      <c r="A355" s="41"/>
      <c r="B355" s="42"/>
      <c r="C355" s="215" t="s">
        <v>2298</v>
      </c>
      <c r="D355" s="215" t="s">
        <v>171</v>
      </c>
      <c r="E355" s="216" t="s">
        <v>4628</v>
      </c>
      <c r="F355" s="217" t="s">
        <v>4629</v>
      </c>
      <c r="G355" s="218" t="s">
        <v>2169</v>
      </c>
      <c r="H355" s="219">
        <v>51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508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508</v>
      </c>
      <c r="BM355" s="226" t="s">
        <v>3470</v>
      </c>
    </row>
    <row r="356" s="2" customFormat="1" ht="21.75" customHeight="1">
      <c r="A356" s="41"/>
      <c r="B356" s="42"/>
      <c r="C356" s="215" t="s">
        <v>2303</v>
      </c>
      <c r="D356" s="215" t="s">
        <v>171</v>
      </c>
      <c r="E356" s="216" t="s">
        <v>4630</v>
      </c>
      <c r="F356" s="217" t="s">
        <v>4631</v>
      </c>
      <c r="G356" s="218" t="s">
        <v>405</v>
      </c>
      <c r="H356" s="219">
        <v>0.81000000000000005</v>
      </c>
      <c r="I356" s="220"/>
      <c r="J356" s="221">
        <f>ROUND(I356*H356,2)</f>
        <v>0</v>
      </c>
      <c r="K356" s="217" t="s">
        <v>19</v>
      </c>
      <c r="L356" s="47"/>
      <c r="M356" s="293" t="s">
        <v>19</v>
      </c>
      <c r="N356" s="294" t="s">
        <v>40</v>
      </c>
      <c r="O356" s="291"/>
      <c r="P356" s="295">
        <f>O356*H356</f>
        <v>0</v>
      </c>
      <c r="Q356" s="295">
        <v>0</v>
      </c>
      <c r="R356" s="295">
        <f>Q356*H356</f>
        <v>0</v>
      </c>
      <c r="S356" s="295">
        <v>0</v>
      </c>
      <c r="T356" s="29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508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508</v>
      </c>
      <c r="BM356" s="226" t="s">
        <v>3478</v>
      </c>
    </row>
    <row r="357" s="2" customFormat="1" ht="6.96" customHeight="1">
      <c r="A357" s="41"/>
      <c r="B357" s="62"/>
      <c r="C357" s="63"/>
      <c r="D357" s="63"/>
      <c r="E357" s="63"/>
      <c r="F357" s="63"/>
      <c r="G357" s="63"/>
      <c r="H357" s="63"/>
      <c r="I357" s="63"/>
      <c r="J357" s="63"/>
      <c r="K357" s="63"/>
      <c r="L357" s="47"/>
      <c r="M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</sheetData>
  <sheetProtection sheet="1" autoFilter="0" formatColumns="0" formatRows="0" objects="1" scenarios="1" spinCount="100000" saltValue="XnXNhoBwPIbH+gUPyHJR4ignG3umcHEc/l4JzmGAYIaDxTejg8xRbiq3BQN0pk87oxgsnYj99OobTnhXWSkiAw==" hashValue="MWgPTo54HdcvLAZYy2Mv9WolBE3/jdyKZEocNECo5zMzvs7sFgXn69SD0hkeE17dAtiIy63j9WKmc1zesY9e8Q==" algorithmName="SHA-512" password="CC35"/>
  <autoFilter ref="C89:K3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4632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4633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4162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4634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4635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4636</v>
      </c>
      <c r="F90" s="217" t="s">
        <v>4637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4638</v>
      </c>
      <c r="F91" s="217" t="s">
        <v>4639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4640</v>
      </c>
      <c r="F92" s="217" t="s">
        <v>4641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4642</v>
      </c>
      <c r="F93" s="217" t="s">
        <v>4643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4644</v>
      </c>
      <c r="F94" s="217" t="s">
        <v>4645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4167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4202</v>
      </c>
      <c r="F96" s="217" t="s">
        <v>4203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4204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4174</v>
      </c>
      <c r="F98" s="217" t="s">
        <v>4175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4205</v>
      </c>
      <c r="F99" s="217" t="s">
        <v>4206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4352</v>
      </c>
      <c r="F100" s="217" t="s">
        <v>4353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4209</v>
      </c>
      <c r="F101" s="217" t="s">
        <v>4210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4211</v>
      </c>
      <c r="F102" s="217" t="s">
        <v>4212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4213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4214</v>
      </c>
      <c r="F104" s="217" t="s">
        <v>4171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4215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4646</v>
      </c>
      <c r="F106" s="217" t="s">
        <v>4647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4648</v>
      </c>
      <c r="F107" s="217" t="s">
        <v>4649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4650</v>
      </c>
      <c r="F108" s="217" t="s">
        <v>4651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4652</v>
      </c>
      <c r="F109" s="217" t="s">
        <v>4653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4297</v>
      </c>
      <c r="F110" s="217" t="s">
        <v>4654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4299</v>
      </c>
      <c r="F111" s="217" t="s">
        <v>4300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4301</v>
      </c>
      <c r="F112" s="217" t="s">
        <v>4302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4303</v>
      </c>
      <c r="F113" s="217" t="s">
        <v>4304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4305</v>
      </c>
      <c r="F114" s="217" t="s">
        <v>4306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4307</v>
      </c>
      <c r="F115" s="217" t="s">
        <v>4655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4656</v>
      </c>
      <c r="F116" s="217" t="s">
        <v>4657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4658</v>
      </c>
      <c r="F117" s="217" t="s">
        <v>4659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4660</v>
      </c>
      <c r="F118" s="217" t="s">
        <v>4661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4662</v>
      </c>
      <c r="F119" s="217" t="s">
        <v>4663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4312</v>
      </c>
      <c r="F120" s="217" t="s">
        <v>4313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4314</v>
      </c>
      <c r="F121" s="217" t="s">
        <v>4315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4316</v>
      </c>
      <c r="F122" s="217" t="s">
        <v>4317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4664</v>
      </c>
      <c r="F123" s="202" t="s">
        <v>4665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4666</v>
      </c>
      <c r="F124" s="217" t="s">
        <v>4667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4668</v>
      </c>
      <c r="F125" s="217" t="s">
        <v>4669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4670</v>
      </c>
      <c r="F126" s="217" t="s">
        <v>4671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4672</v>
      </c>
      <c r="F127" s="217" t="s">
        <v>4673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4674</v>
      </c>
      <c r="F128" s="217" t="s">
        <v>4675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4676</v>
      </c>
      <c r="F129" s="217" t="s">
        <v>4677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4678</v>
      </c>
      <c r="F130" s="217" t="s">
        <v>4679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4680</v>
      </c>
      <c r="F131" s="217" t="s">
        <v>4681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4682</v>
      </c>
      <c r="F132" s="217" t="s">
        <v>4683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4684</v>
      </c>
      <c r="F133" s="217" t="s">
        <v>4685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H87ujT9xnx4OVoQdvcaAmh+Q8/kH9jyAkjjahvD+8UNFmYgDPEjxslGZbs+9qdn7kM1g9wSe1UXqnpI/1cXb8w==" hashValue="rYfF5Th2i+EDCKHSmfpu67uccsDfw0Hedtl+lIMP9+k07nrsCFVGROTAbcbLeP9cC5i9Ahn+TnHLL5RhDor0/g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4686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ROUND((SUM(BE105:BE469)),  2)</f>
        <v>0</v>
      </c>
      <c r="G35" s="41"/>
      <c r="H35" s="41"/>
      <c r="I35" s="160">
        <v>0.20999999999999999</v>
      </c>
      <c r="J35" s="159">
        <f>ROUND(((SUM(BE105:BE469))*I35),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ROUND((SUM(BF105:BF469)),  2)</f>
        <v>0</v>
      </c>
      <c r="G36" s="41"/>
      <c r="H36" s="41"/>
      <c r="I36" s="160">
        <v>0.12</v>
      </c>
      <c r="J36" s="159">
        <f>ROUND(((SUM(BF105:BF469))*I36),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ROUND((SUM(BG105:BG469)),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ROUND((SUM(BH105:BH469)),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ROUND((SUM(BI105:BI469)),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4687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4688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4689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4690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4691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4692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4693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4694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4695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4696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4697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4698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4699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4700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4701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4702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4703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4704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4705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4706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4707</v>
      </c>
      <c r="F106" s="202" t="s">
        <v>4708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4709</v>
      </c>
      <c r="F107" s="217" t="s">
        <v>4710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4711</v>
      </c>
      <c r="F108" s="217" t="s">
        <v>4712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4713</v>
      </c>
      <c r="F109" s="217" t="s">
        <v>4714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4715</v>
      </c>
      <c r="F110" s="217" t="s">
        <v>4716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4717</v>
      </c>
      <c r="F111" s="217" t="s">
        <v>4718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4719</v>
      </c>
      <c r="F112" s="217" t="s">
        <v>4720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4721</v>
      </c>
      <c r="F113" s="217" t="s">
        <v>4722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4723</v>
      </c>
      <c r="F114" s="217" t="s">
        <v>4724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4725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4726</v>
      </c>
      <c r="F116" s="217" t="s">
        <v>4727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4725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4728</v>
      </c>
      <c r="F118" s="217" t="s">
        <v>4729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4730</v>
      </c>
      <c r="F119" s="217" t="s">
        <v>4731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4732</v>
      </c>
      <c r="F120" s="217" t="s">
        <v>4733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4734</v>
      </c>
      <c r="F121" s="217" t="s">
        <v>4735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4736</v>
      </c>
      <c r="F122" s="217" t="s">
        <v>4737</v>
      </c>
      <c r="G122" s="218" t="s">
        <v>4738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4739</v>
      </c>
      <c r="F123" s="217" t="s">
        <v>4740</v>
      </c>
      <c r="G123" s="218" t="s">
        <v>4738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4741</v>
      </c>
      <c r="F124" s="217" t="s">
        <v>4742</v>
      </c>
      <c r="G124" s="218" t="s">
        <v>4738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4743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4744</v>
      </c>
      <c r="F126" s="217" t="s">
        <v>4745</v>
      </c>
      <c r="G126" s="218" t="s">
        <v>4738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4746</v>
      </c>
      <c r="F127" s="217" t="s">
        <v>4747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4748</v>
      </c>
      <c r="F128" s="217" t="s">
        <v>4749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4750</v>
      </c>
      <c r="F129" s="217" t="s">
        <v>4751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4752</v>
      </c>
      <c r="F130" s="217" t="s">
        <v>4753</v>
      </c>
      <c r="G130" s="218" t="s">
        <v>3489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4754</v>
      </c>
      <c r="F131" s="217" t="s">
        <v>4755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4756</v>
      </c>
      <c r="F132" s="202" t="s">
        <v>4757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4758</v>
      </c>
      <c r="F133" s="217" t="s">
        <v>4759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4760</v>
      </c>
      <c r="F134" s="217" t="s">
        <v>4712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4761</v>
      </c>
      <c r="F135" s="217" t="s">
        <v>4762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4763</v>
      </c>
      <c r="F136" s="217" t="s">
        <v>4764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4765</v>
      </c>
      <c r="F137" s="217" t="s">
        <v>4766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4767</v>
      </c>
      <c r="F138" s="217" t="s">
        <v>4768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4769</v>
      </c>
      <c r="F139" s="217" t="s">
        <v>4770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4771</v>
      </c>
      <c r="F140" s="217" t="s">
        <v>4722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4772</v>
      </c>
      <c r="F141" s="217" t="s">
        <v>4773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4774</v>
      </c>
      <c r="F142" s="217" t="s">
        <v>4775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4776</v>
      </c>
      <c r="F143" s="217" t="s">
        <v>4777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4725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4778</v>
      </c>
      <c r="F145" s="217" t="s">
        <v>4724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4725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4779</v>
      </c>
      <c r="F147" s="217" t="s">
        <v>4780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4725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4781</v>
      </c>
      <c r="F149" s="217" t="s">
        <v>4727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4725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4782</v>
      </c>
      <c r="F151" s="217" t="s">
        <v>4729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4783</v>
      </c>
      <c r="F152" s="217" t="s">
        <v>4731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4732</v>
      </c>
      <c r="F153" s="217" t="s">
        <v>4733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4734</v>
      </c>
      <c r="F154" s="217" t="s">
        <v>4735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4784</v>
      </c>
      <c r="F155" s="217" t="s">
        <v>4785</v>
      </c>
      <c r="G155" s="218" t="s">
        <v>4738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4786</v>
      </c>
      <c r="F156" s="217" t="s">
        <v>4787</v>
      </c>
      <c r="G156" s="218" t="s">
        <v>4738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4788</v>
      </c>
      <c r="F157" s="217" t="s">
        <v>4789</v>
      </c>
      <c r="G157" s="218" t="s">
        <v>4738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4741</v>
      </c>
      <c r="F158" s="217" t="s">
        <v>4742</v>
      </c>
      <c r="G158" s="218" t="s">
        <v>4738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4743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4790</v>
      </c>
      <c r="F160" s="217" t="s">
        <v>4791</v>
      </c>
      <c r="G160" s="218" t="s">
        <v>4738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4746</v>
      </c>
      <c r="F161" s="217" t="s">
        <v>4747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4748</v>
      </c>
      <c r="F162" s="217" t="s">
        <v>4749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4750</v>
      </c>
      <c r="F163" s="217" t="s">
        <v>4751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4752</v>
      </c>
      <c r="F164" s="217" t="s">
        <v>4753</v>
      </c>
      <c r="G164" s="218" t="s">
        <v>3489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4754</v>
      </c>
      <c r="F165" s="217" t="s">
        <v>4755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4792</v>
      </c>
      <c r="F166" s="202" t="s">
        <v>4793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4794</v>
      </c>
      <c r="F167" s="217" t="s">
        <v>4795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4796</v>
      </c>
      <c r="F168" s="217" t="s">
        <v>4797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4798</v>
      </c>
      <c r="F169" s="217" t="s">
        <v>4799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4800</v>
      </c>
      <c r="F170" s="217" t="s">
        <v>4801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4802</v>
      </c>
      <c r="F171" s="217" t="s">
        <v>4712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4803</v>
      </c>
      <c r="F172" s="217" t="s">
        <v>4804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4805</v>
      </c>
      <c r="F173" s="217" t="s">
        <v>4806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4807</v>
      </c>
      <c r="F174" s="217" t="s">
        <v>4808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4809</v>
      </c>
      <c r="F175" s="217" t="s">
        <v>4810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4811</v>
      </c>
      <c r="F176" s="217" t="s">
        <v>4812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4813</v>
      </c>
      <c r="F177" s="217" t="s">
        <v>4729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4732</v>
      </c>
      <c r="F178" s="217" t="s">
        <v>4733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4784</v>
      </c>
      <c r="F179" s="217" t="s">
        <v>4785</v>
      </c>
      <c r="G179" s="218" t="s">
        <v>4738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4814</v>
      </c>
      <c r="F180" s="217" t="s">
        <v>4815</v>
      </c>
      <c r="G180" s="218" t="s">
        <v>4738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4816</v>
      </c>
      <c r="F181" s="217" t="s">
        <v>4817</v>
      </c>
      <c r="G181" s="218" t="s">
        <v>4738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4746</v>
      </c>
      <c r="F182" s="217" t="s">
        <v>4747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4748</v>
      </c>
      <c r="F183" s="217" t="s">
        <v>4749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4750</v>
      </c>
      <c r="F184" s="217" t="s">
        <v>4751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4752</v>
      </c>
      <c r="F185" s="217" t="s">
        <v>4753</v>
      </c>
      <c r="G185" s="218" t="s">
        <v>3489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4818</v>
      </c>
      <c r="F186" s="217" t="s">
        <v>4819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4754</v>
      </c>
      <c r="F187" s="217" t="s">
        <v>4755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4820</v>
      </c>
      <c r="F188" s="202" t="s">
        <v>4821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4822</v>
      </c>
      <c r="F189" s="217" t="s">
        <v>4795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4823</v>
      </c>
      <c r="F190" s="217" t="s">
        <v>4797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4824</v>
      </c>
      <c r="F191" s="217" t="s">
        <v>4799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4802</v>
      </c>
      <c r="F192" s="217" t="s">
        <v>4712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4825</v>
      </c>
      <c r="F193" s="217" t="s">
        <v>4804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4826</v>
      </c>
      <c r="F194" s="217" t="s">
        <v>4827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4828</v>
      </c>
      <c r="F195" s="217" t="s">
        <v>4724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4725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4829</v>
      </c>
      <c r="F197" s="217" t="s">
        <v>4727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4725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4830</v>
      </c>
      <c r="F199" s="217" t="s">
        <v>4810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4831</v>
      </c>
      <c r="F200" s="217" t="s">
        <v>4812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4784</v>
      </c>
      <c r="F201" s="217" t="s">
        <v>4785</v>
      </c>
      <c r="G201" s="218" t="s">
        <v>4738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4814</v>
      </c>
      <c r="F202" s="217" t="s">
        <v>4815</v>
      </c>
      <c r="G202" s="218" t="s">
        <v>4738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4816</v>
      </c>
      <c r="F203" s="217" t="s">
        <v>4817</v>
      </c>
      <c r="G203" s="218" t="s">
        <v>4738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4752</v>
      </c>
      <c r="F204" s="217" t="s">
        <v>4753</v>
      </c>
      <c r="G204" s="218" t="s">
        <v>3489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4818</v>
      </c>
      <c r="F205" s="217" t="s">
        <v>4819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4754</v>
      </c>
      <c r="F206" s="217" t="s">
        <v>4755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4832</v>
      </c>
      <c r="F207" s="202" t="s">
        <v>4833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4834</v>
      </c>
      <c r="F208" s="217" t="s">
        <v>4795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4835</v>
      </c>
      <c r="F209" s="217" t="s">
        <v>4797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4836</v>
      </c>
      <c r="F210" s="217" t="s">
        <v>4799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4802</v>
      </c>
      <c r="F211" s="217" t="s">
        <v>4712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4837</v>
      </c>
      <c r="F212" s="217" t="s">
        <v>4804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4838</v>
      </c>
      <c r="F213" s="217" t="s">
        <v>4839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4840</v>
      </c>
      <c r="F214" s="217" t="s">
        <v>4841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4842</v>
      </c>
      <c r="F215" s="217" t="s">
        <v>4843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4844</v>
      </c>
      <c r="F216" s="217" t="s">
        <v>4827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4845</v>
      </c>
      <c r="F217" s="217" t="s">
        <v>4724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4725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4846</v>
      </c>
      <c r="F219" s="217" t="s">
        <v>4727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4725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4847</v>
      </c>
      <c r="F221" s="217" t="s">
        <v>4810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4848</v>
      </c>
      <c r="F222" s="217" t="s">
        <v>4812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4784</v>
      </c>
      <c r="F223" s="217" t="s">
        <v>4785</v>
      </c>
      <c r="G223" s="218" t="s">
        <v>4738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4814</v>
      </c>
      <c r="F224" s="217" t="s">
        <v>4815</v>
      </c>
      <c r="G224" s="218" t="s">
        <v>4738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4816</v>
      </c>
      <c r="F225" s="217" t="s">
        <v>4817</v>
      </c>
      <c r="G225" s="218" t="s">
        <v>4738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4746</v>
      </c>
      <c r="F226" s="217" t="s">
        <v>4747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4849</v>
      </c>
      <c r="F227" s="217" t="s">
        <v>4850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4752</v>
      </c>
      <c r="F228" s="217" t="s">
        <v>4753</v>
      </c>
      <c r="G228" s="218" t="s">
        <v>3489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4818</v>
      </c>
      <c r="F229" s="217" t="s">
        <v>4819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4754</v>
      </c>
      <c r="F230" s="217" t="s">
        <v>4755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4851</v>
      </c>
      <c r="F231" s="202" t="s">
        <v>4852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4853</v>
      </c>
      <c r="F232" s="217" t="s">
        <v>4854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4855</v>
      </c>
      <c r="F233" s="217" t="s">
        <v>4856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4857</v>
      </c>
      <c r="F234" s="217" t="s">
        <v>4858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4859</v>
      </c>
      <c r="F235" s="217" t="s">
        <v>4860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2316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4861</v>
      </c>
      <c r="F236" s="217" t="s">
        <v>4862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2330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4863</v>
      </c>
      <c r="F237" s="217" t="s">
        <v>4864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2351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4865</v>
      </c>
      <c r="F238" s="217" t="s">
        <v>4866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4867</v>
      </c>
      <c r="F239" s="217" t="s">
        <v>4868</v>
      </c>
      <c r="G239" s="218" t="s">
        <v>4738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4869</v>
      </c>
      <c r="F240" s="217" t="s">
        <v>4870</v>
      </c>
      <c r="G240" s="218" t="s">
        <v>4738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4871</v>
      </c>
      <c r="F241" s="217" t="s">
        <v>4872</v>
      </c>
      <c r="G241" s="218" t="s">
        <v>4738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4746</v>
      </c>
      <c r="F242" s="217" t="s">
        <v>4747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4849</v>
      </c>
      <c r="F243" s="217" t="s">
        <v>4850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4752</v>
      </c>
      <c r="F244" s="217" t="s">
        <v>4753</v>
      </c>
      <c r="G244" s="218" t="s">
        <v>3489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4754</v>
      </c>
      <c r="F245" s="217" t="s">
        <v>4755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4873</v>
      </c>
      <c r="F246" s="202" t="s">
        <v>4874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4875</v>
      </c>
      <c r="F247" s="217" t="s">
        <v>4876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4877</v>
      </c>
      <c r="F248" s="217" t="s">
        <v>4856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4878</v>
      </c>
      <c r="F249" s="217" t="s">
        <v>4858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4879</v>
      </c>
      <c r="F250" s="217" t="s">
        <v>4860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4880</v>
      </c>
      <c r="F251" s="217" t="s">
        <v>4862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4881</v>
      </c>
      <c r="F252" s="217" t="s">
        <v>4864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4882</v>
      </c>
      <c r="F253" s="217" t="s">
        <v>4866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4867</v>
      </c>
      <c r="F254" s="217" t="s">
        <v>4868</v>
      </c>
      <c r="G254" s="218" t="s">
        <v>4738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4883</v>
      </c>
      <c r="F255" s="217" t="s">
        <v>4884</v>
      </c>
      <c r="G255" s="218" t="s">
        <v>4738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4871</v>
      </c>
      <c r="F256" s="217" t="s">
        <v>4872</v>
      </c>
      <c r="G256" s="218" t="s">
        <v>4738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4748</v>
      </c>
      <c r="F257" s="217" t="s">
        <v>4749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4750</v>
      </c>
      <c r="F258" s="217" t="s">
        <v>4751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4752</v>
      </c>
      <c r="F259" s="217" t="s">
        <v>4753</v>
      </c>
      <c r="G259" s="218" t="s">
        <v>3489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4754</v>
      </c>
      <c r="F260" s="217" t="s">
        <v>4755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4885</v>
      </c>
      <c r="F261" s="202" t="s">
        <v>4886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4887</v>
      </c>
      <c r="F262" s="217" t="s">
        <v>4888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4889</v>
      </c>
      <c r="F263" s="217" t="s">
        <v>4890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4891</v>
      </c>
      <c r="F264" s="217" t="s">
        <v>4892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4893</v>
      </c>
      <c r="F265" s="217" t="s">
        <v>4841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4894</v>
      </c>
      <c r="F266" s="217" t="s">
        <v>4843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4895</v>
      </c>
      <c r="F267" s="217" t="s">
        <v>4864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4896</v>
      </c>
      <c r="F268" s="217" t="s">
        <v>4897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4898</v>
      </c>
      <c r="F269" s="217" t="s">
        <v>4899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4867</v>
      </c>
      <c r="F270" s="217" t="s">
        <v>4868</v>
      </c>
      <c r="G270" s="218" t="s">
        <v>4738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4784</v>
      </c>
      <c r="F271" s="217" t="s">
        <v>4785</v>
      </c>
      <c r="G271" s="218" t="s">
        <v>4738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4736</v>
      </c>
      <c r="F272" s="217" t="s">
        <v>4737</v>
      </c>
      <c r="G272" s="218" t="s">
        <v>4738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4871</v>
      </c>
      <c r="F273" s="217" t="s">
        <v>4872</v>
      </c>
      <c r="G273" s="218" t="s">
        <v>4738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4900</v>
      </c>
      <c r="F274" s="217" t="s">
        <v>4901</v>
      </c>
      <c r="G274" s="218" t="s">
        <v>4738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4748</v>
      </c>
      <c r="F275" s="217" t="s">
        <v>4749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4750</v>
      </c>
      <c r="F276" s="217" t="s">
        <v>4751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4752</v>
      </c>
      <c r="F277" s="217" t="s">
        <v>4753</v>
      </c>
      <c r="G277" s="218" t="s">
        <v>3489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4754</v>
      </c>
      <c r="F278" s="217" t="s">
        <v>4755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2810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4902</v>
      </c>
      <c r="F279" s="202" t="s">
        <v>4903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4904</v>
      </c>
      <c r="F280" s="217" t="s">
        <v>4905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2824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4906</v>
      </c>
      <c r="F281" s="217" t="s">
        <v>4856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2837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4907</v>
      </c>
      <c r="F282" s="217" t="s">
        <v>4858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2854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4908</v>
      </c>
      <c r="F283" s="217" t="s">
        <v>4860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2867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4909</v>
      </c>
      <c r="F284" s="217" t="s">
        <v>4862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2881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4910</v>
      </c>
      <c r="F285" s="217" t="s">
        <v>4864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2912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4911</v>
      </c>
      <c r="F286" s="217" t="s">
        <v>4866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2925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4912</v>
      </c>
      <c r="F287" s="217" t="s">
        <v>4913</v>
      </c>
      <c r="G287" s="218" t="s">
        <v>4738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2937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4784</v>
      </c>
      <c r="F288" s="217" t="s">
        <v>4785</v>
      </c>
      <c r="G288" s="218" t="s">
        <v>4738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2950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4871</v>
      </c>
      <c r="F289" s="217" t="s">
        <v>4872</v>
      </c>
      <c r="G289" s="218" t="s">
        <v>4738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2960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4746</v>
      </c>
      <c r="F290" s="217" t="s">
        <v>4747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2972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4849</v>
      </c>
      <c r="F291" s="217" t="s">
        <v>4850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2986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4752</v>
      </c>
      <c r="F292" s="217" t="s">
        <v>4753</v>
      </c>
      <c r="G292" s="218" t="s">
        <v>3489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2994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4754</v>
      </c>
      <c r="F293" s="217" t="s">
        <v>4755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3002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4914</v>
      </c>
      <c r="F294" s="202" t="s">
        <v>4915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4916</v>
      </c>
      <c r="F295" s="217" t="s">
        <v>4905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3014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4917</v>
      </c>
      <c r="F296" s="217" t="s">
        <v>4856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3025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4918</v>
      </c>
      <c r="F297" s="217" t="s">
        <v>4858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3036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4919</v>
      </c>
      <c r="F298" s="217" t="s">
        <v>4860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3046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4920</v>
      </c>
      <c r="F299" s="217" t="s">
        <v>4862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3060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4921</v>
      </c>
      <c r="F300" s="217" t="s">
        <v>4864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3072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4922</v>
      </c>
      <c r="F301" s="217" t="s">
        <v>4866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3080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4867</v>
      </c>
      <c r="F302" s="217" t="s">
        <v>4868</v>
      </c>
      <c r="G302" s="218" t="s">
        <v>4738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3088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4784</v>
      </c>
      <c r="F303" s="217" t="s">
        <v>4785</v>
      </c>
      <c r="G303" s="218" t="s">
        <v>4738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3096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4871</v>
      </c>
      <c r="F304" s="217" t="s">
        <v>4872</v>
      </c>
      <c r="G304" s="218" t="s">
        <v>4738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3104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4746</v>
      </c>
      <c r="F305" s="217" t="s">
        <v>4747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3112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4849</v>
      </c>
      <c r="F306" s="217" t="s">
        <v>4850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3120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4752</v>
      </c>
      <c r="F307" s="217" t="s">
        <v>4753</v>
      </c>
      <c r="G307" s="218" t="s">
        <v>3489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3128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4754</v>
      </c>
      <c r="F308" s="217" t="s">
        <v>4755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3136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4923</v>
      </c>
      <c r="F309" s="202" t="s">
        <v>4924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4925</v>
      </c>
      <c r="F310" s="217" t="s">
        <v>4926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3144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4927</v>
      </c>
      <c r="F311" s="217" t="s">
        <v>4928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3152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4929</v>
      </c>
      <c r="F312" s="217" t="s">
        <v>4930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3160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4931</v>
      </c>
      <c r="F313" s="217" t="s">
        <v>4932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3168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4933</v>
      </c>
      <c r="F314" s="217" t="s">
        <v>4934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3176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4935</v>
      </c>
      <c r="F315" s="217" t="s">
        <v>4936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3184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4937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4938</v>
      </c>
      <c r="F317" s="217" t="s">
        <v>4939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3193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4940</v>
      </c>
      <c r="F318" s="217" t="s">
        <v>4890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4941</v>
      </c>
      <c r="F319" s="217" t="s">
        <v>4942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3218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4943</v>
      </c>
      <c r="F320" s="217" t="s">
        <v>4841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3230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4944</v>
      </c>
      <c r="F321" s="217" t="s">
        <v>4945</v>
      </c>
      <c r="G321" s="218" t="s">
        <v>4738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3245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4814</v>
      </c>
      <c r="F322" s="217" t="s">
        <v>4815</v>
      </c>
      <c r="G322" s="218" t="s">
        <v>4738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3260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4746</v>
      </c>
      <c r="F323" s="217" t="s">
        <v>4747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3269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4946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4849</v>
      </c>
      <c r="F325" s="217" t="s">
        <v>4850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3278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4947</v>
      </c>
      <c r="F326" s="217" t="s">
        <v>4753</v>
      </c>
      <c r="G326" s="218" t="s">
        <v>3489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3286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4754</v>
      </c>
      <c r="F327" s="217" t="s">
        <v>4755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3294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4948</v>
      </c>
      <c r="F328" s="202" t="s">
        <v>4949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4950</v>
      </c>
      <c r="F329" s="217" t="s">
        <v>4951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3302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4952</v>
      </c>
      <c r="F330" s="217" t="s">
        <v>4928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3310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4953</v>
      </c>
      <c r="F331" s="217" t="s">
        <v>4930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3318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4954</v>
      </c>
      <c r="F332" s="217" t="s">
        <v>4932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3326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4955</v>
      </c>
      <c r="F333" s="217" t="s">
        <v>4956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3334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4957</v>
      </c>
      <c r="F334" s="217" t="s">
        <v>4936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3342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4937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4958</v>
      </c>
      <c r="F336" s="217" t="s">
        <v>4939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3350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4959</v>
      </c>
      <c r="F337" s="217" t="s">
        <v>4960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3358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4961</v>
      </c>
      <c r="F338" s="217" t="s">
        <v>4962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3366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4963</v>
      </c>
      <c r="F339" s="217" t="s">
        <v>4964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3374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4944</v>
      </c>
      <c r="F340" s="217" t="s">
        <v>4945</v>
      </c>
      <c r="G340" s="218" t="s">
        <v>4738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3382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4814</v>
      </c>
      <c r="F341" s="217" t="s">
        <v>4815</v>
      </c>
      <c r="G341" s="218" t="s">
        <v>4738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3390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4965</v>
      </c>
      <c r="F342" s="217" t="s">
        <v>4966</v>
      </c>
      <c r="G342" s="218" t="s">
        <v>4738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3398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4748</v>
      </c>
      <c r="F343" s="217" t="s">
        <v>4749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3406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4750</v>
      </c>
      <c r="F344" s="217" t="s">
        <v>4751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3414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4947</v>
      </c>
      <c r="F345" s="217" t="s">
        <v>4753</v>
      </c>
      <c r="G345" s="218" t="s">
        <v>3489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3422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4754</v>
      </c>
      <c r="F346" s="217" t="s">
        <v>4755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3430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4967</v>
      </c>
      <c r="F347" s="202" t="s">
        <v>4968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4969</v>
      </c>
      <c r="F348" s="217" t="s">
        <v>4951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3438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4970</v>
      </c>
      <c r="F349" s="217" t="s">
        <v>4928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3446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4971</v>
      </c>
      <c r="F350" s="217" t="s">
        <v>4930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3454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4972</v>
      </c>
      <c r="F351" s="217" t="s">
        <v>4932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3462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4973</v>
      </c>
      <c r="F352" s="217" t="s">
        <v>4956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3470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4974</v>
      </c>
      <c r="F353" s="217" t="s">
        <v>4936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3478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4937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4975</v>
      </c>
      <c r="F355" s="217" t="s">
        <v>4939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3486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4976</v>
      </c>
      <c r="F356" s="217" t="s">
        <v>4960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3495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4977</v>
      </c>
      <c r="F357" s="217" t="s">
        <v>4962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3503</v>
      </c>
    </row>
    <row r="358" s="2" customFormat="1" ht="24.15" customHeight="1">
      <c r="A358" s="41"/>
      <c r="B358" s="42"/>
      <c r="C358" s="215" t="s">
        <v>2316</v>
      </c>
      <c r="D358" s="215" t="s">
        <v>171</v>
      </c>
      <c r="E358" s="216" t="s">
        <v>4978</v>
      </c>
      <c r="F358" s="217" t="s">
        <v>4964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3511</v>
      </c>
    </row>
    <row r="359" s="2" customFormat="1" ht="37.8" customHeight="1">
      <c r="A359" s="41"/>
      <c r="B359" s="42"/>
      <c r="C359" s="215" t="s">
        <v>2321</v>
      </c>
      <c r="D359" s="215" t="s">
        <v>171</v>
      </c>
      <c r="E359" s="216" t="s">
        <v>4944</v>
      </c>
      <c r="F359" s="217" t="s">
        <v>4945</v>
      </c>
      <c r="G359" s="218" t="s">
        <v>4738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3520</v>
      </c>
    </row>
    <row r="360" s="2" customFormat="1" ht="37.8" customHeight="1">
      <c r="A360" s="41"/>
      <c r="B360" s="42"/>
      <c r="C360" s="215" t="s">
        <v>2330</v>
      </c>
      <c r="D360" s="215" t="s">
        <v>171</v>
      </c>
      <c r="E360" s="216" t="s">
        <v>4814</v>
      </c>
      <c r="F360" s="217" t="s">
        <v>4815</v>
      </c>
      <c r="G360" s="218" t="s">
        <v>4738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3530</v>
      </c>
    </row>
    <row r="361" s="2" customFormat="1" ht="37.8" customHeight="1">
      <c r="A361" s="41"/>
      <c r="B361" s="42"/>
      <c r="C361" s="215" t="s">
        <v>2335</v>
      </c>
      <c r="D361" s="215" t="s">
        <v>171</v>
      </c>
      <c r="E361" s="216" t="s">
        <v>4965</v>
      </c>
      <c r="F361" s="217" t="s">
        <v>4966</v>
      </c>
      <c r="G361" s="218" t="s">
        <v>4738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3538</v>
      </c>
    </row>
    <row r="362" s="2" customFormat="1" ht="55.5" customHeight="1">
      <c r="A362" s="41"/>
      <c r="B362" s="42"/>
      <c r="C362" s="215" t="s">
        <v>2351</v>
      </c>
      <c r="D362" s="215" t="s">
        <v>171</v>
      </c>
      <c r="E362" s="216" t="s">
        <v>4748</v>
      </c>
      <c r="F362" s="217" t="s">
        <v>4749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3546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4750</v>
      </c>
      <c r="F363" s="217" t="s">
        <v>4751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3554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4947</v>
      </c>
      <c r="F364" s="217" t="s">
        <v>4753</v>
      </c>
      <c r="G364" s="218" t="s">
        <v>3489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3562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4754</v>
      </c>
      <c r="F365" s="217" t="s">
        <v>4755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3570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4979</v>
      </c>
      <c r="F366" s="202" t="s">
        <v>4980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4981</v>
      </c>
      <c r="F367" s="217" t="s">
        <v>4982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3583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4983</v>
      </c>
      <c r="F368" s="217" t="s">
        <v>4984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3595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4985</v>
      </c>
      <c r="F369" s="217" t="s">
        <v>4986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3605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4987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4988</v>
      </c>
      <c r="F371" s="217" t="s">
        <v>4989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3615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4990</v>
      </c>
      <c r="F372" s="217" t="s">
        <v>4991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3625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4992</v>
      </c>
      <c r="F373" s="217" t="s">
        <v>4993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3637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4994</v>
      </c>
      <c r="F374" s="217" t="s">
        <v>4995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3652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4996</v>
      </c>
      <c r="F375" s="217" t="s">
        <v>4997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3664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4998</v>
      </c>
      <c r="F376" s="217" t="s">
        <v>4999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3675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5000</v>
      </c>
      <c r="F377" s="217" t="s">
        <v>5001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3704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4987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5002</v>
      </c>
      <c r="F379" s="217" t="s">
        <v>5003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3714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4987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5004</v>
      </c>
      <c r="F381" s="217" t="s">
        <v>5005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3723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5006</v>
      </c>
      <c r="F382" s="217" t="s">
        <v>5007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3737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5008</v>
      </c>
      <c r="F383" s="217" t="s">
        <v>5009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3751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5010</v>
      </c>
      <c r="F384" s="217" t="s">
        <v>5011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3769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4987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5012</v>
      </c>
      <c r="F386" s="217" t="s">
        <v>4989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3781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4732</v>
      </c>
      <c r="F387" s="217" t="s">
        <v>4733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3800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4734</v>
      </c>
      <c r="F388" s="217" t="s">
        <v>4735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3810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5013</v>
      </c>
      <c r="F389" s="217" t="s">
        <v>5014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3821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4746</v>
      </c>
      <c r="F390" s="217" t="s">
        <v>4747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3832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4748</v>
      </c>
      <c r="F391" s="217" t="s">
        <v>4749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3842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4750</v>
      </c>
      <c r="F392" s="217" t="s">
        <v>4751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3868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4752</v>
      </c>
      <c r="F393" s="217" t="s">
        <v>4753</v>
      </c>
      <c r="G393" s="218" t="s">
        <v>3489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3897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4754</v>
      </c>
      <c r="F394" s="217" t="s">
        <v>4755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3927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5015</v>
      </c>
      <c r="F395" s="202" t="s">
        <v>5016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5017</v>
      </c>
      <c r="F396" s="217" t="s">
        <v>5018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3950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5019</v>
      </c>
      <c r="F397" s="217" t="s">
        <v>5020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2801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5021</v>
      </c>
      <c r="F398" s="217" t="s">
        <v>5022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5023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5024</v>
      </c>
      <c r="F399" s="217" t="s">
        <v>4762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5025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5026</v>
      </c>
      <c r="F400" s="217" t="s">
        <v>5027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5028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5029</v>
      </c>
      <c r="F401" s="217" t="s">
        <v>5030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5031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5032</v>
      </c>
      <c r="F402" s="217" t="s">
        <v>5033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5034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5035</v>
      </c>
      <c r="F403" s="217" t="s">
        <v>5036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5037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5038</v>
      </c>
      <c r="F404" s="217" t="s">
        <v>5039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5040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5041</v>
      </c>
      <c r="F405" s="217" t="s">
        <v>5042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5043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4987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5044</v>
      </c>
      <c r="F407" s="217" t="s">
        <v>4989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5045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5046</v>
      </c>
      <c r="F408" s="217" t="s">
        <v>5047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5048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4732</v>
      </c>
      <c r="F409" s="217" t="s">
        <v>4733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5049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5050</v>
      </c>
      <c r="F410" s="217" t="s">
        <v>5051</v>
      </c>
      <c r="G410" s="218" t="s">
        <v>4738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5052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4746</v>
      </c>
      <c r="F411" s="217" t="s">
        <v>4747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5053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4748</v>
      </c>
      <c r="F412" s="217" t="s">
        <v>4749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5054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4750</v>
      </c>
      <c r="F413" s="217" t="s">
        <v>4751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5055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4752</v>
      </c>
      <c r="F414" s="217" t="s">
        <v>4753</v>
      </c>
      <c r="G414" s="218" t="s">
        <v>3489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5056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4754</v>
      </c>
      <c r="F415" s="217" t="s">
        <v>4755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5057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5058</v>
      </c>
      <c r="F416" s="202" t="s">
        <v>5059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5060</v>
      </c>
      <c r="F417" s="217" t="s">
        <v>5061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5062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5063</v>
      </c>
      <c r="F418" s="217" t="s">
        <v>5064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5065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5066</v>
      </c>
      <c r="F419" s="217" t="s">
        <v>5067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5068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5069</v>
      </c>
      <c r="F420" s="217" t="s">
        <v>5070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5071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5072</v>
      </c>
      <c r="F421" s="217" t="s">
        <v>5073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5074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5075</v>
      </c>
      <c r="F422" s="217" t="s">
        <v>5076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5077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5078</v>
      </c>
      <c r="F423" s="217" t="s">
        <v>5079</v>
      </c>
      <c r="G423" s="218" t="s">
        <v>3489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5080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5081</v>
      </c>
      <c r="F424" s="217" t="s">
        <v>5082</v>
      </c>
      <c r="G424" s="218" t="s">
        <v>4738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5083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5084</v>
      </c>
      <c r="F425" s="217" t="s">
        <v>5085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5086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5087</v>
      </c>
      <c r="F426" s="217" t="s">
        <v>5088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5089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4752</v>
      </c>
      <c r="F427" s="217" t="s">
        <v>4753</v>
      </c>
      <c r="G427" s="218" t="s">
        <v>3489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5090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5091</v>
      </c>
      <c r="F428" s="202" t="s">
        <v>5092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5093</v>
      </c>
      <c r="F429" s="217" t="s">
        <v>5094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5095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5096</v>
      </c>
      <c r="F430" s="217" t="s">
        <v>5097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5098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5099</v>
      </c>
      <c r="F431" s="217" t="s">
        <v>5067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5100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5069</v>
      </c>
      <c r="F432" s="217" t="s">
        <v>5070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5101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5072</v>
      </c>
      <c r="F433" s="217" t="s">
        <v>5073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5102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5075</v>
      </c>
      <c r="F434" s="217" t="s">
        <v>5076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5103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5104</v>
      </c>
      <c r="F435" s="217" t="s">
        <v>5079</v>
      </c>
      <c r="G435" s="218" t="s">
        <v>3489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5105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5081</v>
      </c>
      <c r="F436" s="217" t="s">
        <v>5082</v>
      </c>
      <c r="G436" s="218" t="s">
        <v>4738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5106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5084</v>
      </c>
      <c r="F437" s="217" t="s">
        <v>5085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5107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5087</v>
      </c>
      <c r="F438" s="217" t="s">
        <v>5088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5108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4752</v>
      </c>
      <c r="F439" s="217" t="s">
        <v>4753</v>
      </c>
      <c r="G439" s="218" t="s">
        <v>3489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5109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5110</v>
      </c>
      <c r="F440" s="202" t="s">
        <v>5111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5112</v>
      </c>
      <c r="F441" s="217" t="s">
        <v>5113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5114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5115</v>
      </c>
      <c r="F442" s="217" t="s">
        <v>5116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5117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5118</v>
      </c>
      <c r="F443" s="217" t="s">
        <v>5119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5120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5121</v>
      </c>
      <c r="F444" s="217" t="s">
        <v>5122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5123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5124</v>
      </c>
      <c r="F445" s="217" t="s">
        <v>5125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5126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5127</v>
      </c>
      <c r="F446" s="217" t="s">
        <v>5128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5129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5130</v>
      </c>
      <c r="F447" s="217" t="s">
        <v>5131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5132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4752</v>
      </c>
      <c r="F448" s="217" t="s">
        <v>4753</v>
      </c>
      <c r="G448" s="218" t="s">
        <v>3489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5133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5134</v>
      </c>
      <c r="F449" s="202" t="s">
        <v>5135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2805</v>
      </c>
      <c r="D450" s="215" t="s">
        <v>171</v>
      </c>
      <c r="E450" s="216" t="s">
        <v>5136</v>
      </c>
      <c r="F450" s="217" t="s">
        <v>5137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5138</v>
      </c>
    </row>
    <row r="451" s="2" customFormat="1" ht="24.15" customHeight="1">
      <c r="A451" s="41"/>
      <c r="B451" s="42"/>
      <c r="C451" s="215" t="s">
        <v>2810</v>
      </c>
      <c r="D451" s="215" t="s">
        <v>171</v>
      </c>
      <c r="E451" s="216" t="s">
        <v>5139</v>
      </c>
      <c r="F451" s="217" t="s">
        <v>5140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5141</v>
      </c>
    </row>
    <row r="452" s="2" customFormat="1" ht="33" customHeight="1">
      <c r="A452" s="41"/>
      <c r="B452" s="42"/>
      <c r="C452" s="215" t="s">
        <v>2817</v>
      </c>
      <c r="D452" s="215" t="s">
        <v>171</v>
      </c>
      <c r="E452" s="216" t="s">
        <v>5142</v>
      </c>
      <c r="F452" s="217" t="s">
        <v>4866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5143</v>
      </c>
    </row>
    <row r="453" s="2" customFormat="1" ht="24.15" customHeight="1">
      <c r="A453" s="41"/>
      <c r="B453" s="42"/>
      <c r="C453" s="215" t="s">
        <v>2824</v>
      </c>
      <c r="D453" s="215" t="s">
        <v>171</v>
      </c>
      <c r="E453" s="216" t="s">
        <v>5144</v>
      </c>
      <c r="F453" s="217" t="s">
        <v>5145</v>
      </c>
      <c r="G453" s="218" t="s">
        <v>4738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5146</v>
      </c>
    </row>
    <row r="454" s="2" customFormat="1" ht="55.5" customHeight="1">
      <c r="A454" s="41"/>
      <c r="B454" s="42"/>
      <c r="C454" s="215" t="s">
        <v>2829</v>
      </c>
      <c r="D454" s="215" t="s">
        <v>171</v>
      </c>
      <c r="E454" s="216" t="s">
        <v>4746</v>
      </c>
      <c r="F454" s="217" t="s">
        <v>4747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5147</v>
      </c>
    </row>
    <row r="455" s="2" customFormat="1" ht="62.7" customHeight="1">
      <c r="A455" s="41"/>
      <c r="B455" s="42"/>
      <c r="C455" s="215" t="s">
        <v>2837</v>
      </c>
      <c r="D455" s="215" t="s">
        <v>171</v>
      </c>
      <c r="E455" s="216" t="s">
        <v>4849</v>
      </c>
      <c r="F455" s="217" t="s">
        <v>4850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5148</v>
      </c>
    </row>
    <row r="456" s="2" customFormat="1" ht="24.15" customHeight="1">
      <c r="A456" s="41"/>
      <c r="B456" s="42"/>
      <c r="C456" s="215" t="s">
        <v>2847</v>
      </c>
      <c r="D456" s="215" t="s">
        <v>171</v>
      </c>
      <c r="E456" s="216" t="s">
        <v>4752</v>
      </c>
      <c r="F456" s="217" t="s">
        <v>4753</v>
      </c>
      <c r="G456" s="218" t="s">
        <v>3489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5149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5150</v>
      </c>
      <c r="F457" s="202" t="s">
        <v>5151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SUM(P458:P469)</f>
        <v>0</v>
      </c>
      <c r="Q457" s="207"/>
      <c r="R457" s="208">
        <f>SUM(R458:R469)</f>
        <v>0</v>
      </c>
      <c r="S457" s="207"/>
      <c r="T457" s="209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SUM(BK458:BK469)</f>
        <v>0</v>
      </c>
    </row>
    <row r="458" s="2" customFormat="1" ht="16.5" customHeight="1">
      <c r="A458" s="41"/>
      <c r="B458" s="42"/>
      <c r="C458" s="215" t="s">
        <v>2854</v>
      </c>
      <c r="D458" s="215" t="s">
        <v>171</v>
      </c>
      <c r="E458" s="216" t="s">
        <v>5152</v>
      </c>
      <c r="F458" s="217" t="s">
        <v>5153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5154</v>
      </c>
    </row>
    <row r="459" s="2" customFormat="1" ht="21.75" customHeight="1">
      <c r="A459" s="41"/>
      <c r="B459" s="42"/>
      <c r="C459" s="215" t="s">
        <v>2861</v>
      </c>
      <c r="D459" s="215" t="s">
        <v>171</v>
      </c>
      <c r="E459" s="216" t="s">
        <v>5155</v>
      </c>
      <c r="F459" s="217" t="s">
        <v>5156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5157</v>
      </c>
    </row>
    <row r="460" s="2" customFormat="1" ht="16.5" customHeight="1">
      <c r="A460" s="41"/>
      <c r="B460" s="42"/>
      <c r="C460" s="215" t="s">
        <v>2867</v>
      </c>
      <c r="D460" s="215" t="s">
        <v>171</v>
      </c>
      <c r="E460" s="216" t="s">
        <v>5158</v>
      </c>
      <c r="F460" s="217" t="s">
        <v>5159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5160</v>
      </c>
    </row>
    <row r="461" s="2" customFormat="1" ht="16.5" customHeight="1">
      <c r="A461" s="41"/>
      <c r="B461" s="42"/>
      <c r="C461" s="215" t="s">
        <v>2872</v>
      </c>
      <c r="D461" s="215" t="s">
        <v>171</v>
      </c>
      <c r="E461" s="216" t="s">
        <v>5161</v>
      </c>
      <c r="F461" s="217" t="s">
        <v>5162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5163</v>
      </c>
    </row>
    <row r="462" s="2" customFormat="1" ht="16.5" customHeight="1">
      <c r="A462" s="41"/>
      <c r="B462" s="42"/>
      <c r="C462" s="215" t="s">
        <v>2881</v>
      </c>
      <c r="D462" s="215" t="s">
        <v>171</v>
      </c>
      <c r="E462" s="216" t="s">
        <v>5164</v>
      </c>
      <c r="F462" s="217" t="s">
        <v>5165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5166</v>
      </c>
    </row>
    <row r="463" s="2" customFormat="1" ht="16.5" customHeight="1">
      <c r="A463" s="41"/>
      <c r="B463" s="42"/>
      <c r="C463" s="215" t="s">
        <v>2888</v>
      </c>
      <c r="D463" s="215" t="s">
        <v>171</v>
      </c>
      <c r="E463" s="216" t="s">
        <v>5167</v>
      </c>
      <c r="F463" s="217" t="s">
        <v>5168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5169</v>
      </c>
    </row>
    <row r="464" s="2" customFormat="1" ht="24.15" customHeight="1">
      <c r="A464" s="41"/>
      <c r="B464" s="42"/>
      <c r="C464" s="215" t="s">
        <v>2912</v>
      </c>
      <c r="D464" s="215" t="s">
        <v>171</v>
      </c>
      <c r="E464" s="216" t="s">
        <v>5170</v>
      </c>
      <c r="F464" s="217" t="s">
        <v>5171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5172</v>
      </c>
    </row>
    <row r="465" s="2" customFormat="1" ht="24.15" customHeight="1">
      <c r="A465" s="41"/>
      <c r="B465" s="42"/>
      <c r="C465" s="215" t="s">
        <v>2918</v>
      </c>
      <c r="D465" s="215" t="s">
        <v>171</v>
      </c>
      <c r="E465" s="216" t="s">
        <v>5173</v>
      </c>
      <c r="F465" s="217" t="s">
        <v>5174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5175</v>
      </c>
    </row>
    <row r="466" s="2" customFormat="1" ht="16.5" customHeight="1">
      <c r="A466" s="41"/>
      <c r="B466" s="42"/>
      <c r="C466" s="215" t="s">
        <v>2925</v>
      </c>
      <c r="D466" s="215" t="s">
        <v>171</v>
      </c>
      <c r="E466" s="216" t="s">
        <v>5176</v>
      </c>
      <c r="F466" s="217" t="s">
        <v>5177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5178</v>
      </c>
    </row>
    <row r="467" s="2" customFormat="1" ht="16.5" customHeight="1">
      <c r="A467" s="41"/>
      <c r="B467" s="42"/>
      <c r="C467" s="215" t="s">
        <v>2930</v>
      </c>
      <c r="D467" s="215" t="s">
        <v>171</v>
      </c>
      <c r="E467" s="216" t="s">
        <v>5179</v>
      </c>
      <c r="F467" s="217" t="s">
        <v>5180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5181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5182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2937</v>
      </c>
      <c r="D469" s="215" t="s">
        <v>171</v>
      </c>
      <c r="E469" s="216" t="s">
        <v>5183</v>
      </c>
      <c r="F469" s="217" t="s">
        <v>5184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93" t="s">
        <v>19</v>
      </c>
      <c r="N469" s="294" t="s">
        <v>40</v>
      </c>
      <c r="O469" s="291"/>
      <c r="P469" s="295">
        <f>O469*H469</f>
        <v>0</v>
      </c>
      <c r="Q469" s="295">
        <v>0</v>
      </c>
      <c r="R469" s="295">
        <f>Q469*H469</f>
        <v>0</v>
      </c>
      <c r="S469" s="295">
        <v>0</v>
      </c>
      <c r="T469" s="29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5185</v>
      </c>
    </row>
    <row r="470" s="2" customFormat="1" ht="6.96" customHeight="1">
      <c r="A470" s="41"/>
      <c r="B470" s="62"/>
      <c r="C470" s="63"/>
      <c r="D470" s="63"/>
      <c r="E470" s="63"/>
      <c r="F470" s="63"/>
      <c r="G470" s="63"/>
      <c r="H470" s="63"/>
      <c r="I470" s="63"/>
      <c r="J470" s="63"/>
      <c r="K470" s="63"/>
      <c r="L470" s="47"/>
      <c r="M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</sheetData>
  <sheetProtection sheet="1" autoFilter="0" formatColumns="0" formatRows="0" objects="1" scenarios="1" spinCount="100000" saltValue="cvEWBtNyOvcMKQxNeIp7Bgi5CGULKutZGEfIGf76n/pX/UgFy2H4bU6I5YBUa9qty9CmuYHdaHNEoxVxzTgZcw==" hashValue="nBoH4rYk553a8mg2zO8HJvoAPgyBcZc5ll12p2NQGQzecrDEwVxvOmRUSATkHS/d4iDlKVg2sWB92HMd3s+Rcw==" algorithmName="SHA-512" password="CC35"/>
  <autoFilter ref="C104:K4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5186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ROUND((SUM(BE95:BE363)),  2)</f>
        <v>0</v>
      </c>
      <c r="G35" s="41"/>
      <c r="H35" s="41"/>
      <c r="I35" s="160">
        <v>0.20999999999999999</v>
      </c>
      <c r="J35" s="159">
        <f>ROUND(((SUM(BE95:BE363))*I35),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ROUND((SUM(BF95:BF363)),  2)</f>
        <v>0</v>
      </c>
      <c r="G36" s="41"/>
      <c r="H36" s="41"/>
      <c r="I36" s="160">
        <v>0.12</v>
      </c>
      <c r="J36" s="159">
        <f>ROUND(((SUM(BF95:BF363))*I36),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5187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5188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5189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5190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5191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5192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5193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5194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5195</v>
      </c>
      <c r="F98" s="217" t="s">
        <v>5196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5197</v>
      </c>
    </row>
    <row r="99" s="2" customFormat="1">
      <c r="A99" s="41"/>
      <c r="B99" s="42"/>
      <c r="C99" s="43"/>
      <c r="D99" s="228" t="s">
        <v>178</v>
      </c>
      <c r="E99" s="43"/>
      <c r="F99" s="229" t="s">
        <v>5198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5199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5200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5201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5202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5203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5204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5205</v>
      </c>
      <c r="F113" s="268" t="s">
        <v>5206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5207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5208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5209</v>
      </c>
      <c r="F115" s="268" t="s">
        <v>5210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5211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5212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5213</v>
      </c>
      <c r="F117" s="268" t="s">
        <v>5214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5215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5216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5217</v>
      </c>
      <c r="F119" s="268" t="s">
        <v>5218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5219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5220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5221</v>
      </c>
      <c r="F121" s="268" t="s">
        <v>5222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5223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5224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5225</v>
      </c>
      <c r="F123" s="268" t="s">
        <v>5226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5227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5228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5229</v>
      </c>
      <c r="F125" s="213" t="s">
        <v>5230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5231</v>
      </c>
      <c r="F126" s="217" t="s">
        <v>5232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5233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5234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5235</v>
      </c>
      <c r="F128" s="268" t="s">
        <v>5236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5237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5238</v>
      </c>
      <c r="F129" s="268" t="s">
        <v>5239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5240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5241</v>
      </c>
      <c r="F130" s="268" t="s">
        <v>5242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5243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5244</v>
      </c>
      <c r="F131" s="268" t="s">
        <v>5245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5246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5247</v>
      </c>
      <c r="F132" s="268" t="s">
        <v>5248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5249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5250</v>
      </c>
      <c r="F133" s="217" t="s">
        <v>5251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5252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5253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5254</v>
      </c>
      <c r="F135" s="217" t="s">
        <v>5255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5256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5257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5258</v>
      </c>
      <c r="F139" s="217" t="s">
        <v>5259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5260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5261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5262</v>
      </c>
      <c r="F141" s="213" t="s">
        <v>5263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5264</v>
      </c>
      <c r="F142" s="217" t="s">
        <v>5265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5266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5267</v>
      </c>
      <c r="F143" s="217" t="s">
        <v>5268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5269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5270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5271</v>
      </c>
      <c r="F145" s="217" t="s">
        <v>5272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5273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5274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5275</v>
      </c>
      <c r="F147" s="217" t="s">
        <v>5276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5277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5278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5279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5280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5281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5282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5283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5284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5285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5286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5287</v>
      </c>
      <c r="F159" s="217" t="s">
        <v>5288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5289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5290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5291</v>
      </c>
      <c r="F161" s="217" t="s">
        <v>5292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5293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5294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5295</v>
      </c>
      <c r="F163" s="217" t="s">
        <v>5296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5297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5298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5299</v>
      </c>
      <c r="F165" s="217" t="s">
        <v>5300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5301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5302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5303</v>
      </c>
      <c r="F167" s="217" t="s">
        <v>5304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5305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5306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5307</v>
      </c>
      <c r="F169" s="217" t="s">
        <v>5308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5309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5310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5311</v>
      </c>
      <c r="F171" s="213" t="s">
        <v>5312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5313</v>
      </c>
      <c r="F172" s="217" t="s">
        <v>5314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5315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5316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5317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5318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5319</v>
      </c>
      <c r="F177" s="217" t="s">
        <v>5320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5321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5322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5317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5323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5324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5325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5326</v>
      </c>
      <c r="F184" s="217" t="s">
        <v>5327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5328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5329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5317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5330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5331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5332</v>
      </c>
      <c r="F190" s="217" t="s">
        <v>5333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5334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5335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5317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5336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5337</v>
      </c>
      <c r="F195" s="217" t="s">
        <v>5338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5339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5340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5341</v>
      </c>
      <c r="F197" s="217" t="s">
        <v>5342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5343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5344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5345</v>
      </c>
      <c r="F199" s="217" t="s">
        <v>5346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5347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5348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5349</v>
      </c>
      <c r="F201" s="217" t="s">
        <v>5350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5351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5352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5353</v>
      </c>
      <c r="F203" s="217" t="s">
        <v>5354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5355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5356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5357</v>
      </c>
      <c r="F205" s="217" t="s">
        <v>5358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5359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5360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5361</v>
      </c>
      <c r="F207" s="217" t="s">
        <v>5362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5363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5364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5365</v>
      </c>
      <c r="F209" s="217" t="s">
        <v>5366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5367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5368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5369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5370</v>
      </c>
      <c r="F213" s="217" t="s">
        <v>5371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5372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5373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5374</v>
      </c>
      <c r="F215" s="217" t="s">
        <v>5375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5376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5377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5378</v>
      </c>
      <c r="F217" s="217" t="s">
        <v>5379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5380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5381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5382</v>
      </c>
      <c r="F219" s="217" t="s">
        <v>5383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5384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5385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5386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5387</v>
      </c>
      <c r="F223" s="217" t="s">
        <v>5388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5389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5390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5391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5392</v>
      </c>
      <c r="F227" s="217" t="s">
        <v>5393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5394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5395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5396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5397</v>
      </c>
      <c r="F231" s="217" t="s">
        <v>5398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5399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5400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5401</v>
      </c>
      <c r="F233" s="213" t="s">
        <v>5402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5403</v>
      </c>
      <c r="F234" s="217" t="s">
        <v>5404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5405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5406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5407</v>
      </c>
      <c r="F236" s="268" t="s">
        <v>5408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5409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5410</v>
      </c>
      <c r="F237" s="217" t="s">
        <v>5411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5412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5413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5414</v>
      </c>
      <c r="F239" s="268" t="s">
        <v>5415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5416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5417</v>
      </c>
      <c r="F240" s="268" t="s">
        <v>5418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5419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5420</v>
      </c>
      <c r="F241" s="268" t="s">
        <v>5421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5422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5423</v>
      </c>
      <c r="F242" s="268" t="s">
        <v>5424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5425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5426</v>
      </c>
      <c r="F243" s="268" t="s">
        <v>5427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5428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5429</v>
      </c>
      <c r="F244" s="217" t="s">
        <v>5430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5431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5432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5433</v>
      </c>
      <c r="F246" s="268" t="s">
        <v>5434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5435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5436</v>
      </c>
      <c r="F247" s="217" t="s">
        <v>5437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5438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5439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5440</v>
      </c>
      <c r="F249" s="268" t="s">
        <v>5441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5442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5443</v>
      </c>
      <c r="F250" s="217" t="s">
        <v>5444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5445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5446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5447</v>
      </c>
      <c r="F252" s="268" t="s">
        <v>5448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5449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5450</v>
      </c>
      <c r="F253" s="217" t="s">
        <v>5451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5452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5453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5454</v>
      </c>
      <c r="F255" s="268" t="s">
        <v>5455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5456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5457</v>
      </c>
      <c r="F256" s="268" t="s">
        <v>5458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5459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5460</v>
      </c>
      <c r="F257" s="217" t="s">
        <v>5461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5462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5463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5464</v>
      </c>
      <c r="F259" s="268" t="s">
        <v>5465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5466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5467</v>
      </c>
      <c r="F260" s="217" t="s">
        <v>5468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5469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5470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5471</v>
      </c>
      <c r="F262" s="217" t="s">
        <v>5472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5473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5474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5475</v>
      </c>
      <c r="F264" s="217" t="s">
        <v>5476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5477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5478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5479</v>
      </c>
      <c r="F266" s="217" t="s">
        <v>5480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5481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5482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5483</v>
      </c>
      <c r="F268" s="217" t="s">
        <v>5484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5485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5486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5487</v>
      </c>
      <c r="F270" s="217" t="s">
        <v>5488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5489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5490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5491</v>
      </c>
      <c r="F272" s="217" t="s">
        <v>5492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5493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5494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5495</v>
      </c>
      <c r="F274" s="217" t="s">
        <v>5496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5497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5498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5499</v>
      </c>
      <c r="F276" s="217" t="s">
        <v>5500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5501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5502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5503</v>
      </c>
      <c r="F278" s="217" t="s">
        <v>5504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5505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5506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5507</v>
      </c>
      <c r="F280" s="217" t="s">
        <v>5508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5509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5510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5511</v>
      </c>
      <c r="F282" s="217" t="s">
        <v>5512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5513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5514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5515</v>
      </c>
      <c r="F284" s="217" t="s">
        <v>5516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5517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5518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5519</v>
      </c>
      <c r="F286" s="217" t="s">
        <v>5520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5521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5522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5523</v>
      </c>
      <c r="F288" s="217" t="s">
        <v>5524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5525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5526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5527</v>
      </c>
      <c r="F290" s="217" t="s">
        <v>5528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5529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5530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5531</v>
      </c>
      <c r="F292" s="217" t="s">
        <v>5532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5533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5534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5535</v>
      </c>
      <c r="F294" s="268" t="s">
        <v>5536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5537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5538</v>
      </c>
      <c r="F295" s="217" t="s">
        <v>5539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5540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5541</v>
      </c>
      <c r="F296" s="217" t="s">
        <v>5542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5543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5544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5545</v>
      </c>
      <c r="F298" s="213" t="s">
        <v>5546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5547</v>
      </c>
      <c r="F299" s="217" t="s">
        <v>5548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5549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5550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5551</v>
      </c>
      <c r="F301" s="217" t="s">
        <v>5552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5553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5554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5555</v>
      </c>
      <c r="F303" s="217" t="s">
        <v>5556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5557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5558</v>
      </c>
      <c r="F304" s="217" t="s">
        <v>5559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5560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5561</v>
      </c>
      <c r="F305" s="217" t="s">
        <v>5562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5563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5564</v>
      </c>
      <c r="F306" s="217" t="s">
        <v>5565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5566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5567</v>
      </c>
      <c r="F307" s="217" t="s">
        <v>5568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5569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5570</v>
      </c>
      <c r="F308" s="217" t="s">
        <v>5571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5572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5573</v>
      </c>
      <c r="F309" s="217" t="s">
        <v>5574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5575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5576</v>
      </c>
      <c r="F310" s="217" t="s">
        <v>5577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5578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5579</v>
      </c>
      <c r="F311" s="217" t="s">
        <v>5580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5581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5582</v>
      </c>
      <c r="F312" s="217" t="s">
        <v>5583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5584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5585</v>
      </c>
      <c r="F313" s="217" t="s">
        <v>5586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5587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5588</v>
      </c>
      <c r="F314" s="217" t="s">
        <v>5589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5590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5591</v>
      </c>
      <c r="F315" s="217" t="s">
        <v>5592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5593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5594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5595</v>
      </c>
      <c r="F317" s="217" t="s">
        <v>5596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5597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5598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5599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5600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5601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5602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5603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5604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5605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5606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5607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5608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5609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5610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5611</v>
      </c>
      <c r="F332" s="217" t="s">
        <v>5612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5613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5614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5615</v>
      </c>
      <c r="F334" s="213" t="s">
        <v>5616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5617</v>
      </c>
      <c r="F335" s="217" t="s">
        <v>5618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5619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5620</v>
      </c>
      <c r="F336" s="268" t="s">
        <v>5621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5622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5623</v>
      </c>
      <c r="F337" s="268" t="s">
        <v>5624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5625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5626</v>
      </c>
      <c r="F338" s="268" t="s">
        <v>5627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5628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5629</v>
      </c>
      <c r="F339" s="268" t="s">
        <v>5630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5631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5632</v>
      </c>
      <c r="F340" s="268" t="s">
        <v>5633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5634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5635</v>
      </c>
      <c r="F341" s="268" t="s">
        <v>5636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5637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5638</v>
      </c>
      <c r="F342" s="268" t="s">
        <v>5639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5640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5641</v>
      </c>
      <c r="F343" s="268" t="s">
        <v>5642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5643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5644</v>
      </c>
      <c r="F344" s="268" t="s">
        <v>5645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5646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5647</v>
      </c>
      <c r="F345" s="268" t="s">
        <v>5648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5649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5650</v>
      </c>
      <c r="F346" s="268" t="s">
        <v>5651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5652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5653</v>
      </c>
      <c r="F347" s="268" t="s">
        <v>5654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5655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5656</v>
      </c>
      <c r="F348" s="268" t="s">
        <v>5657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5658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5659</v>
      </c>
      <c r="F349" s="268" t="s">
        <v>5660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5661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5662</v>
      </c>
      <c r="F350" s="268" t="s">
        <v>5663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5664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5665</v>
      </c>
      <c r="F351" s="202" t="s">
        <v>5666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5667</v>
      </c>
      <c r="F352" s="217" t="s">
        <v>5668</v>
      </c>
      <c r="G352" s="218" t="s">
        <v>5669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3950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3950</v>
      </c>
      <c r="BM352" s="226" t="s">
        <v>5670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5671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5672</v>
      </c>
      <c r="F354" s="217" t="s">
        <v>5673</v>
      </c>
      <c r="G354" s="218" t="s">
        <v>5669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3950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3950</v>
      </c>
      <c r="BM354" s="226" t="s">
        <v>5674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5675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5676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5677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5678</v>
      </c>
      <c r="F358" s="217" t="s">
        <v>5679</v>
      </c>
      <c r="G358" s="218" t="s">
        <v>5669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3950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3950</v>
      </c>
      <c r="BM358" s="226" t="s">
        <v>5680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5681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5682</v>
      </c>
      <c r="F360" s="268" t="s">
        <v>5683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3950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3950</v>
      </c>
      <c r="BM360" s="226" t="s">
        <v>5684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5685</v>
      </c>
      <c r="F361" s="202" t="s">
        <v>5686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SUM(P362:P363)</f>
        <v>0</v>
      </c>
      <c r="Q361" s="207"/>
      <c r="R361" s="208">
        <f>SUM(R362:R363)</f>
        <v>0</v>
      </c>
      <c r="S361" s="207"/>
      <c r="T361" s="209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SUM(BK362:BK363)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5687</v>
      </c>
      <c r="F362" s="217" t="s">
        <v>5688</v>
      </c>
      <c r="G362" s="218" t="s">
        <v>5689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5690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5691</v>
      </c>
      <c r="F363" s="217" t="s">
        <v>5692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93" t="s">
        <v>19</v>
      </c>
      <c r="N363" s="294" t="s">
        <v>40</v>
      </c>
      <c r="O363" s="291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5693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Rge4k3bjHSfaeh8LMZHbQD+NPisyjeqU7u4U+Di9MQEjGOYhbHMN8RGnyNVE7ru8Ciis8pydIY2EuPUzn3akxQ==" hashValue="3kc4tAdVgauDI5nAR4H0n86HKyGYtc/WDrEGUahmDrH6luS70gVukxylCBNejItYV+RPeo4HodBawGZZfTr/MQ==" algorithmName="SHA-512" password="CC35"/>
  <autoFilter ref="C94:K3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5694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5695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5696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5697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5698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5699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5700</v>
      </c>
      <c r="F91" s="217" t="s">
        <v>5701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5702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5703</v>
      </c>
      <c r="F93" s="217" t="s">
        <v>5704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5705</v>
      </c>
      <c r="F94" s="217" t="s">
        <v>5706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5707</v>
      </c>
      <c r="F95" s="217" t="s">
        <v>5708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5709</v>
      </c>
      <c r="F96" s="217" t="s">
        <v>4380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5710</v>
      </c>
      <c r="F97" s="202" t="s">
        <v>5711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5712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5713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5714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5715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5716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5717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5718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5719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5720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5721</v>
      </c>
      <c r="F107" s="217" t="s">
        <v>5722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5723</v>
      </c>
      <c r="F108" s="217" t="s">
        <v>5724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5725</v>
      </c>
      <c r="F109" s="217" t="s">
        <v>5726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5727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5728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5729</v>
      </c>
      <c r="F112" s="217" t="s">
        <v>5730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5731</v>
      </c>
      <c r="F113" s="217" t="s">
        <v>5732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5733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5734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5735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5736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5737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5738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5739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5740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5741</v>
      </c>
      <c r="F122" s="217" t="s">
        <v>5742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5743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5744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5745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5746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5747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5748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5749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5750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5751</v>
      </c>
      <c r="F131" s="217" t="s">
        <v>5752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5753</v>
      </c>
      <c r="F132" s="217" t="s">
        <v>5754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5755</v>
      </c>
      <c r="F133" s="217" t="s">
        <v>5756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5757</v>
      </c>
      <c r="F134" s="217" t="s">
        <v>5758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5759</v>
      </c>
      <c r="F135" s="217" t="s">
        <v>5760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5761</v>
      </c>
      <c r="F136" s="217" t="s">
        <v>5762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5763</v>
      </c>
      <c r="F137" s="217" t="s">
        <v>5764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5765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5766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5767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5768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5769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5770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5771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5772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5773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5774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5775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5776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5777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5778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5779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5780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5781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5782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5783</v>
      </c>
      <c r="F156" s="217" t="s">
        <v>5784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5785</v>
      </c>
      <c r="F157" s="217" t="s">
        <v>5786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5787</v>
      </c>
      <c r="F158" s="217" t="s">
        <v>5788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5789</v>
      </c>
      <c r="F159" s="217" t="s">
        <v>5790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5791</v>
      </c>
      <c r="F160" s="217" t="s">
        <v>5792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5793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5794</v>
      </c>
      <c r="F162" s="217" t="s">
        <v>5795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5796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5797</v>
      </c>
      <c r="F164" s="217" t="s">
        <v>5798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5799</v>
      </c>
      <c r="F165" s="217" t="s">
        <v>5800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5801</v>
      </c>
      <c r="F166" s="217" t="s">
        <v>5802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5803</v>
      </c>
      <c r="F167" s="217" t="s">
        <v>5804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5805</v>
      </c>
      <c r="F168" s="217" t="s">
        <v>5806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5807</v>
      </c>
      <c r="F169" s="217" t="s">
        <v>5808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5809</v>
      </c>
      <c r="F170" s="217" t="s">
        <v>5810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5811</v>
      </c>
      <c r="F171" s="217" t="s">
        <v>5812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5813</v>
      </c>
      <c r="F172" s="217" t="s">
        <v>5814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5815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5816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5817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5818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5819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5820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5821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5822</v>
      </c>
      <c r="F180" s="217" t="s">
        <v>5823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5824</v>
      </c>
      <c r="F181" s="217" t="s">
        <v>5825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5826</v>
      </c>
      <c r="F182" s="217" t="s">
        <v>5827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5828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5829</v>
      </c>
      <c r="F184" s="217" t="s">
        <v>5830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5831</v>
      </c>
      <c r="F185" s="217" t="s">
        <v>5832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5833</v>
      </c>
      <c r="F186" s="217" t="s">
        <v>5834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5835</v>
      </c>
      <c r="F187" s="217" t="s">
        <v>5836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5837</v>
      </c>
      <c r="F188" s="217" t="s">
        <v>5838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5839</v>
      </c>
      <c r="F189" s="217" t="s">
        <v>5840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5841</v>
      </c>
      <c r="F190" s="217" t="s">
        <v>5842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5843</v>
      </c>
      <c r="F191" s="217" t="s">
        <v>5844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5845</v>
      </c>
      <c r="F192" s="217" t="s">
        <v>5846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5847</v>
      </c>
      <c r="F193" s="217" t="s">
        <v>5848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5849</v>
      </c>
      <c r="F194" s="217" t="s">
        <v>5850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5851</v>
      </c>
      <c r="F195" s="217" t="s">
        <v>5852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5853</v>
      </c>
      <c r="F196" s="217" t="s">
        <v>5854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5855</v>
      </c>
      <c r="F197" s="217" t="s">
        <v>5856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5857</v>
      </c>
      <c r="F198" s="217" t="s">
        <v>5858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5859</v>
      </c>
      <c r="F199" s="217" t="s">
        <v>5860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5861</v>
      </c>
      <c r="F200" s="217" t="s">
        <v>5862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5863</v>
      </c>
      <c r="F201" s="217" t="s">
        <v>5864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5865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5866</v>
      </c>
      <c r="F203" s="217" t="s">
        <v>5867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5868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2316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5869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2330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5870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2351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5871</v>
      </c>
      <c r="G207" s="218" t="s">
        <v>5872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5873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5874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5875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5876</v>
      </c>
      <c r="F211" s="202" t="s">
        <v>5877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21.75" customHeight="1">
      <c r="A212" s="41"/>
      <c r="B212" s="42"/>
      <c r="C212" s="215" t="s">
        <v>1342</v>
      </c>
      <c r="D212" s="215" t="s">
        <v>171</v>
      </c>
      <c r="E212" s="216" t="s">
        <v>5878</v>
      </c>
      <c r="F212" s="217" t="s">
        <v>5879</v>
      </c>
      <c r="G212" s="218" t="s">
        <v>412</v>
      </c>
      <c r="H212" s="219">
        <v>3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ONLwpTdHgV7B4326areI1+TwO3h+xK4Du0Ewt4V7e12OBuAO8X3b5TtpuYlUZZffhX0VdzBz0PDs2iFk9bqqkQ==" hashValue="TJzx/bDAxAh+M4bMa7d3mmCQxl3M20iFwXB4dTVdWWMMvSq23PhwyCp5CQqNDv/v1ih0PODioZ1OurZsgRFwEA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5880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ROUND((SUM(BE91:BE172)),  2)</f>
        <v>0</v>
      </c>
      <c r="G35" s="41"/>
      <c r="H35" s="41"/>
      <c r="I35" s="160">
        <v>0.20999999999999999</v>
      </c>
      <c r="J35" s="159">
        <f>ROUND(((SUM(BE91:BE172))*I35),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ROUND((SUM(BF91:BF172)),  2)</f>
        <v>0</v>
      </c>
      <c r="G36" s="41"/>
      <c r="H36" s="41"/>
      <c r="I36" s="160">
        <v>0.12</v>
      </c>
      <c r="J36" s="159">
        <f>ROUND(((SUM(BF91:BF172))*I36),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5881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5882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5883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5884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5885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5886</v>
      </c>
      <c r="E69" s="180"/>
      <c r="F69" s="180"/>
      <c r="G69" s="180"/>
      <c r="H69" s="180"/>
      <c r="I69" s="180"/>
      <c r="J69" s="181">
        <f>J161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P92+P116+P130+P139+P144+P161</f>
        <v>0</v>
      </c>
      <c r="Q91" s="99"/>
      <c r="R91" s="196">
        <f>R92+R116+R130+R139+R144+R161</f>
        <v>0</v>
      </c>
      <c r="S91" s="99"/>
      <c r="T91" s="197">
        <f>T92+T116+T130+T139+T144+T161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BK92+BK116+BK130+BK139+BK144+BK161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4707</v>
      </c>
      <c r="F92" s="202" t="s">
        <v>5887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5888</v>
      </c>
      <c r="F93" s="217" t="s">
        <v>5889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5890</v>
      </c>
      <c r="F94" s="217" t="s">
        <v>5891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5892</v>
      </c>
      <c r="F95" s="217" t="s">
        <v>5893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5894</v>
      </c>
      <c r="F96" s="217" t="s">
        <v>5895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5896</v>
      </c>
      <c r="F97" s="217" t="s">
        <v>5897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5898</v>
      </c>
      <c r="F98" s="217" t="s">
        <v>5899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5900</v>
      </c>
      <c r="F99" s="217" t="s">
        <v>5901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5902</v>
      </c>
      <c r="F100" s="217" t="s">
        <v>5903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5904</v>
      </c>
      <c r="F101" s="217" t="s">
        <v>5905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5906</v>
      </c>
      <c r="F102" s="217" t="s">
        <v>5907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5908</v>
      </c>
      <c r="F103" s="217" t="s">
        <v>5909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5910</v>
      </c>
      <c r="F104" s="217" t="s">
        <v>5911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5912</v>
      </c>
      <c r="F105" s="217" t="s">
        <v>5913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5914</v>
      </c>
      <c r="F106" s="217" t="s">
        <v>5915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5916</v>
      </c>
      <c r="F107" s="217" t="s">
        <v>5917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5918</v>
      </c>
      <c r="F108" s="217" t="s">
        <v>5919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5920</v>
      </c>
      <c r="F109" s="217" t="s">
        <v>5921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5922</v>
      </c>
      <c r="F110" s="217" t="s">
        <v>5923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5924</v>
      </c>
      <c r="F111" s="217" t="s">
        <v>5925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5926</v>
      </c>
      <c r="F112" s="217" t="s">
        <v>5927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5928</v>
      </c>
      <c r="F113" s="217" t="s">
        <v>5929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5930</v>
      </c>
      <c r="F114" s="217" t="s">
        <v>5931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5932</v>
      </c>
      <c r="F115" s="217" t="s">
        <v>5933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4756</v>
      </c>
      <c r="F116" s="202" t="s">
        <v>5934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5935</v>
      </c>
      <c r="F117" s="217" t="s">
        <v>5936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5937</v>
      </c>
      <c r="F118" s="217" t="s">
        <v>5938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5939</v>
      </c>
      <c r="F119" s="217" t="s">
        <v>5940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5941</v>
      </c>
      <c r="F120" s="217" t="s">
        <v>5942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5943</v>
      </c>
      <c r="F121" s="217" t="s">
        <v>5944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5945</v>
      </c>
      <c r="F122" s="217" t="s">
        <v>5946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5947</v>
      </c>
      <c r="F123" s="217" t="s">
        <v>5948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5949</v>
      </c>
      <c r="F124" s="217" t="s">
        <v>5950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5951</v>
      </c>
      <c r="F125" s="217" t="s">
        <v>5952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5953</v>
      </c>
      <c r="F126" s="217" t="s">
        <v>5954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5955</v>
      </c>
      <c r="F127" s="217" t="s">
        <v>5956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5957</v>
      </c>
      <c r="F128" s="217" t="s">
        <v>5958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5959</v>
      </c>
      <c r="F129" s="217" t="s">
        <v>5960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4792</v>
      </c>
      <c r="F130" s="202" t="s">
        <v>5961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5962</v>
      </c>
      <c r="F131" s="217" t="s">
        <v>5963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5964</v>
      </c>
      <c r="F132" s="217" t="s">
        <v>5965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5966</v>
      </c>
      <c r="F133" s="217" t="s">
        <v>5967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5968</v>
      </c>
      <c r="F134" s="217" t="s">
        <v>5969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5968</v>
      </c>
      <c r="F135" s="217" t="s">
        <v>5969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5970</v>
      </c>
      <c r="F136" s="217" t="s">
        <v>5971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5972</v>
      </c>
      <c r="F137" s="217" t="s">
        <v>5973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5974</v>
      </c>
      <c r="F138" s="217" t="s">
        <v>5975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4820</v>
      </c>
      <c r="F139" s="202" t="s">
        <v>5976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5977</v>
      </c>
      <c r="F140" s="217" t="s">
        <v>5978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5979</v>
      </c>
      <c r="F141" s="217" t="s">
        <v>5980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5981</v>
      </c>
      <c r="F142" s="217" t="s">
        <v>5982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5983</v>
      </c>
      <c r="F143" s="217" t="s">
        <v>5984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4832</v>
      </c>
      <c r="F144" s="202" t="s">
        <v>5985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SUM(P145:P160)</f>
        <v>0</v>
      </c>
      <c r="Q144" s="207"/>
      <c r="R144" s="208">
        <f>SUM(R145:R160)</f>
        <v>0</v>
      </c>
      <c r="S144" s="207"/>
      <c r="T144" s="20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SUM(BK145:BK160)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5986</v>
      </c>
      <c r="F145" s="217" t="s">
        <v>5987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5988</v>
      </c>
      <c r="F146" s="217" t="s">
        <v>5987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5989</v>
      </c>
      <c r="F147" s="217" t="s">
        <v>5990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5991</v>
      </c>
      <c r="F148" s="217" t="s">
        <v>5990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5992</v>
      </c>
      <c r="F149" s="217" t="s">
        <v>5990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5993</v>
      </c>
      <c r="F150" s="217" t="s">
        <v>5994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5995</v>
      </c>
      <c r="F151" s="217" t="s">
        <v>5996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5997</v>
      </c>
      <c r="F152" s="217" t="s">
        <v>5998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5999</v>
      </c>
      <c r="F153" s="217" t="s">
        <v>6000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6001</v>
      </c>
      <c r="F154" s="217" t="s">
        <v>6002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6001</v>
      </c>
      <c r="F155" s="217" t="s">
        <v>6002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6001</v>
      </c>
      <c r="F156" s="217" t="s">
        <v>6002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6003</v>
      </c>
      <c r="F157" s="217" t="s">
        <v>6004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6005</v>
      </c>
      <c r="F158" s="217" t="s">
        <v>6006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6007</v>
      </c>
      <c r="F159" s="217" t="s">
        <v>6008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6009</v>
      </c>
      <c r="F160" s="217" t="s">
        <v>6010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12" customFormat="1" ht="25.92" customHeight="1">
      <c r="A161" s="12"/>
      <c r="B161" s="199"/>
      <c r="C161" s="200"/>
      <c r="D161" s="201" t="s">
        <v>68</v>
      </c>
      <c r="E161" s="202" t="s">
        <v>4851</v>
      </c>
      <c r="F161" s="202" t="s">
        <v>6011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SUM(P162:P172)</f>
        <v>0</v>
      </c>
      <c r="Q161" s="207"/>
      <c r="R161" s="208">
        <f>SUM(R162:R172)</f>
        <v>0</v>
      </c>
      <c r="S161" s="207"/>
      <c r="T161" s="209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69</v>
      </c>
      <c r="AY161" s="210" t="s">
        <v>169</v>
      </c>
      <c r="BK161" s="212">
        <f>SUM(BK162:BK172)</f>
        <v>0</v>
      </c>
    </row>
    <row r="162" s="2" customFormat="1" ht="16.5" customHeight="1">
      <c r="A162" s="41"/>
      <c r="B162" s="42"/>
      <c r="C162" s="215" t="s">
        <v>946</v>
      </c>
      <c r="D162" s="215" t="s">
        <v>171</v>
      </c>
      <c r="E162" s="216" t="s">
        <v>6012</v>
      </c>
      <c r="F162" s="217" t="s">
        <v>6013</v>
      </c>
      <c r="G162" s="218" t="s">
        <v>2131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1489</v>
      </c>
    </row>
    <row r="163" s="2" customFormat="1" ht="21.75" customHeight="1">
      <c r="A163" s="41"/>
      <c r="B163" s="42"/>
      <c r="C163" s="215" t="s">
        <v>951</v>
      </c>
      <c r="D163" s="215" t="s">
        <v>171</v>
      </c>
      <c r="E163" s="216" t="s">
        <v>6014</v>
      </c>
      <c r="F163" s="217" t="s">
        <v>6015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1507</v>
      </c>
    </row>
    <row r="164" s="2" customFormat="1" ht="16.5" customHeight="1">
      <c r="A164" s="41"/>
      <c r="B164" s="42"/>
      <c r="C164" s="215" t="s">
        <v>958</v>
      </c>
      <c r="D164" s="215" t="s">
        <v>171</v>
      </c>
      <c r="E164" s="216" t="s">
        <v>6016</v>
      </c>
      <c r="F164" s="217" t="s">
        <v>6017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1535</v>
      </c>
    </row>
    <row r="165" s="2" customFormat="1" ht="16.5" customHeight="1">
      <c r="A165" s="41"/>
      <c r="B165" s="42"/>
      <c r="C165" s="215" t="s">
        <v>965</v>
      </c>
      <c r="D165" s="215" t="s">
        <v>171</v>
      </c>
      <c r="E165" s="216" t="s">
        <v>6018</v>
      </c>
      <c r="F165" s="217" t="s">
        <v>6019</v>
      </c>
      <c r="G165" s="218" t="s">
        <v>1165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1545</v>
      </c>
    </row>
    <row r="166" s="2" customFormat="1" ht="21.75" customHeight="1">
      <c r="A166" s="41"/>
      <c r="B166" s="42"/>
      <c r="C166" s="215" t="s">
        <v>971</v>
      </c>
      <c r="D166" s="215" t="s">
        <v>171</v>
      </c>
      <c r="E166" s="216" t="s">
        <v>6020</v>
      </c>
      <c r="F166" s="217" t="s">
        <v>6021</v>
      </c>
      <c r="G166" s="218" t="s">
        <v>2131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1554</v>
      </c>
    </row>
    <row r="167" s="2" customFormat="1" ht="24.15" customHeight="1">
      <c r="A167" s="41"/>
      <c r="B167" s="42"/>
      <c r="C167" s="215" t="s">
        <v>977</v>
      </c>
      <c r="D167" s="215" t="s">
        <v>171</v>
      </c>
      <c r="E167" s="216" t="s">
        <v>6022</v>
      </c>
      <c r="F167" s="217" t="s">
        <v>6023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1560</v>
      </c>
    </row>
    <row r="168" s="2" customFormat="1" ht="24.15" customHeight="1">
      <c r="A168" s="41"/>
      <c r="B168" s="42"/>
      <c r="C168" s="215" t="s">
        <v>983</v>
      </c>
      <c r="D168" s="215" t="s">
        <v>171</v>
      </c>
      <c r="E168" s="216" t="s">
        <v>6024</v>
      </c>
      <c r="F168" s="217" t="s">
        <v>6025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1572</v>
      </c>
    </row>
    <row r="169" s="2" customFormat="1" ht="16.5" customHeight="1">
      <c r="A169" s="41"/>
      <c r="B169" s="42"/>
      <c r="C169" s="215" t="s">
        <v>990</v>
      </c>
      <c r="D169" s="215" t="s">
        <v>171</v>
      </c>
      <c r="E169" s="216" t="s">
        <v>6026</v>
      </c>
      <c r="F169" s="217" t="s">
        <v>6027</v>
      </c>
      <c r="G169" s="218" t="s">
        <v>6028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1680</v>
      </c>
    </row>
    <row r="170" s="2" customFormat="1" ht="16.5" customHeight="1">
      <c r="A170" s="41"/>
      <c r="B170" s="42"/>
      <c r="C170" s="215" t="s">
        <v>1002</v>
      </c>
      <c r="D170" s="215" t="s">
        <v>171</v>
      </c>
      <c r="E170" s="216" t="s">
        <v>6029</v>
      </c>
      <c r="F170" s="217" t="s">
        <v>6030</v>
      </c>
      <c r="G170" s="218" t="s">
        <v>2131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1690</v>
      </c>
    </row>
    <row r="171" s="2" customFormat="1" ht="24.15" customHeight="1">
      <c r="A171" s="41"/>
      <c r="B171" s="42"/>
      <c r="C171" s="215" t="s">
        <v>1009</v>
      </c>
      <c r="D171" s="215" t="s">
        <v>171</v>
      </c>
      <c r="E171" s="216" t="s">
        <v>6031</v>
      </c>
      <c r="F171" s="217" t="s">
        <v>6032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1700</v>
      </c>
    </row>
    <row r="172" s="2" customFormat="1" ht="33" customHeight="1">
      <c r="A172" s="41"/>
      <c r="B172" s="42"/>
      <c r="C172" s="215" t="s">
        <v>1015</v>
      </c>
      <c r="D172" s="215" t="s">
        <v>171</v>
      </c>
      <c r="E172" s="216" t="s">
        <v>6033</v>
      </c>
      <c r="F172" s="217" t="s">
        <v>6034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93" t="s">
        <v>19</v>
      </c>
      <c r="N172" s="294" t="s">
        <v>40</v>
      </c>
      <c r="O172" s="291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1712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SmYqlpkkqHkaFHSNzKoxflUnPzfXtNzZEEnzyM8vXdzgXXFlhmHFsOCM+tBe81HF15EqTRTH2LoPCOuZ6GtvNQ==" hashValue="75DUDvpPNuaqG0W9N8TiTY547ws5l2BEpIgSUdWDti0PPg5A320J5jAHp3ItoPyP5ATfpu7QOYur64RF0sH2ew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6035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ROUND((SUM(BE88:BE118)),  2)</f>
        <v>0</v>
      </c>
      <c r="G35" s="41"/>
      <c r="H35" s="41"/>
      <c r="I35" s="160">
        <v>0.20999999999999999</v>
      </c>
      <c r="J35" s="159">
        <f>ROUND(((SUM(BE88:BE118))*I35),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ROUND((SUM(BF88:BF118)),  2)</f>
        <v>0</v>
      </c>
      <c r="G36" s="41"/>
      <c r="H36" s="41"/>
      <c r="I36" s="160">
        <v>0.12</v>
      </c>
      <c r="J36" s="159">
        <f>ROUND(((SUM(BF88:BF118))*I36),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6036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6037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6038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4707</v>
      </c>
      <c r="F89" s="202" t="s">
        <v>6039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6040</v>
      </c>
      <c r="F90" s="217" t="s">
        <v>6041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6042</v>
      </c>
      <c r="F91" s="217" t="s">
        <v>6043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6044</v>
      </c>
      <c r="F92" s="217" t="s">
        <v>6045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6046</v>
      </c>
      <c r="F93" s="217" t="s">
        <v>6047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6048</v>
      </c>
      <c r="F94" s="217" t="s">
        <v>6049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6050</v>
      </c>
      <c r="F95" s="217" t="s">
        <v>6051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6052</v>
      </c>
      <c r="F96" s="217" t="s">
        <v>6053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6054</v>
      </c>
      <c r="F97" s="217" t="s">
        <v>6055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6056</v>
      </c>
      <c r="F98" s="217" t="s">
        <v>6057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6058</v>
      </c>
      <c r="F99" s="217" t="s">
        <v>6059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6060</v>
      </c>
      <c r="F100" s="217" t="s">
        <v>6061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6062</v>
      </c>
      <c r="F101" s="217" t="s">
        <v>6063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6064</v>
      </c>
      <c r="F102" s="217" t="s">
        <v>6065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6066</v>
      </c>
      <c r="F103" s="217" t="s">
        <v>6067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6068</v>
      </c>
      <c r="F104" s="217" t="s">
        <v>6069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6070</v>
      </c>
      <c r="F105" s="217" t="s">
        <v>6071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6072</v>
      </c>
      <c r="F106" s="217" t="s">
        <v>6073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6074</v>
      </c>
      <c r="F107" s="217" t="s">
        <v>6075</v>
      </c>
      <c r="G107" s="218" t="s">
        <v>6076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4756</v>
      </c>
      <c r="F108" s="202" t="s">
        <v>6077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6078</v>
      </c>
      <c r="F109" s="217" t="s">
        <v>6079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6080</v>
      </c>
      <c r="F110" s="217" t="s">
        <v>6081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6082</v>
      </c>
      <c r="F111" s="217" t="s">
        <v>6083</v>
      </c>
      <c r="G111" s="218" t="s">
        <v>19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6084</v>
      </c>
      <c r="F112" s="217" t="s">
        <v>6085</v>
      </c>
      <c r="G112" s="218" t="s">
        <v>6076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6074</v>
      </c>
      <c r="F113" s="217" t="s">
        <v>6075</v>
      </c>
      <c r="G113" s="218" t="s">
        <v>6076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4792</v>
      </c>
      <c r="F114" s="202" t="s">
        <v>6086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SUM(P115:P118)</f>
        <v>0</v>
      </c>
      <c r="Q114" s="207"/>
      <c r="R114" s="208">
        <f>SUM(R115:R118)</f>
        <v>0</v>
      </c>
      <c r="S114" s="207"/>
      <c r="T114" s="20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SUM(BK115:BK118)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6087</v>
      </c>
      <c r="F115" s="217" t="s">
        <v>6088</v>
      </c>
      <c r="G115" s="218" t="s">
        <v>6076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6089</v>
      </c>
      <c r="F116" s="217" t="s">
        <v>6090</v>
      </c>
      <c r="G116" s="218" t="s">
        <v>6076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6091</v>
      </c>
      <c r="F117" s="217" t="s">
        <v>6092</v>
      </c>
      <c r="G117" s="218" t="s">
        <v>6076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6093</v>
      </c>
      <c r="F118" s="217" t="s">
        <v>6094</v>
      </c>
      <c r="G118" s="218" t="s">
        <v>6076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93" t="s">
        <v>19</v>
      </c>
      <c r="N118" s="294" t="s">
        <v>40</v>
      </c>
      <c r="O118" s="291"/>
      <c r="P118" s="295">
        <f>O118*H118</f>
        <v>0</v>
      </c>
      <c r="Q118" s="295">
        <v>0</v>
      </c>
      <c r="R118" s="295">
        <f>Q118*H118</f>
        <v>0</v>
      </c>
      <c r="S118" s="295">
        <v>0</v>
      </c>
      <c r="T118" s="29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rtW4oLF33S6fBvXYCeohXgrkYB8fsqnwVBTsoWJofFNcoIjd9hBHN+sNq0nvCnqASo87eX+JJp9WjRvOW6v7YQ==" hashValue="aIw0lSHyR/jG9c1355E+UCssbR3UdGfHDRLh4B21RaDI1Z7ObKWcSPbUubsatenaxSoWcvVPC/d4KXvUBQO5qg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6095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6096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6095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3961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3962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6095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6097</v>
      </c>
      <c r="F99" s="217" t="s">
        <v>6098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6099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6100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6101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3966</v>
      </c>
      <c r="F102" s="217" t="s">
        <v>3967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6102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3969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6103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3971</v>
      </c>
      <c r="F106" s="217" t="s">
        <v>3972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6104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3974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6105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6106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6107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6108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6109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6110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6111</v>
      </c>
      <c r="F115" s="217" t="s">
        <v>6112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6113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6114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6115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6116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6117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6115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6116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6105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6106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6107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6108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6109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6110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6118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6115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6116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6105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6106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6107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6108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6109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6110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6119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6120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4025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6121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6122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6123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6124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6115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6125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6105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6126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6107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6127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6109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6128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6129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6130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6115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6116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6131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6115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6132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6133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6115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6132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6134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6115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6135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4001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4009</v>
      </c>
      <c r="F183" s="217" t="s">
        <v>4010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6136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4012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6122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6137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4015</v>
      </c>
      <c r="F188" s="217" t="s">
        <v>4016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6138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4018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4025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6121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6139</v>
      </c>
      <c r="F193" s="217" t="s">
        <v>6140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6141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6142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6122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6123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4021</v>
      </c>
      <c r="F198" s="217" t="s">
        <v>4022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6143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4024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4025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6121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6122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6144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6145</v>
      </c>
      <c r="F205" s="217" t="s">
        <v>6146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6147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6148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6149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6150</v>
      </c>
      <c r="F209" s="217" t="s">
        <v>6151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6152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6153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6122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6144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6154</v>
      </c>
      <c r="F214" s="217" t="s">
        <v>6155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6156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6157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6122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6144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6158</v>
      </c>
      <c r="F219" s="217" t="s">
        <v>6159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6160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6161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6122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6144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4027</v>
      </c>
      <c r="F224" s="217" t="s">
        <v>4028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6162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4030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4031</v>
      </c>
      <c r="F226" s="268" t="s">
        <v>4032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6163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4025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6121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6164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6165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6166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6167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6168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6169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6170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6171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4043</v>
      </c>
      <c r="F239" s="217" t="s">
        <v>4044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6172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4046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6173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6174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6175</v>
      </c>
      <c r="F245" s="217" t="s">
        <v>6176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6177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6178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4053</v>
      </c>
      <c r="F248" s="217" t="s">
        <v>4054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6179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4056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4057</v>
      </c>
      <c r="F250" s="268" t="s">
        <v>4058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6180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4060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6181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6182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4063</v>
      </c>
      <c r="F255" s="268" t="s">
        <v>4064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6183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4066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6184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6185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6186</v>
      </c>
      <c r="F260" s="268" t="s">
        <v>6187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6188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6189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6190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6191</v>
      </c>
      <c r="F265" s="217" t="s">
        <v>6192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6193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6194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6195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6196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4078</v>
      </c>
      <c r="F270" s="217" t="s">
        <v>4079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6197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4081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4025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6121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6122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6123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4096</v>
      </c>
      <c r="F277" s="213" t="s">
        <v>4097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4098</v>
      </c>
      <c r="F278" s="217" t="s">
        <v>4099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6198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4101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4102</v>
      </c>
      <c r="F280" s="217" t="s">
        <v>4103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6199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4105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4111</v>
      </c>
      <c r="F282" s="217" t="s">
        <v>4112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6200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4114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6201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6202</v>
      </c>
      <c r="F286" s="217" t="s">
        <v>6203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6204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6205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6206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4115</v>
      </c>
      <c r="F291" s="217" t="s">
        <v>4116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6207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4118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6208</v>
      </c>
      <c r="F295" s="217" t="s">
        <v>6209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6210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6211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6173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6212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6213</v>
      </c>
      <c r="F300" s="217" t="s">
        <v>6214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6215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6216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6173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6217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6218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6219</v>
      </c>
      <c r="F307" s="268" t="s">
        <v>6220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6221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6173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6212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6222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6223</v>
      </c>
      <c r="F312" s="217" t="s">
        <v>6224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6225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6226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3223</v>
      </c>
      <c r="F314" s="213" t="s">
        <v>3224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6227</v>
      </c>
      <c r="F315" s="217" t="s">
        <v>6228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6229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6230</v>
      </c>
      <c r="F316" s="217" t="s">
        <v>6231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6232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6233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/Zir0c1hbm8RuHOoZaeD7nHOYR01sWnqE8/bb5e0a4EsG6CU6A7zwBgCr+nBVVqL9EUqj1Hn2at+aqlJxLk3TQ==" hashValue="ycKvoWcAHmREYAXcWwXHt7+aX/mSD8oQU8RYJ/l1ojkFb3IxW6DB7PVtUniYucQUmEOA1ZWiT0HU+ZZYlvIVag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6095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6234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6095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6235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6236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6095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6237</v>
      </c>
      <c r="F88" s="202" t="s">
        <v>6238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6239</v>
      </c>
      <c r="F89" s="217" t="s">
        <v>6240</v>
      </c>
      <c r="G89" s="218" t="s">
        <v>6241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6242</v>
      </c>
    </row>
    <row r="90" s="2" customFormat="1">
      <c r="A90" s="41"/>
      <c r="B90" s="42"/>
      <c r="C90" s="43"/>
      <c r="D90" s="235" t="s">
        <v>1090</v>
      </c>
      <c r="E90" s="43"/>
      <c r="F90" s="276" t="s">
        <v>6243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6244</v>
      </c>
      <c r="F91" s="217" t="s">
        <v>6245</v>
      </c>
      <c r="G91" s="218" t="s">
        <v>6241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6246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6247</v>
      </c>
      <c r="F92" s="217" t="s">
        <v>6248</v>
      </c>
      <c r="G92" s="218" t="s">
        <v>6241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6249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6250</v>
      </c>
      <c r="F93" s="217" t="s">
        <v>6251</v>
      </c>
      <c r="G93" s="218" t="s">
        <v>6241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6252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6253</v>
      </c>
      <c r="F94" s="217" t="s">
        <v>6254</v>
      </c>
      <c r="G94" s="218" t="s">
        <v>6241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6255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6256</v>
      </c>
      <c r="F95" s="217" t="s">
        <v>6257</v>
      </c>
      <c r="G95" s="218" t="s">
        <v>6241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6258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6259</v>
      </c>
      <c r="F96" s="217" t="s">
        <v>6260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6261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6262</v>
      </c>
      <c r="F97" s="217" t="s">
        <v>6263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6264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6265</v>
      </c>
      <c r="F98" s="217" t="s">
        <v>6266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6267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6268</v>
      </c>
      <c r="F99" s="217" t="s">
        <v>6269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6270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6271</v>
      </c>
      <c r="F100" s="217" t="s">
        <v>6272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6273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6274</v>
      </c>
      <c r="F101" s="217" t="s">
        <v>6275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6276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6277</v>
      </c>
      <c r="F102" s="217" t="s">
        <v>6278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6279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6280</v>
      </c>
      <c r="F103" s="217" t="s">
        <v>6281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6282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6283</v>
      </c>
      <c r="F104" s="217" t="s">
        <v>6284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6285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6286</v>
      </c>
      <c r="F105" s="217" t="s">
        <v>6287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6288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6289</v>
      </c>
      <c r="F106" s="217" t="s">
        <v>6290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6291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6292</v>
      </c>
      <c r="F107" s="217" t="s">
        <v>6293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6294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6295</v>
      </c>
      <c r="F108" s="217" t="s">
        <v>6296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6297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6298</v>
      </c>
      <c r="F109" s="217" t="s">
        <v>6299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6300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6301</v>
      </c>
      <c r="F110" s="202" t="s">
        <v>6302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6303</v>
      </c>
      <c r="F111" s="217" t="s">
        <v>6304</v>
      </c>
      <c r="G111" s="218" t="s">
        <v>6241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6305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6306</v>
      </c>
      <c r="F112" s="217" t="s">
        <v>6307</v>
      </c>
      <c r="G112" s="218" t="s">
        <v>6241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6308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6309</v>
      </c>
      <c r="F113" s="217" t="s">
        <v>6310</v>
      </c>
      <c r="G113" s="218" t="s">
        <v>6241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6311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7q/giUK+DKGzrtVHTlqAe6I6s8zXlG9l8YrroOZ7OGFTcHaaC6HZPajLgKjRg7wX/mX7BTTQ+26fB2S90p+OAg==" hashValue="FTEBHxuKRw9H/fAha1tybZohn5v7RAEZYZh7X14mC7XJC4JTOp5WHbaoVTUNKWuyO+Vhe+8qIiZxeupwoBS/LQ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6312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6313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6314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6315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6316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6317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6318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6319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6320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6321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6322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6323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6324</v>
      </c>
      <c r="F19" s="308" t="s">
        <v>6325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6326</v>
      </c>
      <c r="F20" s="308" t="s">
        <v>6327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6328</v>
      </c>
      <c r="F21" s="308" t="s">
        <v>6329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5685</v>
      </c>
      <c r="F22" s="308" t="s">
        <v>5686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6330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6331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6332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6333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6334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6335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6336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6337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6338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6339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6340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6341</v>
      </c>
      <c r="F37" s="308"/>
      <c r="G37" s="308" t="s">
        <v>6342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6343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6344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6345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6346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6347</v>
      </c>
      <c r="F42" s="308"/>
      <c r="G42" s="308" t="s">
        <v>6348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6349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6350</v>
      </c>
      <c r="F44" s="308"/>
      <c r="G44" s="308" t="s">
        <v>6351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6352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6353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6354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6355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6356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6357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6358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6359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6360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6361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6362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6363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6364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6365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6366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6367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6368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6369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6370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6371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6372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6373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6374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6375</v>
      </c>
      <c r="D76" s="326"/>
      <c r="E76" s="326"/>
      <c r="F76" s="326" t="s">
        <v>6376</v>
      </c>
      <c r="G76" s="327"/>
      <c r="H76" s="326" t="s">
        <v>51</v>
      </c>
      <c r="I76" s="326" t="s">
        <v>54</v>
      </c>
      <c r="J76" s="326" t="s">
        <v>6377</v>
      </c>
      <c r="K76" s="325"/>
    </row>
    <row r="77" s="1" customFormat="1" ht="17.25" customHeight="1">
      <c r="B77" s="323"/>
      <c r="C77" s="328" t="s">
        <v>6378</v>
      </c>
      <c r="D77" s="328"/>
      <c r="E77" s="328"/>
      <c r="F77" s="329" t="s">
        <v>6379</v>
      </c>
      <c r="G77" s="330"/>
      <c r="H77" s="328"/>
      <c r="I77" s="328"/>
      <c r="J77" s="328" t="s">
        <v>6380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6381</v>
      </c>
      <c r="G79" s="335"/>
      <c r="H79" s="311" t="s">
        <v>6382</v>
      </c>
      <c r="I79" s="311" t="s">
        <v>6383</v>
      </c>
      <c r="J79" s="311">
        <v>20</v>
      </c>
      <c r="K79" s="325"/>
    </row>
    <row r="80" s="1" customFormat="1" ht="15" customHeight="1">
      <c r="B80" s="323"/>
      <c r="C80" s="311" t="s">
        <v>6384</v>
      </c>
      <c r="D80" s="311"/>
      <c r="E80" s="311"/>
      <c r="F80" s="334" t="s">
        <v>6381</v>
      </c>
      <c r="G80" s="335"/>
      <c r="H80" s="311" t="s">
        <v>6385</v>
      </c>
      <c r="I80" s="311" t="s">
        <v>6383</v>
      </c>
      <c r="J80" s="311">
        <v>120</v>
      </c>
      <c r="K80" s="325"/>
    </row>
    <row r="81" s="1" customFormat="1" ht="15" customHeight="1">
      <c r="B81" s="336"/>
      <c r="C81" s="311" t="s">
        <v>6386</v>
      </c>
      <c r="D81" s="311"/>
      <c r="E81" s="311"/>
      <c r="F81" s="334" t="s">
        <v>6387</v>
      </c>
      <c r="G81" s="335"/>
      <c r="H81" s="311" t="s">
        <v>6388</v>
      </c>
      <c r="I81" s="311" t="s">
        <v>6383</v>
      </c>
      <c r="J81" s="311">
        <v>50</v>
      </c>
      <c r="K81" s="325"/>
    </row>
    <row r="82" s="1" customFormat="1" ht="15" customHeight="1">
      <c r="B82" s="336"/>
      <c r="C82" s="311" t="s">
        <v>6389</v>
      </c>
      <c r="D82" s="311"/>
      <c r="E82" s="311"/>
      <c r="F82" s="334" t="s">
        <v>6381</v>
      </c>
      <c r="G82" s="335"/>
      <c r="H82" s="311" t="s">
        <v>6390</v>
      </c>
      <c r="I82" s="311" t="s">
        <v>6391</v>
      </c>
      <c r="J82" s="311"/>
      <c r="K82" s="325"/>
    </row>
    <row r="83" s="1" customFormat="1" ht="15" customHeight="1">
      <c r="B83" s="336"/>
      <c r="C83" s="337" t="s">
        <v>6392</v>
      </c>
      <c r="D83" s="337"/>
      <c r="E83" s="337"/>
      <c r="F83" s="338" t="s">
        <v>6387</v>
      </c>
      <c r="G83" s="337"/>
      <c r="H83" s="337" t="s">
        <v>6393</v>
      </c>
      <c r="I83" s="337" t="s">
        <v>6383</v>
      </c>
      <c r="J83" s="337">
        <v>15</v>
      </c>
      <c r="K83" s="325"/>
    </row>
    <row r="84" s="1" customFormat="1" ht="15" customHeight="1">
      <c r="B84" s="336"/>
      <c r="C84" s="337" t="s">
        <v>6394</v>
      </c>
      <c r="D84" s="337"/>
      <c r="E84" s="337"/>
      <c r="F84" s="338" t="s">
        <v>6387</v>
      </c>
      <c r="G84" s="337"/>
      <c r="H84" s="337" t="s">
        <v>6395</v>
      </c>
      <c r="I84" s="337" t="s">
        <v>6383</v>
      </c>
      <c r="J84" s="337">
        <v>15</v>
      </c>
      <c r="K84" s="325"/>
    </row>
    <row r="85" s="1" customFormat="1" ht="15" customHeight="1">
      <c r="B85" s="336"/>
      <c r="C85" s="337" t="s">
        <v>6396</v>
      </c>
      <c r="D85" s="337"/>
      <c r="E85" s="337"/>
      <c r="F85" s="338" t="s">
        <v>6387</v>
      </c>
      <c r="G85" s="337"/>
      <c r="H85" s="337" t="s">
        <v>6397</v>
      </c>
      <c r="I85" s="337" t="s">
        <v>6383</v>
      </c>
      <c r="J85" s="337">
        <v>20</v>
      </c>
      <c r="K85" s="325"/>
    </row>
    <row r="86" s="1" customFormat="1" ht="15" customHeight="1">
      <c r="B86" s="336"/>
      <c r="C86" s="337" t="s">
        <v>6398</v>
      </c>
      <c r="D86" s="337"/>
      <c r="E86" s="337"/>
      <c r="F86" s="338" t="s">
        <v>6387</v>
      </c>
      <c r="G86" s="337"/>
      <c r="H86" s="337" t="s">
        <v>6399</v>
      </c>
      <c r="I86" s="337" t="s">
        <v>6383</v>
      </c>
      <c r="J86" s="337">
        <v>20</v>
      </c>
      <c r="K86" s="325"/>
    </row>
    <row r="87" s="1" customFormat="1" ht="15" customHeight="1">
      <c r="B87" s="336"/>
      <c r="C87" s="311" t="s">
        <v>6400</v>
      </c>
      <c r="D87" s="311"/>
      <c r="E87" s="311"/>
      <c r="F87" s="334" t="s">
        <v>6387</v>
      </c>
      <c r="G87" s="335"/>
      <c r="H87" s="311" t="s">
        <v>6401</v>
      </c>
      <c r="I87" s="311" t="s">
        <v>6383</v>
      </c>
      <c r="J87" s="311">
        <v>50</v>
      </c>
      <c r="K87" s="325"/>
    </row>
    <row r="88" s="1" customFormat="1" ht="15" customHeight="1">
      <c r="B88" s="336"/>
      <c r="C88" s="311" t="s">
        <v>6402</v>
      </c>
      <c r="D88" s="311"/>
      <c r="E88" s="311"/>
      <c r="F88" s="334" t="s">
        <v>6387</v>
      </c>
      <c r="G88" s="335"/>
      <c r="H88" s="311" t="s">
        <v>6403</v>
      </c>
      <c r="I88" s="311" t="s">
        <v>6383</v>
      </c>
      <c r="J88" s="311">
        <v>20</v>
      </c>
      <c r="K88" s="325"/>
    </row>
    <row r="89" s="1" customFormat="1" ht="15" customHeight="1">
      <c r="B89" s="336"/>
      <c r="C89" s="311" t="s">
        <v>6404</v>
      </c>
      <c r="D89" s="311"/>
      <c r="E89" s="311"/>
      <c r="F89" s="334" t="s">
        <v>6387</v>
      </c>
      <c r="G89" s="335"/>
      <c r="H89" s="311" t="s">
        <v>6405</v>
      </c>
      <c r="I89" s="311" t="s">
        <v>6383</v>
      </c>
      <c r="J89" s="311">
        <v>20</v>
      </c>
      <c r="K89" s="325"/>
    </row>
    <row r="90" s="1" customFormat="1" ht="15" customHeight="1">
      <c r="B90" s="336"/>
      <c r="C90" s="311" t="s">
        <v>6406</v>
      </c>
      <c r="D90" s="311"/>
      <c r="E90" s="311"/>
      <c r="F90" s="334" t="s">
        <v>6387</v>
      </c>
      <c r="G90" s="335"/>
      <c r="H90" s="311" t="s">
        <v>6407</v>
      </c>
      <c r="I90" s="311" t="s">
        <v>6383</v>
      </c>
      <c r="J90" s="311">
        <v>50</v>
      </c>
      <c r="K90" s="325"/>
    </row>
    <row r="91" s="1" customFormat="1" ht="15" customHeight="1">
      <c r="B91" s="336"/>
      <c r="C91" s="311" t="s">
        <v>6408</v>
      </c>
      <c r="D91" s="311"/>
      <c r="E91" s="311"/>
      <c r="F91" s="334" t="s">
        <v>6387</v>
      </c>
      <c r="G91" s="335"/>
      <c r="H91" s="311" t="s">
        <v>6408</v>
      </c>
      <c r="I91" s="311" t="s">
        <v>6383</v>
      </c>
      <c r="J91" s="311">
        <v>50</v>
      </c>
      <c r="K91" s="325"/>
    </row>
    <row r="92" s="1" customFormat="1" ht="15" customHeight="1">
      <c r="B92" s="336"/>
      <c r="C92" s="311" t="s">
        <v>6409</v>
      </c>
      <c r="D92" s="311"/>
      <c r="E92" s="311"/>
      <c r="F92" s="334" t="s">
        <v>6387</v>
      </c>
      <c r="G92" s="335"/>
      <c r="H92" s="311" t="s">
        <v>6410</v>
      </c>
      <c r="I92" s="311" t="s">
        <v>6383</v>
      </c>
      <c r="J92" s="311">
        <v>255</v>
      </c>
      <c r="K92" s="325"/>
    </row>
    <row r="93" s="1" customFormat="1" ht="15" customHeight="1">
      <c r="B93" s="336"/>
      <c r="C93" s="311" t="s">
        <v>6411</v>
      </c>
      <c r="D93" s="311"/>
      <c r="E93" s="311"/>
      <c r="F93" s="334" t="s">
        <v>6381</v>
      </c>
      <c r="G93" s="335"/>
      <c r="H93" s="311" t="s">
        <v>6412</v>
      </c>
      <c r="I93" s="311" t="s">
        <v>6413</v>
      </c>
      <c r="J93" s="311"/>
      <c r="K93" s="325"/>
    </row>
    <row r="94" s="1" customFormat="1" ht="15" customHeight="1">
      <c r="B94" s="336"/>
      <c r="C94" s="311" t="s">
        <v>6414</v>
      </c>
      <c r="D94" s="311"/>
      <c r="E94" s="311"/>
      <c r="F94" s="334" t="s">
        <v>6381</v>
      </c>
      <c r="G94" s="335"/>
      <c r="H94" s="311" t="s">
        <v>6415</v>
      </c>
      <c r="I94" s="311" t="s">
        <v>6416</v>
      </c>
      <c r="J94" s="311"/>
      <c r="K94" s="325"/>
    </row>
    <row r="95" s="1" customFormat="1" ht="15" customHeight="1">
      <c r="B95" s="336"/>
      <c r="C95" s="311" t="s">
        <v>6417</v>
      </c>
      <c r="D95" s="311"/>
      <c r="E95" s="311"/>
      <c r="F95" s="334" t="s">
        <v>6381</v>
      </c>
      <c r="G95" s="335"/>
      <c r="H95" s="311" t="s">
        <v>6417</v>
      </c>
      <c r="I95" s="311" t="s">
        <v>6416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6381</v>
      </c>
      <c r="G96" s="335"/>
      <c r="H96" s="311" t="s">
        <v>6418</v>
      </c>
      <c r="I96" s="311" t="s">
        <v>6416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6381</v>
      </c>
      <c r="G97" s="335"/>
      <c r="H97" s="311" t="s">
        <v>6419</v>
      </c>
      <c r="I97" s="311" t="s">
        <v>6416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6420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6375</v>
      </c>
      <c r="D103" s="326"/>
      <c r="E103" s="326"/>
      <c r="F103" s="326" t="s">
        <v>6376</v>
      </c>
      <c r="G103" s="327"/>
      <c r="H103" s="326" t="s">
        <v>51</v>
      </c>
      <c r="I103" s="326" t="s">
        <v>54</v>
      </c>
      <c r="J103" s="326" t="s">
        <v>6377</v>
      </c>
      <c r="K103" s="325"/>
    </row>
    <row r="104" s="1" customFormat="1" ht="17.25" customHeight="1">
      <c r="B104" s="323"/>
      <c r="C104" s="328" t="s">
        <v>6378</v>
      </c>
      <c r="D104" s="328"/>
      <c r="E104" s="328"/>
      <c r="F104" s="329" t="s">
        <v>6379</v>
      </c>
      <c r="G104" s="330"/>
      <c r="H104" s="328"/>
      <c r="I104" s="328"/>
      <c r="J104" s="328" t="s">
        <v>6380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6381</v>
      </c>
      <c r="G106" s="311"/>
      <c r="H106" s="311" t="s">
        <v>6421</v>
      </c>
      <c r="I106" s="311" t="s">
        <v>6383</v>
      </c>
      <c r="J106" s="311">
        <v>20</v>
      </c>
      <c r="K106" s="325"/>
    </row>
    <row r="107" s="1" customFormat="1" ht="15" customHeight="1">
      <c r="B107" s="323"/>
      <c r="C107" s="311" t="s">
        <v>6384</v>
      </c>
      <c r="D107" s="311"/>
      <c r="E107" s="311"/>
      <c r="F107" s="334" t="s">
        <v>6381</v>
      </c>
      <c r="G107" s="311"/>
      <c r="H107" s="311" t="s">
        <v>6421</v>
      </c>
      <c r="I107" s="311" t="s">
        <v>6383</v>
      </c>
      <c r="J107" s="311">
        <v>120</v>
      </c>
      <c r="K107" s="325"/>
    </row>
    <row r="108" s="1" customFormat="1" ht="15" customHeight="1">
      <c r="B108" s="336"/>
      <c r="C108" s="311" t="s">
        <v>6386</v>
      </c>
      <c r="D108" s="311"/>
      <c r="E108" s="311"/>
      <c r="F108" s="334" t="s">
        <v>6387</v>
      </c>
      <c r="G108" s="311"/>
      <c r="H108" s="311" t="s">
        <v>6421</v>
      </c>
      <c r="I108" s="311" t="s">
        <v>6383</v>
      </c>
      <c r="J108" s="311">
        <v>50</v>
      </c>
      <c r="K108" s="325"/>
    </row>
    <row r="109" s="1" customFormat="1" ht="15" customHeight="1">
      <c r="B109" s="336"/>
      <c r="C109" s="311" t="s">
        <v>6389</v>
      </c>
      <c r="D109" s="311"/>
      <c r="E109" s="311"/>
      <c r="F109" s="334" t="s">
        <v>6381</v>
      </c>
      <c r="G109" s="311"/>
      <c r="H109" s="311" t="s">
        <v>6421</v>
      </c>
      <c r="I109" s="311" t="s">
        <v>6391</v>
      </c>
      <c r="J109" s="311"/>
      <c r="K109" s="325"/>
    </row>
    <row r="110" s="1" customFormat="1" ht="15" customHeight="1">
      <c r="B110" s="336"/>
      <c r="C110" s="311" t="s">
        <v>6400</v>
      </c>
      <c r="D110" s="311"/>
      <c r="E110" s="311"/>
      <c r="F110" s="334" t="s">
        <v>6387</v>
      </c>
      <c r="G110" s="311"/>
      <c r="H110" s="311" t="s">
        <v>6421</v>
      </c>
      <c r="I110" s="311" t="s">
        <v>6383</v>
      </c>
      <c r="J110" s="311">
        <v>50</v>
      </c>
      <c r="K110" s="325"/>
    </row>
    <row r="111" s="1" customFormat="1" ht="15" customHeight="1">
      <c r="B111" s="336"/>
      <c r="C111" s="311" t="s">
        <v>6408</v>
      </c>
      <c r="D111" s="311"/>
      <c r="E111" s="311"/>
      <c r="F111" s="334" t="s">
        <v>6387</v>
      </c>
      <c r="G111" s="311"/>
      <c r="H111" s="311" t="s">
        <v>6421</v>
      </c>
      <c r="I111" s="311" t="s">
        <v>6383</v>
      </c>
      <c r="J111" s="311">
        <v>50</v>
      </c>
      <c r="K111" s="325"/>
    </row>
    <row r="112" s="1" customFormat="1" ht="15" customHeight="1">
      <c r="B112" s="336"/>
      <c r="C112" s="311" t="s">
        <v>6406</v>
      </c>
      <c r="D112" s="311"/>
      <c r="E112" s="311"/>
      <c r="F112" s="334" t="s">
        <v>6387</v>
      </c>
      <c r="G112" s="311"/>
      <c r="H112" s="311" t="s">
        <v>6421</v>
      </c>
      <c r="I112" s="311" t="s">
        <v>6383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6381</v>
      </c>
      <c r="G113" s="311"/>
      <c r="H113" s="311" t="s">
        <v>6422</v>
      </c>
      <c r="I113" s="311" t="s">
        <v>6383</v>
      </c>
      <c r="J113" s="311">
        <v>20</v>
      </c>
      <c r="K113" s="325"/>
    </row>
    <row r="114" s="1" customFormat="1" ht="15" customHeight="1">
      <c r="B114" s="336"/>
      <c r="C114" s="311" t="s">
        <v>6423</v>
      </c>
      <c r="D114" s="311"/>
      <c r="E114" s="311"/>
      <c r="F114" s="334" t="s">
        <v>6381</v>
      </c>
      <c r="G114" s="311"/>
      <c r="H114" s="311" t="s">
        <v>6424</v>
      </c>
      <c r="I114" s="311" t="s">
        <v>6383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6381</v>
      </c>
      <c r="G115" s="311"/>
      <c r="H115" s="311" t="s">
        <v>6425</v>
      </c>
      <c r="I115" s="311" t="s">
        <v>6416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6381</v>
      </c>
      <c r="G116" s="311"/>
      <c r="H116" s="311" t="s">
        <v>6426</v>
      </c>
      <c r="I116" s="311" t="s">
        <v>6416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6381</v>
      </c>
      <c r="G117" s="311"/>
      <c r="H117" s="311" t="s">
        <v>6427</v>
      </c>
      <c r="I117" s="311" t="s">
        <v>6428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6429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6375</v>
      </c>
      <c r="D123" s="326"/>
      <c r="E123" s="326"/>
      <c r="F123" s="326" t="s">
        <v>6376</v>
      </c>
      <c r="G123" s="327"/>
      <c r="H123" s="326" t="s">
        <v>51</v>
      </c>
      <c r="I123" s="326" t="s">
        <v>54</v>
      </c>
      <c r="J123" s="326" t="s">
        <v>6377</v>
      </c>
      <c r="K123" s="355"/>
    </row>
    <row r="124" s="1" customFormat="1" ht="17.25" customHeight="1">
      <c r="B124" s="354"/>
      <c r="C124" s="328" t="s">
        <v>6378</v>
      </c>
      <c r="D124" s="328"/>
      <c r="E124" s="328"/>
      <c r="F124" s="329" t="s">
        <v>6379</v>
      </c>
      <c r="G124" s="330"/>
      <c r="H124" s="328"/>
      <c r="I124" s="328"/>
      <c r="J124" s="328" t="s">
        <v>6380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6384</v>
      </c>
      <c r="D126" s="333"/>
      <c r="E126" s="333"/>
      <c r="F126" s="334" t="s">
        <v>6381</v>
      </c>
      <c r="G126" s="311"/>
      <c r="H126" s="311" t="s">
        <v>6421</v>
      </c>
      <c r="I126" s="311" t="s">
        <v>6383</v>
      </c>
      <c r="J126" s="311">
        <v>120</v>
      </c>
      <c r="K126" s="359"/>
    </row>
    <row r="127" s="1" customFormat="1" ht="15" customHeight="1">
      <c r="B127" s="356"/>
      <c r="C127" s="311" t="s">
        <v>6430</v>
      </c>
      <c r="D127" s="311"/>
      <c r="E127" s="311"/>
      <c r="F127" s="334" t="s">
        <v>6381</v>
      </c>
      <c r="G127" s="311"/>
      <c r="H127" s="311" t="s">
        <v>6431</v>
      </c>
      <c r="I127" s="311" t="s">
        <v>6383</v>
      </c>
      <c r="J127" s="311" t="s">
        <v>6432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6381</v>
      </c>
      <c r="G128" s="311"/>
      <c r="H128" s="311" t="s">
        <v>6433</v>
      </c>
      <c r="I128" s="311" t="s">
        <v>6383</v>
      </c>
      <c r="J128" s="311" t="s">
        <v>6432</v>
      </c>
      <c r="K128" s="359"/>
    </row>
    <row r="129" s="1" customFormat="1" ht="15" customHeight="1">
      <c r="B129" s="356"/>
      <c r="C129" s="311" t="s">
        <v>6392</v>
      </c>
      <c r="D129" s="311"/>
      <c r="E129" s="311"/>
      <c r="F129" s="334" t="s">
        <v>6387</v>
      </c>
      <c r="G129" s="311"/>
      <c r="H129" s="311" t="s">
        <v>6393</v>
      </c>
      <c r="I129" s="311" t="s">
        <v>6383</v>
      </c>
      <c r="J129" s="311">
        <v>15</v>
      </c>
      <c r="K129" s="359"/>
    </row>
    <row r="130" s="1" customFormat="1" ht="15" customHeight="1">
      <c r="B130" s="356"/>
      <c r="C130" s="337" t="s">
        <v>6394</v>
      </c>
      <c r="D130" s="337"/>
      <c r="E130" s="337"/>
      <c r="F130" s="338" t="s">
        <v>6387</v>
      </c>
      <c r="G130" s="337"/>
      <c r="H130" s="337" t="s">
        <v>6395</v>
      </c>
      <c r="I130" s="337" t="s">
        <v>6383</v>
      </c>
      <c r="J130" s="337">
        <v>15</v>
      </c>
      <c r="K130" s="359"/>
    </row>
    <row r="131" s="1" customFormat="1" ht="15" customHeight="1">
      <c r="B131" s="356"/>
      <c r="C131" s="337" t="s">
        <v>6396</v>
      </c>
      <c r="D131" s="337"/>
      <c r="E131" s="337"/>
      <c r="F131" s="338" t="s">
        <v>6387</v>
      </c>
      <c r="G131" s="337"/>
      <c r="H131" s="337" t="s">
        <v>6397</v>
      </c>
      <c r="I131" s="337" t="s">
        <v>6383</v>
      </c>
      <c r="J131" s="337">
        <v>20</v>
      </c>
      <c r="K131" s="359"/>
    </row>
    <row r="132" s="1" customFormat="1" ht="15" customHeight="1">
      <c r="B132" s="356"/>
      <c r="C132" s="337" t="s">
        <v>6398</v>
      </c>
      <c r="D132" s="337"/>
      <c r="E132" s="337"/>
      <c r="F132" s="338" t="s">
        <v>6387</v>
      </c>
      <c r="G132" s="337"/>
      <c r="H132" s="337" t="s">
        <v>6399</v>
      </c>
      <c r="I132" s="337" t="s">
        <v>6383</v>
      </c>
      <c r="J132" s="337">
        <v>20</v>
      </c>
      <c r="K132" s="359"/>
    </row>
    <row r="133" s="1" customFormat="1" ht="15" customHeight="1">
      <c r="B133" s="356"/>
      <c r="C133" s="311" t="s">
        <v>6386</v>
      </c>
      <c r="D133" s="311"/>
      <c r="E133" s="311"/>
      <c r="F133" s="334" t="s">
        <v>6387</v>
      </c>
      <c r="G133" s="311"/>
      <c r="H133" s="311" t="s">
        <v>6421</v>
      </c>
      <c r="I133" s="311" t="s">
        <v>6383</v>
      </c>
      <c r="J133" s="311">
        <v>50</v>
      </c>
      <c r="K133" s="359"/>
    </row>
    <row r="134" s="1" customFormat="1" ht="15" customHeight="1">
      <c r="B134" s="356"/>
      <c r="C134" s="311" t="s">
        <v>6400</v>
      </c>
      <c r="D134" s="311"/>
      <c r="E134" s="311"/>
      <c r="F134" s="334" t="s">
        <v>6387</v>
      </c>
      <c r="G134" s="311"/>
      <c r="H134" s="311" t="s">
        <v>6421</v>
      </c>
      <c r="I134" s="311" t="s">
        <v>6383</v>
      </c>
      <c r="J134" s="311">
        <v>50</v>
      </c>
      <c r="K134" s="359"/>
    </row>
    <row r="135" s="1" customFormat="1" ht="15" customHeight="1">
      <c r="B135" s="356"/>
      <c r="C135" s="311" t="s">
        <v>6406</v>
      </c>
      <c r="D135" s="311"/>
      <c r="E135" s="311"/>
      <c r="F135" s="334" t="s">
        <v>6387</v>
      </c>
      <c r="G135" s="311"/>
      <c r="H135" s="311" t="s">
        <v>6421</v>
      </c>
      <c r="I135" s="311" t="s">
        <v>6383</v>
      </c>
      <c r="J135" s="311">
        <v>50</v>
      </c>
      <c r="K135" s="359"/>
    </row>
    <row r="136" s="1" customFormat="1" ht="15" customHeight="1">
      <c r="B136" s="356"/>
      <c r="C136" s="311" t="s">
        <v>6408</v>
      </c>
      <c r="D136" s="311"/>
      <c r="E136" s="311"/>
      <c r="F136" s="334" t="s">
        <v>6387</v>
      </c>
      <c r="G136" s="311"/>
      <c r="H136" s="311" t="s">
        <v>6421</v>
      </c>
      <c r="I136" s="311" t="s">
        <v>6383</v>
      </c>
      <c r="J136" s="311">
        <v>50</v>
      </c>
      <c r="K136" s="359"/>
    </row>
    <row r="137" s="1" customFormat="1" ht="15" customHeight="1">
      <c r="B137" s="356"/>
      <c r="C137" s="311" t="s">
        <v>6409</v>
      </c>
      <c r="D137" s="311"/>
      <c r="E137" s="311"/>
      <c r="F137" s="334" t="s">
        <v>6387</v>
      </c>
      <c r="G137" s="311"/>
      <c r="H137" s="311" t="s">
        <v>6434</v>
      </c>
      <c r="I137" s="311" t="s">
        <v>6383</v>
      </c>
      <c r="J137" s="311">
        <v>255</v>
      </c>
      <c r="K137" s="359"/>
    </row>
    <row r="138" s="1" customFormat="1" ht="15" customHeight="1">
      <c r="B138" s="356"/>
      <c r="C138" s="311" t="s">
        <v>6411</v>
      </c>
      <c r="D138" s="311"/>
      <c r="E138" s="311"/>
      <c r="F138" s="334" t="s">
        <v>6381</v>
      </c>
      <c r="G138" s="311"/>
      <c r="H138" s="311" t="s">
        <v>6435</v>
      </c>
      <c r="I138" s="311" t="s">
        <v>6413</v>
      </c>
      <c r="J138" s="311"/>
      <c r="K138" s="359"/>
    </row>
    <row r="139" s="1" customFormat="1" ht="15" customHeight="1">
      <c r="B139" s="356"/>
      <c r="C139" s="311" t="s">
        <v>6414</v>
      </c>
      <c r="D139" s="311"/>
      <c r="E139" s="311"/>
      <c r="F139" s="334" t="s">
        <v>6381</v>
      </c>
      <c r="G139" s="311"/>
      <c r="H139" s="311" t="s">
        <v>6436</v>
      </c>
      <c r="I139" s="311" t="s">
        <v>6416</v>
      </c>
      <c r="J139" s="311"/>
      <c r="K139" s="359"/>
    </row>
    <row r="140" s="1" customFormat="1" ht="15" customHeight="1">
      <c r="B140" s="356"/>
      <c r="C140" s="311" t="s">
        <v>6417</v>
      </c>
      <c r="D140" s="311"/>
      <c r="E140" s="311"/>
      <c r="F140" s="334" t="s">
        <v>6381</v>
      </c>
      <c r="G140" s="311"/>
      <c r="H140" s="311" t="s">
        <v>6417</v>
      </c>
      <c r="I140" s="311" t="s">
        <v>6416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6381</v>
      </c>
      <c r="G141" s="311"/>
      <c r="H141" s="311" t="s">
        <v>6437</v>
      </c>
      <c r="I141" s="311" t="s">
        <v>6416</v>
      </c>
      <c r="J141" s="311"/>
      <c r="K141" s="359"/>
    </row>
    <row r="142" s="1" customFormat="1" ht="15" customHeight="1">
      <c r="B142" s="356"/>
      <c r="C142" s="311" t="s">
        <v>6438</v>
      </c>
      <c r="D142" s="311"/>
      <c r="E142" s="311"/>
      <c r="F142" s="334" t="s">
        <v>6381</v>
      </c>
      <c r="G142" s="311"/>
      <c r="H142" s="311" t="s">
        <v>6439</v>
      </c>
      <c r="I142" s="311" t="s">
        <v>6416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6440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6375</v>
      </c>
      <c r="D148" s="326"/>
      <c r="E148" s="326"/>
      <c r="F148" s="326" t="s">
        <v>6376</v>
      </c>
      <c r="G148" s="327"/>
      <c r="H148" s="326" t="s">
        <v>51</v>
      </c>
      <c r="I148" s="326" t="s">
        <v>54</v>
      </c>
      <c r="J148" s="326" t="s">
        <v>6377</v>
      </c>
      <c r="K148" s="325"/>
    </row>
    <row r="149" s="1" customFormat="1" ht="17.25" customHeight="1">
      <c r="B149" s="323"/>
      <c r="C149" s="328" t="s">
        <v>6378</v>
      </c>
      <c r="D149" s="328"/>
      <c r="E149" s="328"/>
      <c r="F149" s="329" t="s">
        <v>6379</v>
      </c>
      <c r="G149" s="330"/>
      <c r="H149" s="328"/>
      <c r="I149" s="328"/>
      <c r="J149" s="328" t="s">
        <v>6380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6384</v>
      </c>
      <c r="D151" s="311"/>
      <c r="E151" s="311"/>
      <c r="F151" s="364" t="s">
        <v>6381</v>
      </c>
      <c r="G151" s="311"/>
      <c r="H151" s="363" t="s">
        <v>6421</v>
      </c>
      <c r="I151" s="363" t="s">
        <v>6383</v>
      </c>
      <c r="J151" s="363">
        <v>120</v>
      </c>
      <c r="K151" s="359"/>
    </row>
    <row r="152" s="1" customFormat="1" ht="15" customHeight="1">
      <c r="B152" s="336"/>
      <c r="C152" s="363" t="s">
        <v>6430</v>
      </c>
      <c r="D152" s="311"/>
      <c r="E152" s="311"/>
      <c r="F152" s="364" t="s">
        <v>6381</v>
      </c>
      <c r="G152" s="311"/>
      <c r="H152" s="363" t="s">
        <v>6441</v>
      </c>
      <c r="I152" s="363" t="s">
        <v>6383</v>
      </c>
      <c r="J152" s="363" t="s">
        <v>6432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6381</v>
      </c>
      <c r="G153" s="311"/>
      <c r="H153" s="363" t="s">
        <v>6442</v>
      </c>
      <c r="I153" s="363" t="s">
        <v>6383</v>
      </c>
      <c r="J153" s="363" t="s">
        <v>6432</v>
      </c>
      <c r="K153" s="359"/>
    </row>
    <row r="154" s="1" customFormat="1" ht="15" customHeight="1">
      <c r="B154" s="336"/>
      <c r="C154" s="363" t="s">
        <v>6386</v>
      </c>
      <c r="D154" s="311"/>
      <c r="E154" s="311"/>
      <c r="F154" s="364" t="s">
        <v>6387</v>
      </c>
      <c r="G154" s="311"/>
      <c r="H154" s="363" t="s">
        <v>6421</v>
      </c>
      <c r="I154" s="363" t="s">
        <v>6383</v>
      </c>
      <c r="J154" s="363">
        <v>50</v>
      </c>
      <c r="K154" s="359"/>
    </row>
    <row r="155" s="1" customFormat="1" ht="15" customHeight="1">
      <c r="B155" s="336"/>
      <c r="C155" s="363" t="s">
        <v>6389</v>
      </c>
      <c r="D155" s="311"/>
      <c r="E155" s="311"/>
      <c r="F155" s="364" t="s">
        <v>6381</v>
      </c>
      <c r="G155" s="311"/>
      <c r="H155" s="363" t="s">
        <v>6421</v>
      </c>
      <c r="I155" s="363" t="s">
        <v>6391</v>
      </c>
      <c r="J155" s="363"/>
      <c r="K155" s="359"/>
    </row>
    <row r="156" s="1" customFormat="1" ht="15" customHeight="1">
      <c r="B156" s="336"/>
      <c r="C156" s="363" t="s">
        <v>6400</v>
      </c>
      <c r="D156" s="311"/>
      <c r="E156" s="311"/>
      <c r="F156" s="364" t="s">
        <v>6387</v>
      </c>
      <c r="G156" s="311"/>
      <c r="H156" s="363" t="s">
        <v>6421</v>
      </c>
      <c r="I156" s="363" t="s">
        <v>6383</v>
      </c>
      <c r="J156" s="363">
        <v>50</v>
      </c>
      <c r="K156" s="359"/>
    </row>
    <row r="157" s="1" customFormat="1" ht="15" customHeight="1">
      <c r="B157" s="336"/>
      <c r="C157" s="363" t="s">
        <v>6408</v>
      </c>
      <c r="D157" s="311"/>
      <c r="E157" s="311"/>
      <c r="F157" s="364" t="s">
        <v>6387</v>
      </c>
      <c r="G157" s="311"/>
      <c r="H157" s="363" t="s">
        <v>6421</v>
      </c>
      <c r="I157" s="363" t="s">
        <v>6383</v>
      </c>
      <c r="J157" s="363">
        <v>50</v>
      </c>
      <c r="K157" s="359"/>
    </row>
    <row r="158" s="1" customFormat="1" ht="15" customHeight="1">
      <c r="B158" s="336"/>
      <c r="C158" s="363" t="s">
        <v>6406</v>
      </c>
      <c r="D158" s="311"/>
      <c r="E158" s="311"/>
      <c r="F158" s="364" t="s">
        <v>6387</v>
      </c>
      <c r="G158" s="311"/>
      <c r="H158" s="363" t="s">
        <v>6421</v>
      </c>
      <c r="I158" s="363" t="s">
        <v>6383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6381</v>
      </c>
      <c r="G159" s="311"/>
      <c r="H159" s="363" t="s">
        <v>6443</v>
      </c>
      <c r="I159" s="363" t="s">
        <v>6383</v>
      </c>
      <c r="J159" s="363" t="s">
        <v>6444</v>
      </c>
      <c r="K159" s="359"/>
    </row>
    <row r="160" s="1" customFormat="1" ht="15" customHeight="1">
      <c r="B160" s="336"/>
      <c r="C160" s="363" t="s">
        <v>6445</v>
      </c>
      <c r="D160" s="311"/>
      <c r="E160" s="311"/>
      <c r="F160" s="364" t="s">
        <v>6381</v>
      </c>
      <c r="G160" s="311"/>
      <c r="H160" s="363" t="s">
        <v>6446</v>
      </c>
      <c r="I160" s="363" t="s">
        <v>6416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6447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6375</v>
      </c>
      <c r="D166" s="326"/>
      <c r="E166" s="326"/>
      <c r="F166" s="326" t="s">
        <v>6376</v>
      </c>
      <c r="G166" s="368"/>
      <c r="H166" s="369" t="s">
        <v>51</v>
      </c>
      <c r="I166" s="369" t="s">
        <v>54</v>
      </c>
      <c r="J166" s="326" t="s">
        <v>6377</v>
      </c>
      <c r="K166" s="303"/>
    </row>
    <row r="167" s="1" customFormat="1" ht="17.25" customHeight="1">
      <c r="B167" s="304"/>
      <c r="C167" s="328" t="s">
        <v>6378</v>
      </c>
      <c r="D167" s="328"/>
      <c r="E167" s="328"/>
      <c r="F167" s="329" t="s">
        <v>6379</v>
      </c>
      <c r="G167" s="370"/>
      <c r="H167" s="371"/>
      <c r="I167" s="371"/>
      <c r="J167" s="328" t="s">
        <v>6380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6384</v>
      </c>
      <c r="D169" s="311"/>
      <c r="E169" s="311"/>
      <c r="F169" s="334" t="s">
        <v>6381</v>
      </c>
      <c r="G169" s="311"/>
      <c r="H169" s="311" t="s">
        <v>6421</v>
      </c>
      <c r="I169" s="311" t="s">
        <v>6383</v>
      </c>
      <c r="J169" s="311">
        <v>120</v>
      </c>
      <c r="K169" s="359"/>
    </row>
    <row r="170" s="1" customFormat="1" ht="15" customHeight="1">
      <c r="B170" s="336"/>
      <c r="C170" s="311" t="s">
        <v>6430</v>
      </c>
      <c r="D170" s="311"/>
      <c r="E170" s="311"/>
      <c r="F170" s="334" t="s">
        <v>6381</v>
      </c>
      <c r="G170" s="311"/>
      <c r="H170" s="311" t="s">
        <v>6431</v>
      </c>
      <c r="I170" s="311" t="s">
        <v>6383</v>
      </c>
      <c r="J170" s="311" t="s">
        <v>6432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6381</v>
      </c>
      <c r="G171" s="311"/>
      <c r="H171" s="311" t="s">
        <v>6448</v>
      </c>
      <c r="I171" s="311" t="s">
        <v>6383</v>
      </c>
      <c r="J171" s="311" t="s">
        <v>6432</v>
      </c>
      <c r="K171" s="359"/>
    </row>
    <row r="172" s="1" customFormat="1" ht="15" customHeight="1">
      <c r="B172" s="336"/>
      <c r="C172" s="311" t="s">
        <v>6386</v>
      </c>
      <c r="D172" s="311"/>
      <c r="E172" s="311"/>
      <c r="F172" s="334" t="s">
        <v>6387</v>
      </c>
      <c r="G172" s="311"/>
      <c r="H172" s="311" t="s">
        <v>6448</v>
      </c>
      <c r="I172" s="311" t="s">
        <v>6383</v>
      </c>
      <c r="J172" s="311">
        <v>50</v>
      </c>
      <c r="K172" s="359"/>
    </row>
    <row r="173" s="1" customFormat="1" ht="15" customHeight="1">
      <c r="B173" s="336"/>
      <c r="C173" s="311" t="s">
        <v>6389</v>
      </c>
      <c r="D173" s="311"/>
      <c r="E173" s="311"/>
      <c r="F173" s="334" t="s">
        <v>6381</v>
      </c>
      <c r="G173" s="311"/>
      <c r="H173" s="311" t="s">
        <v>6448</v>
      </c>
      <c r="I173" s="311" t="s">
        <v>6391</v>
      </c>
      <c r="J173" s="311"/>
      <c r="K173" s="359"/>
    </row>
    <row r="174" s="1" customFormat="1" ht="15" customHeight="1">
      <c r="B174" s="336"/>
      <c r="C174" s="311" t="s">
        <v>6400</v>
      </c>
      <c r="D174" s="311"/>
      <c r="E174" s="311"/>
      <c r="F174" s="334" t="s">
        <v>6387</v>
      </c>
      <c r="G174" s="311"/>
      <c r="H174" s="311" t="s">
        <v>6448</v>
      </c>
      <c r="I174" s="311" t="s">
        <v>6383</v>
      </c>
      <c r="J174" s="311">
        <v>50</v>
      </c>
      <c r="K174" s="359"/>
    </row>
    <row r="175" s="1" customFormat="1" ht="15" customHeight="1">
      <c r="B175" s="336"/>
      <c r="C175" s="311" t="s">
        <v>6408</v>
      </c>
      <c r="D175" s="311"/>
      <c r="E175" s="311"/>
      <c r="F175" s="334" t="s">
        <v>6387</v>
      </c>
      <c r="G175" s="311"/>
      <c r="H175" s="311" t="s">
        <v>6448</v>
      </c>
      <c r="I175" s="311" t="s">
        <v>6383</v>
      </c>
      <c r="J175" s="311">
        <v>50</v>
      </c>
      <c r="K175" s="359"/>
    </row>
    <row r="176" s="1" customFormat="1" ht="15" customHeight="1">
      <c r="B176" s="336"/>
      <c r="C176" s="311" t="s">
        <v>6406</v>
      </c>
      <c r="D176" s="311"/>
      <c r="E176" s="311"/>
      <c r="F176" s="334" t="s">
        <v>6387</v>
      </c>
      <c r="G176" s="311"/>
      <c r="H176" s="311" t="s">
        <v>6448</v>
      </c>
      <c r="I176" s="311" t="s">
        <v>6383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6381</v>
      </c>
      <c r="G177" s="311"/>
      <c r="H177" s="311" t="s">
        <v>6449</v>
      </c>
      <c r="I177" s="311" t="s">
        <v>6450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6381</v>
      </c>
      <c r="G178" s="311"/>
      <c r="H178" s="311" t="s">
        <v>6451</v>
      </c>
      <c r="I178" s="311" t="s">
        <v>6452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6381</v>
      </c>
      <c r="G179" s="311"/>
      <c r="H179" s="311" t="s">
        <v>6453</v>
      </c>
      <c r="I179" s="311" t="s">
        <v>6383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6381</v>
      </c>
      <c r="G180" s="311"/>
      <c r="H180" s="311" t="s">
        <v>6454</v>
      </c>
      <c r="I180" s="311" t="s">
        <v>6383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6381</v>
      </c>
      <c r="G181" s="311"/>
      <c r="H181" s="311" t="s">
        <v>6345</v>
      </c>
      <c r="I181" s="311" t="s">
        <v>6383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6381</v>
      </c>
      <c r="G182" s="311"/>
      <c r="H182" s="311" t="s">
        <v>6455</v>
      </c>
      <c r="I182" s="311" t="s">
        <v>6416</v>
      </c>
      <c r="J182" s="311"/>
      <c r="K182" s="359"/>
    </row>
    <row r="183" s="1" customFormat="1" ht="15" customHeight="1">
      <c r="B183" s="336"/>
      <c r="C183" s="311" t="s">
        <v>6456</v>
      </c>
      <c r="D183" s="311"/>
      <c r="E183" s="311"/>
      <c r="F183" s="334" t="s">
        <v>6381</v>
      </c>
      <c r="G183" s="311"/>
      <c r="H183" s="311" t="s">
        <v>6457</v>
      </c>
      <c r="I183" s="311" t="s">
        <v>6416</v>
      </c>
      <c r="J183" s="311"/>
      <c r="K183" s="359"/>
    </row>
    <row r="184" s="1" customFormat="1" ht="15" customHeight="1">
      <c r="B184" s="336"/>
      <c r="C184" s="311" t="s">
        <v>6445</v>
      </c>
      <c r="D184" s="311"/>
      <c r="E184" s="311"/>
      <c r="F184" s="334" t="s">
        <v>6381</v>
      </c>
      <c r="G184" s="311"/>
      <c r="H184" s="311" t="s">
        <v>6458</v>
      </c>
      <c r="I184" s="311" t="s">
        <v>6416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6387</v>
      </c>
      <c r="G185" s="311"/>
      <c r="H185" s="311" t="s">
        <v>6459</v>
      </c>
      <c r="I185" s="311" t="s">
        <v>6383</v>
      </c>
      <c r="J185" s="311">
        <v>50</v>
      </c>
      <c r="K185" s="359"/>
    </row>
    <row r="186" s="1" customFormat="1" ht="15" customHeight="1">
      <c r="B186" s="336"/>
      <c r="C186" s="311" t="s">
        <v>6460</v>
      </c>
      <c r="D186" s="311"/>
      <c r="E186" s="311"/>
      <c r="F186" s="334" t="s">
        <v>6387</v>
      </c>
      <c r="G186" s="311"/>
      <c r="H186" s="311" t="s">
        <v>6461</v>
      </c>
      <c r="I186" s="311" t="s">
        <v>6462</v>
      </c>
      <c r="J186" s="311"/>
      <c r="K186" s="359"/>
    </row>
    <row r="187" s="1" customFormat="1" ht="15" customHeight="1">
      <c r="B187" s="336"/>
      <c r="C187" s="311" t="s">
        <v>6463</v>
      </c>
      <c r="D187" s="311"/>
      <c r="E187" s="311"/>
      <c r="F187" s="334" t="s">
        <v>6387</v>
      </c>
      <c r="G187" s="311"/>
      <c r="H187" s="311" t="s">
        <v>6464</v>
      </c>
      <c r="I187" s="311" t="s">
        <v>6462</v>
      </c>
      <c r="J187" s="311"/>
      <c r="K187" s="359"/>
    </row>
    <row r="188" s="1" customFormat="1" ht="15" customHeight="1">
      <c r="B188" s="336"/>
      <c r="C188" s="311" t="s">
        <v>6465</v>
      </c>
      <c r="D188" s="311"/>
      <c r="E188" s="311"/>
      <c r="F188" s="334" t="s">
        <v>6387</v>
      </c>
      <c r="G188" s="311"/>
      <c r="H188" s="311" t="s">
        <v>6466</v>
      </c>
      <c r="I188" s="311" t="s">
        <v>6462</v>
      </c>
      <c r="J188" s="311"/>
      <c r="K188" s="359"/>
    </row>
    <row r="189" s="1" customFormat="1" ht="15" customHeight="1">
      <c r="B189" s="336"/>
      <c r="C189" s="372" t="s">
        <v>6467</v>
      </c>
      <c r="D189" s="311"/>
      <c r="E189" s="311"/>
      <c r="F189" s="334" t="s">
        <v>6387</v>
      </c>
      <c r="G189" s="311"/>
      <c r="H189" s="311" t="s">
        <v>6468</v>
      </c>
      <c r="I189" s="311" t="s">
        <v>6469</v>
      </c>
      <c r="J189" s="373" t="s">
        <v>6470</v>
      </c>
      <c r="K189" s="359"/>
    </row>
    <row r="190" s="18" customFormat="1" ht="15" customHeight="1">
      <c r="B190" s="374"/>
      <c r="C190" s="375" t="s">
        <v>6471</v>
      </c>
      <c r="D190" s="376"/>
      <c r="E190" s="376"/>
      <c r="F190" s="377" t="s">
        <v>6387</v>
      </c>
      <c r="G190" s="376"/>
      <c r="H190" s="376" t="s">
        <v>6472</v>
      </c>
      <c r="I190" s="376" t="s">
        <v>6469</v>
      </c>
      <c r="J190" s="378" t="s">
        <v>6470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6381</v>
      </c>
      <c r="G191" s="311"/>
      <c r="H191" s="308" t="s">
        <v>6473</v>
      </c>
      <c r="I191" s="311" t="s">
        <v>6474</v>
      </c>
      <c r="J191" s="311"/>
      <c r="K191" s="359"/>
    </row>
    <row r="192" s="1" customFormat="1" ht="15" customHeight="1">
      <c r="B192" s="336"/>
      <c r="C192" s="372" t="s">
        <v>6475</v>
      </c>
      <c r="D192" s="311"/>
      <c r="E192" s="311"/>
      <c r="F192" s="334" t="s">
        <v>6381</v>
      </c>
      <c r="G192" s="311"/>
      <c r="H192" s="311" t="s">
        <v>6476</v>
      </c>
      <c r="I192" s="311" t="s">
        <v>6416</v>
      </c>
      <c r="J192" s="311"/>
      <c r="K192" s="359"/>
    </row>
    <row r="193" s="1" customFormat="1" ht="15" customHeight="1">
      <c r="B193" s="336"/>
      <c r="C193" s="372" t="s">
        <v>6477</v>
      </c>
      <c r="D193" s="311"/>
      <c r="E193" s="311"/>
      <c r="F193" s="334" t="s">
        <v>6381</v>
      </c>
      <c r="G193" s="311"/>
      <c r="H193" s="311" t="s">
        <v>6478</v>
      </c>
      <c r="I193" s="311" t="s">
        <v>6416</v>
      </c>
      <c r="J193" s="311"/>
      <c r="K193" s="359"/>
    </row>
    <row r="194" s="1" customFormat="1" ht="15" customHeight="1">
      <c r="B194" s="336"/>
      <c r="C194" s="372" t="s">
        <v>6479</v>
      </c>
      <c r="D194" s="311"/>
      <c r="E194" s="311"/>
      <c r="F194" s="334" t="s">
        <v>6387</v>
      </c>
      <c r="G194" s="311"/>
      <c r="H194" s="311" t="s">
        <v>6480</v>
      </c>
      <c r="I194" s="311" t="s">
        <v>6416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6481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6482</v>
      </c>
      <c r="D201" s="381"/>
      <c r="E201" s="381"/>
      <c r="F201" s="381" t="s">
        <v>6483</v>
      </c>
      <c r="G201" s="382"/>
      <c r="H201" s="381" t="s">
        <v>6484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6474</v>
      </c>
      <c r="D203" s="311"/>
      <c r="E203" s="311"/>
      <c r="F203" s="334" t="s">
        <v>40</v>
      </c>
      <c r="G203" s="311"/>
      <c r="H203" s="311" t="s">
        <v>6485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6486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6487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6488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6489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6428</v>
      </c>
      <c r="D209" s="311"/>
      <c r="E209" s="311"/>
      <c r="F209" s="334" t="s">
        <v>75</v>
      </c>
      <c r="G209" s="311"/>
      <c r="H209" s="311" t="s">
        <v>6490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6326</v>
      </c>
      <c r="G210" s="311"/>
      <c r="H210" s="311" t="s">
        <v>6327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6324</v>
      </c>
      <c r="G211" s="311"/>
      <c r="H211" s="311" t="s">
        <v>6491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6328</v>
      </c>
      <c r="G212" s="372"/>
      <c r="H212" s="363" t="s">
        <v>6329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5685</v>
      </c>
      <c r="G213" s="372"/>
      <c r="H213" s="363" t="s">
        <v>6238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6452</v>
      </c>
      <c r="D215" s="311"/>
      <c r="E215" s="311"/>
      <c r="F215" s="334">
        <v>1</v>
      </c>
      <c r="G215" s="372"/>
      <c r="H215" s="363" t="s">
        <v>6492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6493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6494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6495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2024-07-04T07:45:12Z</dcterms:created>
  <dcterms:modified xsi:type="dcterms:W3CDTF">2024-07-04T07:45:39Z</dcterms:modified>
</cp:coreProperties>
</file>